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75" windowWidth="9435" windowHeight="6285" tabRatio="867" activeTab="3"/>
  </bookViews>
  <sheets>
    <sheet name="総合計(10歳刻み） 円グラフ入り" sheetId="79" r:id="rId1"/>
    <sheet name="総合計(10歳刻み・構成比入り）" sheetId="76" r:id="rId2"/>
    <sheet name="総合計(10歳刻み）" sheetId="78" r:id="rId3"/>
    <sheet name="総合計（５歳刻み）" sheetId="75" r:id="rId4"/>
    <sheet name="1進修" sheetId="41" r:id="rId5"/>
    <sheet name="2高麗広" sheetId="44" r:id="rId6"/>
    <sheet name="3修道第１" sheetId="15" r:id="rId7"/>
    <sheet name="4修道第2" sheetId="45" r:id="rId8"/>
    <sheet name="5明倫第1" sheetId="17" r:id="rId9"/>
    <sheet name="6明倫第2" sheetId="46" r:id="rId10"/>
    <sheet name="7有緝第１" sheetId="19" r:id="rId11"/>
    <sheet name="8有緝第2" sheetId="47" r:id="rId12"/>
    <sheet name="9有緝第3" sheetId="21" r:id="rId13"/>
    <sheet name="10厚生第1" sheetId="48" r:id="rId14"/>
    <sheet name="11厚生第２" sheetId="4" r:id="rId15"/>
    <sheet name="12厚生第3" sheetId="49" r:id="rId16"/>
    <sheet name="13早修" sheetId="6" r:id="rId17"/>
    <sheet name="14中島第1" sheetId="50" r:id="rId18"/>
    <sheet name="15中島第２" sheetId="8" r:id="rId19"/>
    <sheet name="16中島第3" sheetId="51" r:id="rId20"/>
    <sheet name="17神社" sheetId="10" r:id="rId21"/>
    <sheet name="18大湊" sheetId="52" r:id="rId22"/>
    <sheet name="19浜郷第1" sheetId="22" r:id="rId23"/>
    <sheet name="20浜郷第2" sheetId="53" r:id="rId24"/>
    <sheet name="21浜郷第3" sheetId="24" r:id="rId25"/>
    <sheet name="22宮本第1" sheetId="54" r:id="rId26"/>
    <sheet name="23宮本第２" sheetId="26" r:id="rId27"/>
    <sheet name="24豊浜第1" sheetId="55" r:id="rId28"/>
    <sheet name="25豊浜第２" sheetId="28" r:id="rId29"/>
    <sheet name="26北浜第1" sheetId="56" r:id="rId30"/>
    <sheet name="27北浜第２" sheetId="30" r:id="rId31"/>
    <sheet name="28北浜第3" sheetId="57" r:id="rId32"/>
    <sheet name="29城田第１" sheetId="32" r:id="rId33"/>
    <sheet name="30城田第2" sheetId="58" r:id="rId34"/>
    <sheet name="31四郷第１" sheetId="34" r:id="rId35"/>
    <sheet name="32四郷第2" sheetId="59" r:id="rId36"/>
    <sheet name="33四郷第３" sheetId="36" r:id="rId37"/>
    <sheet name="34沼木第1" sheetId="60" r:id="rId38"/>
    <sheet name="35沼木第２" sheetId="38" r:id="rId39"/>
    <sheet name="36沼木第3" sheetId="61" r:id="rId40"/>
    <sheet name="37沼木第４" sheetId="40" r:id="rId41"/>
    <sheet name="38二見第１" sheetId="62" r:id="rId42"/>
    <sheet name="39二見第2" sheetId="63" r:id="rId43"/>
    <sheet name="40二見第３" sheetId="64" r:id="rId44"/>
    <sheet name="41二見第４" sheetId="65" r:id="rId45"/>
    <sheet name="42小俣第１" sheetId="66" r:id="rId46"/>
    <sheet name="43小俣第２" sheetId="67" r:id="rId47"/>
    <sheet name="44小俣第３" sheetId="68" r:id="rId48"/>
    <sheet name="45小俣第４" sheetId="69" r:id="rId49"/>
    <sheet name="46小俣第５" sheetId="70" r:id="rId50"/>
    <sheet name="47御薗第１" sheetId="71" r:id="rId51"/>
    <sheet name="48御薗第２" sheetId="72" r:id="rId52"/>
    <sheet name="49御薗第３" sheetId="73" r:id="rId53"/>
    <sheet name="50御薗第４" sheetId="74" r:id="rId54"/>
  </sheets>
  <definedNames>
    <definedName name="_xlnm.Print_Area" localSheetId="14">'11厚生第２'!$A$1:$P$36</definedName>
    <definedName name="_xlnm.Print_Area" localSheetId="16">'13早修'!$A$1:$P$36</definedName>
    <definedName name="_xlnm.Print_Area" localSheetId="18">'15中島第２'!$A$1:$P$36</definedName>
    <definedName name="_xlnm.Print_Area" localSheetId="20">'17神社'!$A$1:$P$36</definedName>
    <definedName name="_xlnm.Print_Area" localSheetId="6">'3修道第１'!$A$1:$P$36</definedName>
    <definedName name="_xlnm.Print_Area" localSheetId="8">'5明倫第1'!$A$1:$P$36</definedName>
    <definedName name="_xlnm.Print_Area" localSheetId="10">'7有緝第１'!$A$1:$P$36</definedName>
    <definedName name="_xlnm.Print_Area" localSheetId="12">'9有緝第3'!$A$1:$P$36</definedName>
    <definedName name="_xlnm.Print_Area" localSheetId="22">'19浜郷第1'!$A$1:$P$36</definedName>
    <definedName name="_xlnm.Print_Area" localSheetId="24">'21浜郷第3'!$A$1:$P$36</definedName>
    <definedName name="_xlnm.Print_Area" localSheetId="26">'23宮本第２'!$A$1:$P$36</definedName>
    <definedName name="_xlnm.Print_Area" localSheetId="28">'25豊浜第２'!$A$1:$P$36</definedName>
    <definedName name="_xlnm.Print_Area" localSheetId="30">'27北浜第２'!$A$1:$P$36</definedName>
    <definedName name="_xlnm.Print_Area" localSheetId="32">'29城田第１'!$A$1:$P$36</definedName>
    <definedName name="_xlnm.Print_Area" localSheetId="34">'31四郷第１'!$A$1:$P$36</definedName>
    <definedName name="_xlnm.Print_Area" localSheetId="36">'33四郷第３'!$A$1:$P$36</definedName>
    <definedName name="_xlnm.Print_Area" localSheetId="38">'35沼木第２'!$A$1:$P$36</definedName>
    <definedName name="_xlnm.Print_Area" localSheetId="40">'37沼木第４'!$A$1:$P$36</definedName>
    <definedName name="_xlnm.Print_Area" localSheetId="4">'1進修'!$A$1:$P$36</definedName>
    <definedName name="_xlnm.Print_Area" localSheetId="5">'2高麗広'!$A$1:$P$36</definedName>
    <definedName name="_xlnm.Print_Area" localSheetId="7">'4修道第2'!$A$1:$P$36</definedName>
    <definedName name="_xlnm.Print_Area" localSheetId="9">'6明倫第2'!$A$1:$P$36</definedName>
    <definedName name="_xlnm.Print_Area" localSheetId="11">'8有緝第2'!$A$1:$P$36</definedName>
    <definedName name="_xlnm.Print_Area" localSheetId="13">'10厚生第1'!$A$1:$P$36</definedName>
    <definedName name="_xlnm.Print_Area" localSheetId="15">'12厚生第3'!$A$1:$P$36</definedName>
    <definedName name="_xlnm.Print_Area" localSheetId="17">'14中島第1'!$A$1:$P$36</definedName>
    <definedName name="_xlnm.Print_Area" localSheetId="19">'16中島第3'!$A$1:$P$36</definedName>
    <definedName name="_xlnm.Print_Area" localSheetId="21">'18大湊'!$A$1:$P$36</definedName>
    <definedName name="_xlnm.Print_Area" localSheetId="23">'20浜郷第2'!$A$1:$P$36</definedName>
    <definedName name="_xlnm.Print_Area" localSheetId="25">'22宮本第1'!$A$1:$P$36</definedName>
    <definedName name="_xlnm.Print_Area" localSheetId="27">'24豊浜第1'!$A$1:$P$36</definedName>
    <definedName name="_xlnm.Print_Area" localSheetId="29">'26北浜第1'!$A$1:$P$36</definedName>
    <definedName name="_xlnm.Print_Area" localSheetId="31">'28北浜第3'!$A$1:$P$36</definedName>
    <definedName name="_xlnm.Print_Area" localSheetId="33">'30城田第2'!$A$1:$P$36</definedName>
    <definedName name="_xlnm.Print_Area" localSheetId="35">'32四郷第2'!$A$1:$P$36</definedName>
    <definedName name="_xlnm.Print_Area" localSheetId="37">'34沼木第1'!$A$1:$P$36</definedName>
    <definedName name="_xlnm.Print_Area" localSheetId="39">'36沼木第3'!$A$1:$P$36</definedName>
    <definedName name="_xlnm.Print_Area" localSheetId="41">'38二見第１'!$A$1:$P$36</definedName>
    <definedName name="_xlnm.Print_Area" localSheetId="42">'39二見第2'!$A$1:$P$36</definedName>
    <definedName name="_xlnm.Print_Area" localSheetId="43">'40二見第３'!$A$1:$P$36</definedName>
    <definedName name="_xlnm.Print_Area" localSheetId="44">'41二見第４'!$A$1:$P$36</definedName>
    <definedName name="_xlnm.Print_Area" localSheetId="45">'42小俣第１'!$A$1:$P$36</definedName>
    <definedName name="_xlnm.Print_Area" localSheetId="46">'43小俣第２'!$A$1:$P$36</definedName>
    <definedName name="_xlnm.Print_Area" localSheetId="47">'44小俣第３'!$A$1:$P$36</definedName>
    <definedName name="_xlnm.Print_Area" localSheetId="48">'45小俣第４'!$A$1:$P$36</definedName>
    <definedName name="_xlnm.Print_Area" localSheetId="49">'46小俣第５'!$A$1:$P$36</definedName>
    <definedName name="_xlnm.Print_Area" localSheetId="50">'47御薗第１'!$A$1:$P$36</definedName>
    <definedName name="_xlnm.Print_Area" localSheetId="51">'48御薗第２'!$A$1:$P$36</definedName>
    <definedName name="_xlnm.Print_Area" localSheetId="52">'49御薗第３'!$A$1:$P$36</definedName>
    <definedName name="_xlnm.Print_Area" localSheetId="53">'50御薗第４'!$A$1:$P$36</definedName>
    <definedName name="_xlnm.Print_Area" localSheetId="3">'総合計（５歳刻み）'!$A$1:$J$28</definedName>
    <definedName name="_xlnm.Print_Area" localSheetId="1">'総合計(10歳刻み・構成比入り）'!$A$1:$K$48</definedName>
    <definedName name="_xlnm.Print_Area" localSheetId="2">'総合計(10歳刻み）'!$A$1:$J$37</definedName>
    <definedName name="_xlnm.Print_Area" localSheetId="0">'総合計(10歳刻み） 円グラフ入り'!$A$1:$J$34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2.xml><?xml version="1.0" encoding="utf-8"?>
<comments xmlns="http://schemas.openxmlformats.org/spreadsheetml/2006/main">
  <authors>
    <author>E4SENK02</author>
  </authors>
  <commentList>
    <comment ref="A23"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3.xml><?xml version="1.0" encoding="utf-8"?>
<comments xmlns="http://schemas.openxmlformats.org/spreadsheetml/2006/main">
  <authors>
    <author>E4SENK02</author>
  </authors>
  <commentList>
    <comment ref="A16"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comments4.xml><?xml version="1.0" encoding="utf-8"?>
<comments xmlns="http://schemas.openxmlformats.org/spreadsheetml/2006/main">
  <authors>
    <author>E4SENK02</author>
  </authors>
  <commentList>
    <comment ref="A22" authorId="0">
      <text>
        <r>
          <rPr>
            <b/>
            <sz val="9"/>
            <color indexed="81"/>
            <rFont val="ＭＳ Ｐゴシック"/>
          </rPr>
          <t>最初に「１進修」シートの選挙名と執行年月日を変更すると全ての選挙名と執行年月日が変わる。次に各シートのデータを入力すると「総合計」シートの数字も全て変更される。
入力方法は各シートに記載のとおり。
このシートの次ページ以降に、投票区毎の一覧表あり。（２投票区で１ページ）
保存する場合はファイル名の「00基本」の部分を「H22参議」のように変更すること。</t>
        </r>
      </text>
    </comment>
  </commentList>
</comments>
</file>

<file path=xl/sharedStrings.xml><?xml version="1.0" encoding="utf-8"?>
<sst xmlns="http://schemas.openxmlformats.org/spreadsheetml/2006/main" xmlns:r="http://schemas.openxmlformats.org/officeDocument/2006/relationships" count="143" uniqueCount="143">
  <si>
    <t>２０～２４</t>
  </si>
  <si>
    <t>第17投票区</t>
  </si>
  <si>
    <t>第34投票区</t>
  </si>
  <si>
    <t>二見第1</t>
    <rPh sb="0" eb="2">
      <t>フタミ</t>
    </rPh>
    <rPh sb="2" eb="3">
      <t>ダイ</t>
    </rPh>
    <phoneticPr fontId="1"/>
  </si>
  <si>
    <t>４５～４９</t>
  </si>
  <si>
    <t>３５～３９</t>
  </si>
  <si>
    <t>御薗第1</t>
    <rPh sb="0" eb="2">
      <t>ミソノ</t>
    </rPh>
    <rPh sb="2" eb="3">
      <t>ダイ</t>
    </rPh>
    <phoneticPr fontId="1"/>
  </si>
  <si>
    <t>２５～２９</t>
  </si>
  <si>
    <t>第37投票区</t>
  </si>
  <si>
    <t>確定ﾃﾞｰﾀ</t>
    <rPh sb="0" eb="2">
      <t>カクテイ</t>
    </rPh>
    <phoneticPr fontId="1"/>
  </si>
  <si>
    <t>５０～５４</t>
  </si>
  <si>
    <t>３０～３４</t>
  </si>
  <si>
    <t>浜郷第1</t>
    <rPh sb="0" eb="1">
      <t>ハマ</t>
    </rPh>
    <rPh sb="1" eb="2">
      <t>ゴウ</t>
    </rPh>
    <rPh sb="2" eb="3">
      <t>ダイ</t>
    </rPh>
    <phoneticPr fontId="1"/>
  </si>
  <si>
    <t>構成比(%)</t>
    <rPh sb="0" eb="3">
      <t>コウセイヒ</t>
    </rPh>
    <phoneticPr fontId="1"/>
  </si>
  <si>
    <t>５５～５９</t>
  </si>
  <si>
    <t>年 齢 別 等 投 票 者 数 に 関 す る 調 査 表</t>
    <rPh sb="6" eb="7">
      <t>トウ</t>
    </rPh>
    <phoneticPr fontId="1"/>
  </si>
  <si>
    <t>一番下の「計」の欄が赤字で表示されている場合は、確定データと合致していないため、</t>
    <rPh sb="0" eb="3">
      <t>イチバンシタ</t>
    </rPh>
    <rPh sb="5" eb="6">
      <t>ケイ</t>
    </rPh>
    <rPh sb="8" eb="9">
      <t>ラン</t>
    </rPh>
    <rPh sb="10" eb="12">
      <t>アカジ</t>
    </rPh>
    <rPh sb="13" eb="15">
      <t>ヒョウジ</t>
    </rPh>
    <rPh sb="20" eb="22">
      <t>バアイ</t>
    </rPh>
    <rPh sb="24" eb="26">
      <t>カクテイ</t>
    </rPh>
    <rPh sb="30" eb="32">
      <t>ガッチ</t>
    </rPh>
    <phoneticPr fontId="1"/>
  </si>
  <si>
    <t>４０～４４</t>
  </si>
  <si>
    <t>第47投票区</t>
  </si>
  <si>
    <t>浜郷第3</t>
    <rPh sb="0" eb="1">
      <t>ハマ</t>
    </rPh>
    <rPh sb="1" eb="2">
      <t>ゴウ</t>
    </rPh>
    <rPh sb="2" eb="3">
      <t>ダイ</t>
    </rPh>
    <phoneticPr fontId="1"/>
  </si>
  <si>
    <t>６０～６４</t>
  </si>
  <si>
    <t>期日前・不在者を各投票所に含んだ「投票者数等一覧表」のデータを使用すること。</t>
    <rPh sb="17" eb="20">
      <t>トウヒョウシャ</t>
    </rPh>
    <rPh sb="20" eb="22">
      <t>スウトウ</t>
    </rPh>
    <rPh sb="22" eb="24">
      <t>イチラン</t>
    </rPh>
    <rPh sb="24" eb="25">
      <t>ヒョウ</t>
    </rPh>
    <rPh sb="31" eb="33">
      <t>シヨウ</t>
    </rPh>
    <phoneticPr fontId="1"/>
  </si>
  <si>
    <t>第27投票区</t>
  </si>
  <si>
    <t>６５～６９</t>
  </si>
  <si>
    <t>年　齢</t>
  </si>
  <si>
    <t>有　権　者　数</t>
  </si>
  <si>
    <t>投　票　者　数</t>
  </si>
  <si>
    <t>第40投票区</t>
  </si>
  <si>
    <r>
      <t>　入力個所</t>
    </r>
    <r>
      <rPr>
        <sz val="12"/>
        <color indexed="10"/>
        <rFont val="ＭＳ 明朝"/>
      </rPr>
      <t>（ここ以外は入力しないこと！）</t>
    </r>
    <rPh sb="1" eb="3">
      <t>ニュウリョク</t>
    </rPh>
    <rPh sb="3" eb="5">
      <t>カショ</t>
    </rPh>
    <rPh sb="8" eb="10">
      <t>イガイ</t>
    </rPh>
    <rPh sb="11" eb="13">
      <t>ニュウリョク</t>
    </rPh>
    <phoneticPr fontId="1"/>
  </si>
  <si>
    <t>投　票　率（％）</t>
  </si>
  <si>
    <t>男</t>
  </si>
  <si>
    <t>宮本第1</t>
    <rPh sb="0" eb="2">
      <t>ミヤモト</t>
    </rPh>
    <rPh sb="2" eb="3">
      <t>ダイ</t>
    </rPh>
    <phoneticPr fontId="1"/>
  </si>
  <si>
    <t>５０～５９</t>
  </si>
  <si>
    <t>女</t>
  </si>
  <si>
    <t>計</t>
  </si>
  <si>
    <t>７０以上</t>
  </si>
  <si>
    <t>厚生第2</t>
    <rPh sb="0" eb="2">
      <t>コウセイ</t>
    </rPh>
    <rPh sb="2" eb="3">
      <t>ダイ</t>
    </rPh>
    <phoneticPr fontId="1"/>
  </si>
  <si>
    <t>第 1投票区</t>
  </si>
  <si>
    <t>進　修</t>
    <rPh sb="0" eb="3">
      <t>シンシュウ</t>
    </rPh>
    <phoneticPr fontId="1"/>
  </si>
  <si>
    <t>第3投票区</t>
  </si>
  <si>
    <t>平成23年4月10日執行　三重県知事選挙</t>
    <rPh sb="13" eb="15">
      <t>ミエ</t>
    </rPh>
    <rPh sb="15" eb="18">
      <t>ケンチジ</t>
    </rPh>
    <rPh sb="18" eb="20">
      <t>センキョ</t>
    </rPh>
    <phoneticPr fontId="1"/>
  </si>
  <si>
    <t>沼木第4</t>
    <rPh sb="0" eb="1">
      <t>ヌマ</t>
    </rPh>
    <rPh sb="1" eb="2">
      <t>キ</t>
    </rPh>
    <rPh sb="2" eb="3">
      <t>ダイ</t>
    </rPh>
    <phoneticPr fontId="1"/>
  </si>
  <si>
    <t>北浜第3</t>
    <rPh sb="0" eb="2">
      <t>キタハマ</t>
    </rPh>
    <rPh sb="2" eb="3">
      <t>ダイ</t>
    </rPh>
    <phoneticPr fontId="1"/>
  </si>
  <si>
    <t>第41投票区</t>
  </si>
  <si>
    <t>沼木第2</t>
    <rPh sb="0" eb="1">
      <t>ヌマ</t>
    </rPh>
    <rPh sb="1" eb="2">
      <t>キ</t>
    </rPh>
    <rPh sb="2" eb="3">
      <t>ダイ</t>
    </rPh>
    <phoneticPr fontId="1"/>
  </si>
  <si>
    <t>人数（人）</t>
    <rPh sb="0" eb="2">
      <t>ニンズウ</t>
    </rPh>
    <rPh sb="3" eb="4">
      <t>ニン</t>
    </rPh>
    <phoneticPr fontId="1"/>
  </si>
  <si>
    <t>御薗第3</t>
    <rPh sb="0" eb="2">
      <t>ミソノ</t>
    </rPh>
    <rPh sb="2" eb="3">
      <t>ダイ</t>
    </rPh>
    <phoneticPr fontId="1"/>
  </si>
  <si>
    <t>二見第3</t>
    <rPh sb="0" eb="2">
      <t>フタミ</t>
    </rPh>
    <rPh sb="2" eb="3">
      <t>ダイ</t>
    </rPh>
    <phoneticPr fontId="1"/>
  </si>
  <si>
    <t>小俣第5</t>
    <rPh sb="0" eb="2">
      <t>オバタ</t>
    </rPh>
    <rPh sb="2" eb="3">
      <t>ダイ</t>
    </rPh>
    <phoneticPr fontId="1"/>
  </si>
  <si>
    <t>宮本第2</t>
    <rPh sb="0" eb="2">
      <t>ミヤモト</t>
    </rPh>
    <rPh sb="2" eb="3">
      <t>ダイ</t>
    </rPh>
    <phoneticPr fontId="1"/>
  </si>
  <si>
    <t>小俣第4</t>
    <rPh sb="0" eb="2">
      <t>オバタ</t>
    </rPh>
    <rPh sb="2" eb="3">
      <t>ダイ</t>
    </rPh>
    <phoneticPr fontId="1"/>
  </si>
  <si>
    <t>修道第1</t>
    <rPh sb="0" eb="2">
      <t>シュウドウ</t>
    </rPh>
    <rPh sb="2" eb="3">
      <t>ダイ</t>
    </rPh>
    <phoneticPr fontId="1"/>
  </si>
  <si>
    <t>小俣第3</t>
    <rPh sb="0" eb="2">
      <t>オバタ</t>
    </rPh>
    <rPh sb="2" eb="3">
      <t>ダイ</t>
    </rPh>
    <phoneticPr fontId="1"/>
  </si>
  <si>
    <t>小俣第2</t>
    <rPh sb="0" eb="2">
      <t>オバタ</t>
    </rPh>
    <rPh sb="2" eb="3">
      <t>ダイ</t>
    </rPh>
    <phoneticPr fontId="1"/>
  </si>
  <si>
    <t>小俣第1</t>
    <rPh sb="0" eb="2">
      <t>オバタ</t>
    </rPh>
    <rPh sb="2" eb="3">
      <t>ダイ</t>
    </rPh>
    <phoneticPr fontId="1"/>
  </si>
  <si>
    <t>第12投票区</t>
  </si>
  <si>
    <t>二見第4</t>
    <rPh sb="0" eb="2">
      <t>フタミ</t>
    </rPh>
    <rPh sb="2" eb="3">
      <t>ダイ</t>
    </rPh>
    <phoneticPr fontId="1"/>
  </si>
  <si>
    <t>伊　勢　市　（総　計）</t>
    <rPh sb="0" eb="5">
      <t>イセシ</t>
    </rPh>
    <rPh sb="7" eb="10">
      <t>ソウゴウケイ</t>
    </rPh>
    <phoneticPr fontId="1"/>
  </si>
  <si>
    <t>二見第2</t>
    <rPh sb="0" eb="2">
      <t>フタミ</t>
    </rPh>
    <rPh sb="2" eb="3">
      <t>ダイ</t>
    </rPh>
    <phoneticPr fontId="1"/>
  </si>
  <si>
    <t>期日前・不在者投票者数</t>
    <rPh sb="0" eb="2">
      <t>キジツ</t>
    </rPh>
    <rPh sb="2" eb="3">
      <t>マエ</t>
    </rPh>
    <rPh sb="4" eb="7">
      <t>フザイシャ</t>
    </rPh>
    <rPh sb="7" eb="9">
      <t>トウヒョウ</t>
    </rPh>
    <rPh sb="9" eb="10">
      <t>シャ</t>
    </rPh>
    <phoneticPr fontId="1"/>
  </si>
  <si>
    <t>第44投票区</t>
  </si>
  <si>
    <t>入力するデータは松電のデータを使用する。ただし、「確定データ」については速報班提供の各投票所別の</t>
    <rPh sb="0" eb="2">
      <t>ニュウリョク</t>
    </rPh>
    <rPh sb="8" eb="10">
      <t>マツデン</t>
    </rPh>
    <rPh sb="15" eb="17">
      <t>シヨウ</t>
    </rPh>
    <rPh sb="25" eb="27">
      <t>カクテイ</t>
    </rPh>
    <rPh sb="36" eb="38">
      <t>ソクホウ</t>
    </rPh>
    <rPh sb="38" eb="39">
      <t>ハン</t>
    </rPh>
    <rPh sb="39" eb="41">
      <t>テイキョウ</t>
    </rPh>
    <rPh sb="42" eb="45">
      <t>カクトウヒョウ</t>
    </rPh>
    <rPh sb="45" eb="46">
      <t>ショ</t>
    </rPh>
    <rPh sb="46" eb="47">
      <t>ベツ</t>
    </rPh>
    <phoneticPr fontId="1"/>
  </si>
  <si>
    <t>各年齢の中で「有権者数」及び「投票者数」が多いところで赤字でなくなるように調整すること。</t>
    <rPh sb="0" eb="3">
      <t>カクネンレイ</t>
    </rPh>
    <rPh sb="4" eb="5">
      <t>ナカ</t>
    </rPh>
    <rPh sb="7" eb="10">
      <t>ユウケンシャ</t>
    </rPh>
    <rPh sb="10" eb="11">
      <t>スウ</t>
    </rPh>
    <rPh sb="12" eb="13">
      <t>オヨ</t>
    </rPh>
    <rPh sb="15" eb="18">
      <t>トウヒョウシャ</t>
    </rPh>
    <rPh sb="18" eb="19">
      <t>スウ</t>
    </rPh>
    <rPh sb="21" eb="22">
      <t>オオ</t>
    </rPh>
    <rPh sb="27" eb="29">
      <t>アカジ</t>
    </rPh>
    <rPh sb="37" eb="39">
      <t>チョウセイ</t>
    </rPh>
    <phoneticPr fontId="1"/>
  </si>
  <si>
    <t>当日投票者数</t>
    <rPh sb="0" eb="2">
      <t>トウジツ</t>
    </rPh>
    <rPh sb="2" eb="5">
      <t>トウヒョウシャ</t>
    </rPh>
    <rPh sb="5" eb="6">
      <t>スウ</t>
    </rPh>
    <phoneticPr fontId="1"/>
  </si>
  <si>
    <t>２０～２９</t>
  </si>
  <si>
    <t>３０～３９</t>
  </si>
  <si>
    <t>４０～４９</t>
  </si>
  <si>
    <t>６０～６９</t>
  </si>
  <si>
    <t>年代別の構成</t>
    <rPh sb="0" eb="3">
      <t>ネンダイベツ</t>
    </rPh>
    <rPh sb="4" eb="6">
      <t>コウセイ</t>
    </rPh>
    <phoneticPr fontId="1"/>
  </si>
  <si>
    <t>１８</t>
  </si>
  <si>
    <t>１９</t>
  </si>
  <si>
    <t>１８～１９</t>
  </si>
  <si>
    <t>中島第2</t>
    <rPh sb="0" eb="2">
      <t>ナカジマ</t>
    </rPh>
    <rPh sb="2" eb="3">
      <t>ダイ</t>
    </rPh>
    <phoneticPr fontId="1"/>
  </si>
  <si>
    <t>第15投票区</t>
  </si>
  <si>
    <t>第1投票区</t>
  </si>
  <si>
    <t>進修</t>
    <rPh sb="0" eb="1">
      <t>スス</t>
    </rPh>
    <rPh sb="1" eb="2">
      <t>シュウ</t>
    </rPh>
    <phoneticPr fontId="1"/>
  </si>
  <si>
    <t>高麗広</t>
    <rPh sb="0" eb="2">
      <t>コウライ</t>
    </rPh>
    <rPh sb="2" eb="3">
      <t>ヒロ</t>
    </rPh>
    <phoneticPr fontId="1"/>
  </si>
  <si>
    <t>第2投票区</t>
  </si>
  <si>
    <t>第4投票区</t>
    <rPh sb="0" eb="1">
      <t>ダイ</t>
    </rPh>
    <rPh sb="2" eb="4">
      <t>トウヒョウ</t>
    </rPh>
    <rPh sb="4" eb="5">
      <t>ク</t>
    </rPh>
    <phoneticPr fontId="1"/>
  </si>
  <si>
    <t>修道第2</t>
    <rPh sb="0" eb="2">
      <t>シュウドウ</t>
    </rPh>
    <rPh sb="2" eb="3">
      <t>ダイ</t>
    </rPh>
    <phoneticPr fontId="1"/>
  </si>
  <si>
    <t>第5投票区</t>
  </si>
  <si>
    <t>明倫第1</t>
    <rPh sb="0" eb="2">
      <t>メイリン</t>
    </rPh>
    <rPh sb="2" eb="3">
      <t>ダイ</t>
    </rPh>
    <phoneticPr fontId="1"/>
  </si>
  <si>
    <t>第6投票区</t>
  </si>
  <si>
    <t>明倫第2</t>
    <rPh sb="0" eb="2">
      <t>メイリン</t>
    </rPh>
    <rPh sb="2" eb="3">
      <t>ダイ</t>
    </rPh>
    <phoneticPr fontId="1"/>
  </si>
  <si>
    <t>第7投票区</t>
  </si>
  <si>
    <t>有緝第1</t>
    <rPh sb="0" eb="1">
      <t>ユウ</t>
    </rPh>
    <rPh sb="1" eb="2">
      <t>ツムグ</t>
    </rPh>
    <rPh sb="2" eb="3">
      <t>ダイ</t>
    </rPh>
    <phoneticPr fontId="1"/>
  </si>
  <si>
    <t>第8投票区</t>
  </si>
  <si>
    <t>有緝第2</t>
    <rPh sb="0" eb="1">
      <t>ユウ</t>
    </rPh>
    <rPh sb="1" eb="2">
      <t>ツムグ</t>
    </rPh>
    <rPh sb="2" eb="3">
      <t>ダイ</t>
    </rPh>
    <phoneticPr fontId="1"/>
  </si>
  <si>
    <t>第9投票区</t>
  </si>
  <si>
    <t>有緝第3</t>
    <rPh sb="0" eb="1">
      <t>ユウ</t>
    </rPh>
    <rPh sb="1" eb="2">
      <t>ツムグ</t>
    </rPh>
    <rPh sb="2" eb="3">
      <t>ダイ</t>
    </rPh>
    <phoneticPr fontId="1"/>
  </si>
  <si>
    <t>中島第3</t>
    <rPh sb="0" eb="2">
      <t>ナカジマ</t>
    </rPh>
    <rPh sb="2" eb="3">
      <t>ダイ</t>
    </rPh>
    <phoneticPr fontId="1"/>
  </si>
  <si>
    <t>厚生第1</t>
    <rPh sb="0" eb="2">
      <t>コウセイ</t>
    </rPh>
    <rPh sb="2" eb="3">
      <t>ダイ</t>
    </rPh>
    <phoneticPr fontId="1"/>
  </si>
  <si>
    <t>厚生第3</t>
    <rPh sb="0" eb="2">
      <t>コウセイ</t>
    </rPh>
    <rPh sb="2" eb="3">
      <t>ダイ</t>
    </rPh>
    <phoneticPr fontId="1"/>
  </si>
  <si>
    <t>第13投票区</t>
  </si>
  <si>
    <t>早修</t>
    <rPh sb="0" eb="1">
      <t>ハヤ</t>
    </rPh>
    <rPh sb="1" eb="2">
      <t>シュウ</t>
    </rPh>
    <phoneticPr fontId="1"/>
  </si>
  <si>
    <t>四郷第1</t>
    <rPh sb="0" eb="2">
      <t>シゴウ</t>
    </rPh>
    <rPh sb="2" eb="3">
      <t>ダイ</t>
    </rPh>
    <phoneticPr fontId="1"/>
  </si>
  <si>
    <t>第14投票区</t>
  </si>
  <si>
    <t>中島第1</t>
    <rPh sb="0" eb="2">
      <t>ナカジマ</t>
    </rPh>
    <rPh sb="2" eb="3">
      <t>ダイ</t>
    </rPh>
    <phoneticPr fontId="1"/>
  </si>
  <si>
    <t>第45投票区</t>
  </si>
  <si>
    <t>第16投票区</t>
  </si>
  <si>
    <t>神社</t>
    <rPh sb="0" eb="2">
      <t>ジンジャ</t>
    </rPh>
    <phoneticPr fontId="1"/>
  </si>
  <si>
    <t>第18投票区</t>
  </si>
  <si>
    <t>大湊</t>
    <rPh sb="0" eb="2">
      <t>オオミナト</t>
    </rPh>
    <phoneticPr fontId="1"/>
  </si>
  <si>
    <t>第19投票区</t>
  </si>
  <si>
    <t>第20投票区</t>
  </si>
  <si>
    <t>浜郷第2</t>
    <rPh sb="0" eb="1">
      <t>ハマ</t>
    </rPh>
    <rPh sb="1" eb="2">
      <t>ゴウ</t>
    </rPh>
    <rPh sb="2" eb="3">
      <t>ダイ</t>
    </rPh>
    <phoneticPr fontId="1"/>
  </si>
  <si>
    <t>第21投票区</t>
  </si>
  <si>
    <t>第38投票区</t>
  </si>
  <si>
    <t>第22投票区</t>
  </si>
  <si>
    <t>第23投票区</t>
  </si>
  <si>
    <t>第24投票区</t>
  </si>
  <si>
    <t>豊浜第1</t>
    <rPh sb="0" eb="2">
      <t>トヨハマ</t>
    </rPh>
    <rPh sb="2" eb="3">
      <t>ダイ</t>
    </rPh>
    <phoneticPr fontId="1"/>
  </si>
  <si>
    <t>第36投票区</t>
  </si>
  <si>
    <t>第25投票区</t>
  </si>
  <si>
    <t>豊浜第2</t>
    <rPh sb="0" eb="2">
      <t>トヨハマ</t>
    </rPh>
    <rPh sb="2" eb="3">
      <t>ダイ</t>
    </rPh>
    <phoneticPr fontId="1"/>
  </si>
  <si>
    <t>第26投票区</t>
  </si>
  <si>
    <t>北浜第1</t>
    <rPh sb="0" eb="2">
      <t>キタハマ</t>
    </rPh>
    <rPh sb="2" eb="3">
      <t>ダイ</t>
    </rPh>
    <phoneticPr fontId="1"/>
  </si>
  <si>
    <t>北浜第2</t>
    <rPh sb="0" eb="2">
      <t>キタハマ</t>
    </rPh>
    <rPh sb="2" eb="3">
      <t>ダイ</t>
    </rPh>
    <phoneticPr fontId="1"/>
  </si>
  <si>
    <t>第28投票区</t>
  </si>
  <si>
    <t>第30投票区</t>
  </si>
  <si>
    <t>城田第2</t>
    <rPh sb="0" eb="2">
      <t>シロタ</t>
    </rPh>
    <rPh sb="2" eb="3">
      <t>ダイ</t>
    </rPh>
    <phoneticPr fontId="1"/>
  </si>
  <si>
    <t>第29投票区</t>
  </si>
  <si>
    <t>城田第1</t>
    <rPh sb="0" eb="2">
      <t>シロタ</t>
    </rPh>
    <rPh sb="2" eb="3">
      <t>ダイ</t>
    </rPh>
    <phoneticPr fontId="1"/>
  </si>
  <si>
    <t>第31投票区</t>
  </si>
  <si>
    <t>第32投票区</t>
  </si>
  <si>
    <t>令和７年７月２０日執行　参議院議員通常選挙</t>
    <rPh sb="0" eb="2">
      <t>レイワ</t>
    </rPh>
    <rPh sb="3" eb="4">
      <t>ネン</t>
    </rPh>
    <rPh sb="5" eb="6">
      <t>ガツ</t>
    </rPh>
    <rPh sb="8" eb="9">
      <t>ニチ</t>
    </rPh>
    <rPh sb="9" eb="11">
      <t>シッコウ</t>
    </rPh>
    <rPh sb="12" eb="15">
      <t>サンギイン</t>
    </rPh>
    <rPh sb="15" eb="17">
      <t>ギイン</t>
    </rPh>
    <rPh sb="17" eb="19">
      <t>ツウジョウ</t>
    </rPh>
    <rPh sb="19" eb="21">
      <t>センキョ</t>
    </rPh>
    <phoneticPr fontId="1"/>
  </si>
  <si>
    <t>四郷第2</t>
    <rPh sb="0" eb="2">
      <t>シゴウ</t>
    </rPh>
    <rPh sb="2" eb="3">
      <t>ダイ</t>
    </rPh>
    <phoneticPr fontId="1"/>
  </si>
  <si>
    <t>第33投票区</t>
  </si>
  <si>
    <t>四郷第3</t>
    <rPh sb="0" eb="2">
      <t>シゴウ</t>
    </rPh>
    <rPh sb="2" eb="3">
      <t>ダイ</t>
    </rPh>
    <phoneticPr fontId="1"/>
  </si>
  <si>
    <t>沼木第1</t>
    <rPh sb="0" eb="1">
      <t>ヌマ</t>
    </rPh>
    <rPh sb="1" eb="2">
      <t>キ</t>
    </rPh>
    <rPh sb="2" eb="3">
      <t>ダイ</t>
    </rPh>
    <phoneticPr fontId="1"/>
  </si>
  <si>
    <t>沼木第3</t>
    <rPh sb="0" eb="1">
      <t>ヌマ</t>
    </rPh>
    <rPh sb="1" eb="2">
      <t>キ</t>
    </rPh>
    <rPh sb="2" eb="3">
      <t>ダイ</t>
    </rPh>
    <phoneticPr fontId="1"/>
  </si>
  <si>
    <t>第39投票区</t>
  </si>
  <si>
    <t>第42投票区</t>
  </si>
  <si>
    <t>第43投票区</t>
  </si>
  <si>
    <t>第46投票区</t>
  </si>
  <si>
    <t>第48投票区</t>
  </si>
  <si>
    <t>第49投票区</t>
  </si>
  <si>
    <t>第50投票区</t>
    <rPh sb="0" eb="1">
      <t>ダイ</t>
    </rPh>
    <phoneticPr fontId="1"/>
  </si>
  <si>
    <t>御薗第4</t>
    <rPh sb="0" eb="2">
      <t>ミソノ</t>
    </rPh>
    <rPh sb="2" eb="3">
      <t>ダイ</t>
    </rPh>
    <phoneticPr fontId="1"/>
  </si>
  <si>
    <t>御薗第2</t>
    <rPh sb="0" eb="2">
      <t>ミソノ</t>
    </rPh>
    <rPh sb="2" eb="3">
      <t>ダイ</t>
    </rPh>
    <phoneticPr fontId="1"/>
  </si>
  <si>
    <t>第35投票区</t>
  </si>
  <si>
    <t>第11投票区</t>
  </si>
  <si>
    <t>第10投票区</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</si>
</sst>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Red]\-#,##0.00\ "/>
  </numFmts>
  <fonts count="9">
    <font>
      <sz val="10"/>
      <color auto="1"/>
      <name val="ＭＳ 明朝"/>
      <family val="1"/>
    </font>
    <font>
      <sz val="6"/>
      <color auto="1"/>
      <name val="ＭＳ Ｐ明朝"/>
      <family val="1"/>
    </font>
    <font>
      <sz val="11"/>
      <color auto="1"/>
      <name val="ＭＳ 明朝"/>
      <family val="1"/>
    </font>
    <font>
      <b/>
      <sz val="14"/>
      <color auto="1"/>
      <name val="ＭＳ 明朝"/>
      <family val="1"/>
    </font>
    <font>
      <sz val="10.5"/>
      <color auto="1"/>
      <name val="ＭＳ 明朝"/>
      <family val="1"/>
    </font>
    <font>
      <sz val="30"/>
      <color auto="1"/>
      <name val="ＭＳ 明朝"/>
      <family val="1"/>
    </font>
    <font>
      <sz val="10"/>
      <color auto="1"/>
      <name val="ＭＳ 明朝"/>
      <family val="1"/>
    </font>
    <font>
      <sz val="12"/>
      <color auto="1"/>
      <name val="ＭＳ 明朝"/>
      <family val="1"/>
    </font>
    <font>
      <sz val="11"/>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s>
  <borders count="5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top style="double">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s>
  <cellStyleXfs count="2">
    <xf numFmtId="0" fontId="0" fillId="0" borderId="0"/>
    <xf numFmtId="38" fontId="6" fillId="0" borderId="0" applyFont="0" applyFill="0" applyBorder="0" applyAlignment="0" applyProtection="0"/>
  </cellStyleXfs>
  <cellXfs count="202">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Continuous" vertical="center"/>
    </xf>
    <xf numFmtId="0" fontId="4"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38" fontId="2" fillId="3" borderId="10" xfId="1" applyFont="1" applyFill="1" applyBorder="1" applyAlignment="1">
      <alignment horizontal="right" vertical="center"/>
    </xf>
    <xf numFmtId="38" fontId="2" fillId="0" borderId="11" xfId="1" applyFont="1" applyFill="1" applyBorder="1" applyAlignment="1">
      <alignment horizontal="right" vertical="center"/>
    </xf>
    <xf numFmtId="38" fontId="2" fillId="2" borderId="12" xfId="1" applyFont="1" applyFill="1" applyBorder="1" applyAlignment="1">
      <alignment horizontal="right" vertical="center"/>
    </xf>
    <xf numFmtId="38" fontId="2" fillId="0" borderId="12" xfId="1" applyFont="1" applyFill="1" applyBorder="1" applyAlignment="1">
      <alignment horizontal="right" vertical="center"/>
    </xf>
    <xf numFmtId="38" fontId="2" fillId="2" borderId="13" xfId="1" applyFont="1" applyFill="1" applyBorder="1" applyAlignment="1">
      <alignment horizontal="right" vertical="center"/>
    </xf>
    <xf numFmtId="38" fontId="2" fillId="0" borderId="14" xfId="1" applyFont="1" applyFill="1" applyBorder="1" applyAlignment="1">
      <alignment vertical="center"/>
    </xf>
    <xf numFmtId="0" fontId="0" fillId="0" borderId="0" xfId="0" applyAlignment="1">
      <alignment horizontal="centerContinuous"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38" fontId="2" fillId="3" borderId="16" xfId="1" applyFont="1" applyFill="1" applyBorder="1" applyAlignment="1">
      <alignment horizontal="right" vertical="center"/>
    </xf>
    <xf numFmtId="38" fontId="2" fillId="0" borderId="17" xfId="1" applyFont="1" applyFill="1" applyBorder="1" applyAlignment="1">
      <alignment horizontal="right" vertical="center"/>
    </xf>
    <xf numFmtId="38" fontId="2" fillId="2" borderId="18" xfId="1" applyFont="1" applyFill="1" applyBorder="1" applyAlignment="1">
      <alignment horizontal="right" vertical="center"/>
    </xf>
    <xf numFmtId="38" fontId="2" fillId="0" borderId="18" xfId="1" applyFont="1" applyFill="1" applyBorder="1" applyAlignment="1">
      <alignment horizontal="right" vertical="center"/>
    </xf>
    <xf numFmtId="38" fontId="2" fillId="2" borderId="19" xfId="1" applyFont="1" applyFill="1" applyBorder="1" applyAlignment="1">
      <alignment horizontal="righ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38" fontId="2" fillId="3"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2" borderId="23" xfId="1" applyFont="1" applyFill="1" applyBorder="1" applyAlignment="1">
      <alignment horizontal="right" vertical="center"/>
    </xf>
    <xf numFmtId="38" fontId="2" fillId="2" borderId="24" xfId="1" applyFont="1" applyFill="1" applyBorder="1" applyAlignment="1">
      <alignment horizontal="right" vertical="center"/>
    </xf>
    <xf numFmtId="38" fontId="2" fillId="0" borderId="25" xfId="1" applyFont="1" applyFill="1" applyBorder="1" applyAlignment="1">
      <alignment vertical="center"/>
    </xf>
    <xf numFmtId="0" fontId="2" fillId="0" borderId="26" xfId="0" applyFont="1" applyBorder="1" applyAlignment="1">
      <alignment horizontal="center" vertical="center"/>
    </xf>
    <xf numFmtId="38" fontId="2" fillId="3" borderId="27" xfId="1" applyFont="1" applyFill="1" applyBorder="1" applyAlignment="1">
      <alignment horizontal="right" vertical="center"/>
    </xf>
    <xf numFmtId="38" fontId="2" fillId="0" borderId="28" xfId="1" applyFont="1" applyFill="1" applyBorder="1" applyAlignment="1">
      <alignment horizontal="right" vertical="center"/>
    </xf>
    <xf numFmtId="38" fontId="2" fillId="2" borderId="28" xfId="1" applyFont="1" applyFill="1" applyBorder="1" applyAlignment="1">
      <alignment horizontal="right" vertical="center"/>
    </xf>
    <xf numFmtId="38" fontId="2" fillId="0" borderId="29" xfId="1" applyFont="1" applyFill="1" applyBorder="1" applyAlignment="1">
      <alignment vertical="center"/>
    </xf>
    <xf numFmtId="0" fontId="4" fillId="0" borderId="20" xfId="0" applyFont="1" applyBorder="1" applyAlignment="1">
      <alignment horizontal="center" vertical="center"/>
    </xf>
    <xf numFmtId="0" fontId="2" fillId="0" borderId="30" xfId="0" applyFont="1" applyBorder="1" applyAlignment="1">
      <alignment horizontal="center" vertical="center"/>
    </xf>
    <xf numFmtId="38" fontId="2" fillId="2" borderId="17" xfId="1" applyFont="1" applyFill="1" applyBorder="1" applyAlignment="1">
      <alignment horizontal="right" vertical="center"/>
    </xf>
    <xf numFmtId="0" fontId="2" fillId="0" borderId="31" xfId="0" applyFont="1" applyBorder="1" applyAlignment="1">
      <alignment horizontal="center" vertical="center"/>
    </xf>
    <xf numFmtId="176" fontId="2" fillId="3" borderId="27" xfId="1" applyNumberFormat="1" applyFont="1" applyFill="1" applyBorder="1" applyAlignment="1">
      <alignment horizontal="right" vertical="center"/>
    </xf>
    <xf numFmtId="176" fontId="2" fillId="0" borderId="28" xfId="1" applyNumberFormat="1" applyFont="1" applyFill="1" applyBorder="1" applyAlignment="1">
      <alignment horizontal="right" vertical="center"/>
    </xf>
    <xf numFmtId="176" fontId="2" fillId="2" borderId="32" xfId="1" applyNumberFormat="1" applyFont="1" applyFill="1" applyBorder="1" applyAlignment="1">
      <alignment horizontal="right" vertical="center"/>
    </xf>
    <xf numFmtId="176" fontId="2" fillId="0" borderId="32" xfId="1" applyNumberFormat="1" applyFont="1" applyFill="1" applyBorder="1" applyAlignment="1">
      <alignment horizontal="right" vertical="center"/>
    </xf>
    <xf numFmtId="40" fontId="2" fillId="0" borderId="29" xfId="1" applyNumberFormat="1" applyFont="1" applyFill="1" applyBorder="1" applyAlignment="1">
      <alignment horizontal="center" vertical="center"/>
    </xf>
    <xf numFmtId="38" fontId="0" fillId="0" borderId="0" xfId="0" applyNumberFormat="1" applyAlignment="1">
      <alignment vertical="center"/>
    </xf>
    <xf numFmtId="176" fontId="2" fillId="3" borderId="16" xfId="1" applyNumberFormat="1" applyFont="1" applyFill="1" applyBorder="1" applyAlignment="1">
      <alignment horizontal="right" vertical="center"/>
    </xf>
    <xf numFmtId="176" fontId="2" fillId="0" borderId="17" xfId="1" applyNumberFormat="1" applyFont="1" applyFill="1" applyBorder="1" applyAlignment="1">
      <alignment horizontal="right" vertical="center"/>
    </xf>
    <xf numFmtId="176" fontId="2" fillId="2" borderId="33" xfId="1" applyNumberFormat="1" applyFont="1" applyFill="1" applyBorder="1" applyAlignment="1">
      <alignment horizontal="right" vertical="center"/>
    </xf>
    <xf numFmtId="176" fontId="2" fillId="0" borderId="33" xfId="1" applyNumberFormat="1" applyFont="1" applyFill="1" applyBorder="1" applyAlignment="1">
      <alignment horizontal="right" vertical="center"/>
    </xf>
    <xf numFmtId="40" fontId="2" fillId="0" borderId="14" xfId="1" applyNumberFormat="1" applyFont="1" applyFill="1" applyBorder="1" applyAlignment="1">
      <alignment horizontal="center" vertical="center"/>
    </xf>
    <xf numFmtId="0" fontId="2" fillId="0" borderId="34" xfId="0" applyFont="1" applyBorder="1" applyAlignment="1">
      <alignment horizontal="center" vertical="center"/>
    </xf>
    <xf numFmtId="176" fontId="2" fillId="3" borderId="22" xfId="1" applyNumberFormat="1" applyFont="1" applyFill="1" applyBorder="1" applyAlignment="1">
      <alignment horizontal="right" vertical="center"/>
    </xf>
    <xf numFmtId="176" fontId="2" fillId="0" borderId="23" xfId="1" applyNumberFormat="1" applyFont="1" applyFill="1" applyBorder="1" applyAlignment="1">
      <alignment horizontal="right" vertical="center"/>
    </xf>
    <xf numFmtId="176" fontId="2" fillId="2" borderId="35" xfId="1" applyNumberFormat="1" applyFont="1" applyFill="1" applyBorder="1" applyAlignment="1">
      <alignment horizontal="right" vertical="center"/>
    </xf>
    <xf numFmtId="176" fontId="2" fillId="0" borderId="35" xfId="1" applyNumberFormat="1" applyFont="1" applyFill="1" applyBorder="1" applyAlignment="1">
      <alignment horizontal="right" vertical="center"/>
    </xf>
    <xf numFmtId="40" fontId="2" fillId="0" borderId="25" xfId="1"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12" xfId="0" applyFont="1" applyFill="1" applyBorder="1" applyAlignment="1">
      <alignment horizontal="center" vertical="center"/>
    </xf>
    <xf numFmtId="0" fontId="2" fillId="0" borderId="39" xfId="0" applyFont="1" applyBorder="1" applyAlignment="1">
      <alignment horizontal="center" vertical="center"/>
    </xf>
    <xf numFmtId="40" fontId="2" fillId="3" borderId="10" xfId="1" applyNumberFormat="1" applyFont="1" applyFill="1" applyBorder="1" applyAlignment="1">
      <alignment horizontal="right" vertical="center"/>
    </xf>
    <xf numFmtId="40" fontId="2" fillId="3" borderId="12" xfId="1" applyNumberFormat="1" applyFont="1" applyFill="1" applyBorder="1" applyAlignment="1">
      <alignment horizontal="right" vertical="center"/>
    </xf>
    <xf numFmtId="40" fontId="2" fillId="3" borderId="13" xfId="1" applyNumberFormat="1" applyFont="1" applyFill="1" applyBorder="1" applyAlignment="1">
      <alignment horizontal="right" vertical="center"/>
    </xf>
    <xf numFmtId="40" fontId="2" fillId="3" borderId="16" xfId="1" applyNumberFormat="1" applyFont="1" applyFill="1" applyBorder="1" applyAlignment="1">
      <alignment horizontal="right" vertical="center"/>
    </xf>
    <xf numFmtId="40" fontId="2" fillId="3" borderId="18" xfId="1" applyNumberFormat="1" applyFont="1" applyFill="1" applyBorder="1" applyAlignment="1">
      <alignment horizontal="right" vertical="center"/>
    </xf>
    <xf numFmtId="38" fontId="2" fillId="0" borderId="40" xfId="1" applyFont="1" applyBorder="1" applyAlignment="1">
      <alignment horizontal="right" vertical="center"/>
    </xf>
    <xf numFmtId="40" fontId="2" fillId="3" borderId="22" xfId="1" applyNumberFormat="1" applyFont="1" applyFill="1" applyBorder="1" applyAlignment="1">
      <alignment horizontal="right" vertical="center"/>
    </xf>
    <xf numFmtId="40" fontId="2" fillId="3" borderId="40" xfId="1" applyNumberFormat="1" applyFont="1" applyFill="1" applyBorder="1" applyAlignment="1">
      <alignment horizontal="right" vertical="center"/>
    </xf>
    <xf numFmtId="40" fontId="2" fillId="3" borderId="23" xfId="1" applyNumberFormat="1" applyFont="1" applyFill="1" applyBorder="1" applyAlignment="1">
      <alignment horizontal="right" vertical="center"/>
    </xf>
    <xf numFmtId="40" fontId="2" fillId="3" borderId="35" xfId="1" applyNumberFormat="1" applyFont="1" applyFill="1" applyBorder="1" applyAlignment="1">
      <alignment horizontal="right" vertical="center"/>
    </xf>
    <xf numFmtId="38" fontId="2" fillId="0" borderId="41" xfId="1" applyFont="1" applyFill="1" applyBorder="1" applyAlignment="1">
      <alignment horizontal="right" vertical="center"/>
    </xf>
    <xf numFmtId="40" fontId="2" fillId="3" borderId="27" xfId="1" applyNumberFormat="1" applyFont="1" applyFill="1" applyBorder="1" applyAlignment="1">
      <alignment horizontal="right" vertical="center"/>
    </xf>
    <xf numFmtId="40" fontId="2" fillId="3" borderId="42" xfId="1" applyNumberFormat="1" applyFont="1" applyFill="1" applyBorder="1" applyAlignment="1">
      <alignment horizontal="right" vertical="center"/>
    </xf>
    <xf numFmtId="40" fontId="2" fillId="3" borderId="28" xfId="1" applyNumberFormat="1" applyFont="1" applyFill="1" applyBorder="1" applyAlignment="1">
      <alignment horizontal="right" vertical="center"/>
    </xf>
    <xf numFmtId="38" fontId="2" fillId="0" borderId="43" xfId="1" applyFont="1" applyFill="1" applyBorder="1" applyAlignment="1">
      <alignment horizontal="right" vertical="center"/>
    </xf>
    <xf numFmtId="40" fontId="2" fillId="3" borderId="17" xfId="1" applyNumberFormat="1" applyFont="1" applyFill="1" applyBorder="1" applyAlignment="1">
      <alignment horizontal="right" vertical="center"/>
    </xf>
    <xf numFmtId="38" fontId="2" fillId="0" borderId="44" xfId="1" applyFont="1" applyBorder="1" applyAlignment="1">
      <alignment horizontal="right" vertical="center"/>
    </xf>
    <xf numFmtId="176" fontId="2" fillId="0" borderId="45" xfId="1" applyNumberFormat="1" applyFont="1" applyBorder="1" applyAlignment="1">
      <alignment vertical="center"/>
    </xf>
    <xf numFmtId="0" fontId="0" fillId="0" borderId="27" xfId="0" applyBorder="1" applyAlignment="1">
      <alignment vertical="center"/>
    </xf>
    <xf numFmtId="176" fontId="2" fillId="0" borderId="32" xfId="1" applyNumberFormat="1" applyFont="1" applyBorder="1" applyAlignment="1">
      <alignment vertical="center"/>
    </xf>
    <xf numFmtId="0" fontId="0" fillId="0" borderId="42" xfId="0" applyBorder="1" applyAlignment="1">
      <alignment vertical="center"/>
    </xf>
    <xf numFmtId="176" fontId="2" fillId="0" borderId="42" xfId="1" applyNumberFormat="1" applyFont="1" applyBorder="1" applyAlignment="1">
      <alignment vertical="center"/>
    </xf>
    <xf numFmtId="0" fontId="0" fillId="0" borderId="46" xfId="0" applyBorder="1" applyAlignment="1">
      <alignment vertical="center"/>
    </xf>
    <xf numFmtId="176" fontId="2" fillId="0" borderId="47" xfId="1" applyNumberFormat="1" applyFont="1" applyBorder="1" applyAlignment="1">
      <alignment vertical="center"/>
    </xf>
    <xf numFmtId="0" fontId="0" fillId="0" borderId="16" xfId="0" applyBorder="1" applyAlignment="1">
      <alignment vertical="center"/>
    </xf>
    <xf numFmtId="176" fontId="2" fillId="0" borderId="33" xfId="1" applyNumberFormat="1" applyFont="1" applyBorder="1" applyAlignment="1">
      <alignment vertical="center"/>
    </xf>
    <xf numFmtId="0" fontId="0" fillId="0" borderId="18" xfId="0" applyBorder="1" applyAlignment="1">
      <alignment vertical="center"/>
    </xf>
    <xf numFmtId="176" fontId="2" fillId="0" borderId="18" xfId="1" applyNumberFormat="1" applyFont="1" applyBorder="1" applyAlignment="1">
      <alignment vertical="center"/>
    </xf>
    <xf numFmtId="0" fontId="0" fillId="0" borderId="48" xfId="0" applyBorder="1" applyAlignment="1">
      <alignment vertical="center"/>
    </xf>
    <xf numFmtId="176" fontId="2" fillId="0" borderId="49" xfId="1" applyNumberFormat="1" applyFont="1" applyBorder="1" applyAlignment="1">
      <alignment vertical="center"/>
    </xf>
    <xf numFmtId="0" fontId="0" fillId="0" borderId="22" xfId="0" applyBorder="1" applyAlignment="1">
      <alignment vertical="center"/>
    </xf>
    <xf numFmtId="176" fontId="2" fillId="0" borderId="35" xfId="1" applyNumberFormat="1" applyFont="1" applyBorder="1" applyAlignment="1">
      <alignment vertical="center"/>
    </xf>
    <xf numFmtId="0" fontId="0" fillId="0" borderId="40" xfId="0" applyBorder="1" applyAlignment="1">
      <alignment vertical="center"/>
    </xf>
    <xf numFmtId="176" fontId="2" fillId="0" borderId="40" xfId="1" applyNumberFormat="1" applyFont="1" applyBorder="1" applyAlignment="1">
      <alignment vertical="center"/>
    </xf>
    <xf numFmtId="0" fontId="0" fillId="0" borderId="50" xfId="0" applyBorder="1" applyAlignment="1">
      <alignment vertical="center"/>
    </xf>
    <xf numFmtId="0" fontId="0" fillId="0" borderId="0" xfId="0" applyBorder="1" applyAlignment="1">
      <alignment vertical="center"/>
    </xf>
    <xf numFmtId="38" fontId="2" fillId="2" borderId="11" xfId="1" applyFont="1" applyFill="1" applyBorder="1" applyAlignment="1">
      <alignment horizontal="right" vertical="center"/>
    </xf>
    <xf numFmtId="176" fontId="2" fillId="2" borderId="28" xfId="1" applyNumberFormat="1" applyFont="1" applyFill="1" applyBorder="1" applyAlignment="1">
      <alignment horizontal="right" vertical="center"/>
    </xf>
    <xf numFmtId="176" fontId="2" fillId="2" borderId="17" xfId="1" applyNumberFormat="1" applyFont="1" applyFill="1" applyBorder="1" applyAlignment="1">
      <alignment horizontal="right" vertical="center"/>
    </xf>
    <xf numFmtId="176" fontId="2" fillId="2" borderId="23" xfId="1" applyNumberFormat="1" applyFont="1" applyFill="1" applyBorder="1" applyAlignment="1">
      <alignment horizontal="right" vertical="center"/>
    </xf>
    <xf numFmtId="49" fontId="2" fillId="3" borderId="36" xfId="0" applyNumberFormat="1" applyFont="1" applyFill="1" applyBorder="1" applyAlignment="1">
      <alignment horizontal="center" vertical="center"/>
    </xf>
    <xf numFmtId="49" fontId="2" fillId="0" borderId="5" xfId="0" applyNumberFormat="1" applyFont="1" applyBorder="1" applyAlignment="1">
      <alignment horizontal="center" vertical="center"/>
    </xf>
    <xf numFmtId="0" fontId="2" fillId="3" borderId="36"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38" fontId="2" fillId="3" borderId="38" xfId="1" applyFont="1" applyFill="1" applyBorder="1" applyAlignment="1">
      <alignment vertical="center"/>
    </xf>
    <xf numFmtId="38" fontId="2" fillId="0" borderId="11" xfId="1" applyFont="1" applyFill="1" applyBorder="1" applyAlignment="1">
      <alignment vertical="center"/>
    </xf>
    <xf numFmtId="38" fontId="2" fillId="3" borderId="12" xfId="1" applyFont="1" applyFill="1" applyBorder="1" applyAlignment="1">
      <alignment vertical="center"/>
    </xf>
    <xf numFmtId="38" fontId="2" fillId="3" borderId="11" xfId="1" applyFont="1" applyFill="1" applyBorder="1" applyAlignment="1">
      <alignment vertical="center"/>
    </xf>
    <xf numFmtId="38" fontId="2" fillId="3" borderId="51" xfId="1" applyFont="1" applyFill="1" applyBorder="1" applyAlignment="1">
      <alignment vertical="center"/>
    </xf>
    <xf numFmtId="38" fontId="2" fillId="3" borderId="47" xfId="1" applyFont="1" applyFill="1" applyBorder="1" applyAlignment="1">
      <alignment vertical="center"/>
    </xf>
    <xf numFmtId="38" fontId="2" fillId="0" borderId="17" xfId="1" applyFont="1" applyFill="1" applyBorder="1" applyAlignment="1">
      <alignment vertical="center"/>
    </xf>
    <xf numFmtId="38" fontId="2" fillId="3" borderId="18" xfId="1" applyFont="1" applyFill="1" applyBorder="1" applyAlignment="1">
      <alignment vertical="center"/>
    </xf>
    <xf numFmtId="38" fontId="2" fillId="3" borderId="17" xfId="1" applyFont="1" applyFill="1" applyBorder="1" applyAlignment="1">
      <alignment vertical="center"/>
    </xf>
    <xf numFmtId="38" fontId="2" fillId="3" borderId="19" xfId="1" applyFont="1" applyFill="1" applyBorder="1" applyAlignment="1">
      <alignment vertical="center"/>
    </xf>
    <xf numFmtId="38" fontId="2" fillId="3" borderId="49" xfId="1" applyFont="1" applyFill="1" applyBorder="1" applyAlignment="1">
      <alignment vertical="center"/>
    </xf>
    <xf numFmtId="38" fontId="2" fillId="0" borderId="23" xfId="1" applyFont="1" applyFill="1" applyBorder="1" applyAlignment="1">
      <alignment vertical="center"/>
    </xf>
    <xf numFmtId="38" fontId="2" fillId="3" borderId="40" xfId="1" applyFont="1" applyFill="1" applyBorder="1" applyAlignment="1">
      <alignment vertical="center"/>
    </xf>
    <xf numFmtId="38" fontId="2" fillId="3" borderId="23" xfId="1" applyFont="1" applyFill="1" applyBorder="1" applyAlignment="1">
      <alignment vertical="center"/>
    </xf>
    <xf numFmtId="38" fontId="2" fillId="3" borderId="24" xfId="1" applyFont="1" applyFill="1" applyBorder="1" applyAlignment="1">
      <alignment vertical="center"/>
    </xf>
    <xf numFmtId="38" fontId="2" fillId="3" borderId="45" xfId="1" applyFont="1" applyFill="1" applyBorder="1" applyAlignment="1">
      <alignment vertical="center"/>
    </xf>
    <xf numFmtId="38" fontId="2" fillId="0" borderId="28" xfId="1" applyFont="1" applyFill="1" applyBorder="1" applyAlignment="1">
      <alignment vertical="center"/>
    </xf>
    <xf numFmtId="38" fontId="2" fillId="3" borderId="27" xfId="1" applyFont="1" applyFill="1" applyBorder="1" applyAlignment="1">
      <alignment vertical="center"/>
    </xf>
    <xf numFmtId="38" fontId="2" fillId="3" borderId="16" xfId="1" applyFont="1" applyFill="1" applyBorder="1" applyAlignment="1">
      <alignment vertical="center"/>
    </xf>
    <xf numFmtId="176" fontId="2" fillId="3" borderId="45" xfId="1" applyNumberFormat="1" applyFont="1" applyFill="1" applyBorder="1" applyAlignment="1">
      <alignment vertical="center"/>
    </xf>
    <xf numFmtId="176" fontId="2" fillId="0" borderId="28" xfId="1" applyNumberFormat="1" applyFont="1" applyFill="1" applyBorder="1" applyAlignment="1">
      <alignment vertical="center"/>
    </xf>
    <xf numFmtId="176" fontId="2" fillId="3" borderId="42" xfId="1" applyNumberFormat="1" applyFont="1" applyFill="1" applyBorder="1" applyAlignment="1">
      <alignment vertical="center"/>
    </xf>
    <xf numFmtId="176" fontId="2" fillId="3" borderId="28" xfId="1" applyNumberFormat="1" applyFont="1" applyFill="1" applyBorder="1" applyAlignment="1">
      <alignment vertical="center"/>
    </xf>
    <xf numFmtId="176" fontId="2" fillId="3" borderId="13" xfId="1" applyNumberFormat="1" applyFont="1" applyFill="1" applyBorder="1" applyAlignment="1">
      <alignment vertical="center"/>
    </xf>
    <xf numFmtId="176" fontId="2" fillId="0" borderId="29" xfId="1" applyNumberFormat="1" applyFont="1" applyBorder="1" applyAlignment="1">
      <alignment vertical="center"/>
    </xf>
    <xf numFmtId="176" fontId="2" fillId="3" borderId="47" xfId="1" applyNumberFormat="1" applyFont="1" applyFill="1" applyBorder="1" applyAlignment="1">
      <alignment vertical="center"/>
    </xf>
    <xf numFmtId="176" fontId="2" fillId="0" borderId="17" xfId="1" applyNumberFormat="1" applyFont="1" applyFill="1" applyBorder="1" applyAlignment="1">
      <alignment vertical="center"/>
    </xf>
    <xf numFmtId="176" fontId="2" fillId="3" borderId="18" xfId="1" applyNumberFormat="1" applyFont="1" applyFill="1" applyBorder="1" applyAlignment="1">
      <alignment vertical="center"/>
    </xf>
    <xf numFmtId="176" fontId="2" fillId="3" borderId="17" xfId="1" applyNumberFormat="1" applyFont="1" applyFill="1" applyBorder="1" applyAlignment="1">
      <alignment vertical="center"/>
    </xf>
    <xf numFmtId="176" fontId="2" fillId="3" borderId="19" xfId="1" applyNumberFormat="1" applyFont="1" applyFill="1" applyBorder="1" applyAlignment="1">
      <alignment vertical="center"/>
    </xf>
    <xf numFmtId="176" fontId="2" fillId="0" borderId="14" xfId="1" applyNumberFormat="1" applyFont="1" applyBorder="1" applyAlignment="1">
      <alignment vertical="center"/>
    </xf>
    <xf numFmtId="176" fontId="2" fillId="3" borderId="49" xfId="1" applyNumberFormat="1" applyFont="1" applyFill="1" applyBorder="1" applyAlignment="1">
      <alignment vertical="center"/>
    </xf>
    <xf numFmtId="176" fontId="2" fillId="0" borderId="23" xfId="1" applyNumberFormat="1" applyFont="1" applyFill="1" applyBorder="1" applyAlignment="1">
      <alignment vertical="center"/>
    </xf>
    <xf numFmtId="176" fontId="2" fillId="3" borderId="40" xfId="1" applyNumberFormat="1" applyFont="1" applyFill="1" applyBorder="1" applyAlignment="1">
      <alignment vertical="center"/>
    </xf>
    <xf numFmtId="176" fontId="2" fillId="3" borderId="23" xfId="1" applyNumberFormat="1" applyFont="1" applyFill="1" applyBorder="1" applyAlignment="1">
      <alignment vertical="center"/>
    </xf>
    <xf numFmtId="176" fontId="2" fillId="3" borderId="24" xfId="1" applyNumberFormat="1" applyFont="1" applyFill="1" applyBorder="1" applyAlignment="1">
      <alignment vertical="center"/>
    </xf>
    <xf numFmtId="176" fontId="2" fillId="0" borderId="25" xfId="1" applyNumberFormat="1" applyFont="1" applyBorder="1" applyAlignment="1">
      <alignment vertical="center"/>
    </xf>
    <xf numFmtId="0" fontId="7" fillId="0" borderId="1" xfId="0" applyFont="1" applyBorder="1" applyAlignment="1">
      <alignment horizontal="center" vertical="center"/>
    </xf>
    <xf numFmtId="49" fontId="2" fillId="0" borderId="36" xfId="0" applyNumberFormat="1" applyFont="1" applyBorder="1" applyAlignment="1">
      <alignment horizontal="center" vertical="center"/>
    </xf>
    <xf numFmtId="0" fontId="2" fillId="4" borderId="0" xfId="0" applyFont="1" applyFill="1" applyAlignment="1">
      <alignment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38" fontId="2" fillId="5" borderId="42" xfId="1" applyFont="1" applyFill="1" applyBorder="1" applyAlignment="1" applyProtection="1">
      <alignment vertical="center"/>
      <protection locked="0"/>
    </xf>
    <xf numFmtId="38" fontId="2" fillId="5" borderId="28" xfId="1" applyFont="1" applyFill="1" applyBorder="1" applyAlignment="1" applyProtection="1">
      <alignment vertical="center"/>
      <protection locked="0"/>
    </xf>
    <xf numFmtId="0" fontId="7" fillId="0" borderId="8" xfId="0" applyFont="1" applyBorder="1" applyAlignment="1">
      <alignment horizontal="center" vertical="center"/>
    </xf>
    <xf numFmtId="38" fontId="2" fillId="6" borderId="42" xfId="1" applyFont="1" applyFill="1" applyBorder="1" applyAlignment="1" applyProtection="1">
      <alignment vertical="center"/>
      <protection locked="0"/>
    </xf>
    <xf numFmtId="38" fontId="2" fillId="4" borderId="0" xfId="1" applyFont="1" applyFill="1" applyAlignment="1" applyProtection="1">
      <alignment vertical="center"/>
      <protection locked="0"/>
    </xf>
    <xf numFmtId="38" fontId="2" fillId="0" borderId="0" xfId="0" applyNumberFormat="1" applyFont="1" applyAlignment="1">
      <alignment vertical="center"/>
    </xf>
    <xf numFmtId="38" fontId="2" fillId="7" borderId="0" xfId="1" applyFont="1" applyFill="1" applyAlignment="1" applyProtection="1">
      <alignment vertical="center"/>
      <protection locked="0"/>
    </xf>
    <xf numFmtId="38" fontId="2" fillId="5" borderId="18" xfId="1" applyFont="1" applyFill="1" applyBorder="1" applyAlignment="1" applyProtection="1">
      <alignment vertical="center"/>
      <protection locked="0"/>
    </xf>
    <xf numFmtId="38" fontId="2" fillId="5" borderId="17" xfId="1" applyFont="1" applyFill="1" applyBorder="1" applyAlignment="1" applyProtection="1">
      <alignment vertical="center"/>
      <protection locked="0"/>
    </xf>
    <xf numFmtId="38" fontId="2" fillId="6" borderId="18" xfId="1" applyFont="1" applyFill="1" applyBorder="1" applyAlignment="1" applyProtection="1">
      <alignment vertical="center"/>
      <protection locked="0"/>
    </xf>
    <xf numFmtId="38" fontId="2" fillId="0" borderId="40" xfId="1" applyFont="1" applyBorder="1" applyAlignment="1">
      <alignment vertical="center"/>
    </xf>
    <xf numFmtId="38" fontId="2" fillId="0" borderId="35" xfId="1" applyFont="1" applyBorder="1" applyAlignment="1">
      <alignment vertical="center"/>
    </xf>
    <xf numFmtId="38" fontId="2" fillId="4" borderId="0" xfId="1" applyFont="1" applyFill="1" applyAlignment="1" applyProtection="1">
      <alignment vertical="center"/>
    </xf>
    <xf numFmtId="38" fontId="2" fillId="0" borderId="52" xfId="1" applyFont="1" applyBorder="1" applyAlignment="1">
      <alignment vertical="center"/>
    </xf>
    <xf numFmtId="38" fontId="2" fillId="0" borderId="53" xfId="1" applyFont="1" applyBorder="1" applyAlignment="1">
      <alignment vertical="center"/>
    </xf>
    <xf numFmtId="38" fontId="2" fillId="0" borderId="54" xfId="1" applyFont="1" applyBorder="1" applyAlignment="1">
      <alignment vertical="center"/>
    </xf>
    <xf numFmtId="38" fontId="2" fillId="0" borderId="39" xfId="1" applyFont="1" applyBorder="1" applyAlignment="1">
      <alignment vertical="center"/>
    </xf>
    <xf numFmtId="38" fontId="8" fillId="4" borderId="0" xfId="1" applyFont="1" applyFill="1" applyAlignment="1" applyProtection="1">
      <alignment vertical="center"/>
    </xf>
    <xf numFmtId="38" fontId="2" fillId="5" borderId="41" xfId="1" applyFont="1" applyFill="1" applyBorder="1" applyAlignment="1" applyProtection="1">
      <alignment vertical="center"/>
      <protection locked="0"/>
    </xf>
    <xf numFmtId="38" fontId="2" fillId="0" borderId="41" xfId="1" applyFont="1" applyFill="1" applyBorder="1" applyAlignment="1" applyProtection="1">
      <alignment vertical="center"/>
      <protection locked="0"/>
    </xf>
    <xf numFmtId="38" fontId="2" fillId="0" borderId="28" xfId="1" applyFont="1" applyFill="1" applyBorder="1" applyAlignment="1" applyProtection="1">
      <alignment vertical="center"/>
      <protection locked="0"/>
    </xf>
    <xf numFmtId="38" fontId="2" fillId="0" borderId="13" xfId="1" applyFont="1" applyFill="1" applyBorder="1" applyAlignment="1" applyProtection="1">
      <alignment vertical="center"/>
      <protection locked="0"/>
    </xf>
    <xf numFmtId="38" fontId="2" fillId="5" borderId="43" xfId="1" applyFont="1" applyFill="1" applyBorder="1" applyAlignment="1" applyProtection="1">
      <alignment vertical="center"/>
      <protection locked="0"/>
    </xf>
    <xf numFmtId="0" fontId="7" fillId="0" borderId="20" xfId="0" applyFont="1" applyBorder="1" applyAlignment="1">
      <alignment horizontal="center" vertical="center"/>
    </xf>
    <xf numFmtId="38" fontId="2" fillId="0" borderId="43" xfId="1" applyFont="1" applyFill="1" applyBorder="1" applyAlignment="1" applyProtection="1">
      <alignment vertical="center"/>
      <protection locked="0"/>
    </xf>
    <xf numFmtId="38" fontId="2" fillId="0" borderId="17" xfId="1" applyFont="1" applyFill="1" applyBorder="1" applyAlignment="1" applyProtection="1">
      <alignment vertical="center"/>
      <protection locked="0"/>
    </xf>
    <xf numFmtId="38" fontId="2" fillId="0" borderId="19" xfId="1" applyFont="1" applyFill="1" applyBorder="1" applyAlignment="1" applyProtection="1">
      <alignment vertical="center"/>
      <protection locked="0"/>
    </xf>
    <xf numFmtId="38" fontId="2" fillId="0" borderId="44" xfId="1" applyFont="1" applyBorder="1" applyAlignment="1">
      <alignment vertical="center"/>
    </xf>
    <xf numFmtId="38" fontId="2" fillId="0" borderId="49" xfId="1" applyFont="1" applyBorder="1" applyAlignment="1">
      <alignment vertical="center"/>
    </xf>
    <xf numFmtId="176" fontId="2" fillId="0" borderId="13" xfId="1" applyNumberFormat="1" applyFont="1" applyBorder="1" applyAlignment="1">
      <alignment vertical="center"/>
    </xf>
    <xf numFmtId="176" fontId="2" fillId="0" borderId="27" xfId="1" applyNumberFormat="1" applyFont="1" applyBorder="1" applyAlignment="1">
      <alignment vertical="center"/>
    </xf>
    <xf numFmtId="176" fontId="2" fillId="4" borderId="0" xfId="1" applyNumberFormat="1" applyFont="1" applyFill="1" applyBorder="1" applyAlignment="1" applyProtection="1">
      <alignment vertical="center"/>
    </xf>
    <xf numFmtId="176" fontId="2" fillId="0" borderId="0" xfId="1" applyNumberFormat="1" applyFont="1" applyBorder="1" applyAlignment="1">
      <alignment vertical="center"/>
    </xf>
    <xf numFmtId="176" fontId="2" fillId="0" borderId="43" xfId="1" applyNumberFormat="1" applyFont="1" applyBorder="1" applyAlignment="1">
      <alignment vertical="center"/>
    </xf>
    <xf numFmtId="176" fontId="2" fillId="0" borderId="19" xfId="1" applyNumberFormat="1" applyFont="1" applyBorder="1" applyAlignment="1">
      <alignment vertical="center"/>
    </xf>
    <xf numFmtId="176" fontId="2" fillId="0" borderId="44" xfId="1" applyNumberFormat="1" applyFont="1" applyBorder="1" applyAlignment="1">
      <alignment vertical="center"/>
    </xf>
    <xf numFmtId="176" fontId="2" fillId="0" borderId="24" xfId="1" applyNumberFormat="1" applyFont="1" applyBorder="1" applyAlignment="1">
      <alignment vertical="center"/>
    </xf>
    <xf numFmtId="0" fontId="0" fillId="6" borderId="0" xfId="0" applyFill="1" applyAlignment="1">
      <alignment vertical="center"/>
    </xf>
    <xf numFmtId="0" fontId="0" fillId="7" borderId="0" xfId="0" applyFill="1" applyAlignment="1">
      <alignment vertical="center"/>
    </xf>
    <xf numFmtId="38" fontId="2" fillId="6" borderId="28" xfId="1" applyFont="1" applyFill="1" applyBorder="1" applyAlignment="1" applyProtection="1">
      <alignment vertical="center"/>
      <protection locked="0"/>
    </xf>
    <xf numFmtId="38" fontId="2" fillId="6" borderId="17" xfId="1" applyFont="1" applyFill="1" applyBorder="1" applyAlignment="1" applyProtection="1">
      <alignment vertical="center"/>
      <protection locked="0"/>
    </xf>
  </cellXfs>
  <cellStyles count="2">
    <cellStyle name="標準" xfId="0" builtinId="0"/>
    <cellStyle name="桁区切り" xfId="1" builtinId="6"/>
  </cellStyles>
  <dxfs count="6832">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theme" Target="theme/theme1.xml" /><Relationship Id="rId56" Type="http://schemas.openxmlformats.org/officeDocument/2006/relationships/sharedStrings" Target="sharedStrings.xml" /><Relationship Id="rId57"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有　権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2012762781649099"/>
          <c:y val="3.1496062992125984e-002"/>
        </c:manualLayout>
      </c:layout>
      <c:overlay val="0"/>
      <c:spPr>
        <a:noFill/>
        <a:ln w="25400">
          <a:noFill/>
        </a:ln>
        <a:effectLst/>
      </c:spPr>
    </c:title>
    <c:autoTitleDeleted val="0"/>
    <c:plotArea>
      <c:layout>
        <c:manualLayout>
          <c:layoutTarget val="inner"/>
          <c:xMode val="edge"/>
          <c:yMode val="edge"/>
          <c:x val="0.28913738019169327"/>
          <c:y val="0.31496143721661063"/>
          <c:w val="0.28753993610223644"/>
          <c:h val="0.47244215582491583"/>
        </c:manualLayout>
      </c:layout>
      <c:pieChart>
        <c:varyColors val="1"/>
        <c:ser>
          <c:idx val="1"/>
          <c:order val="0"/>
          <c:tx>
            <c:strRef>
              <c:f>'総合計(10歳刻み） 円グラフ入り'!$B$4:$B$5</c:f>
              <c:strCache>
                <c:ptCount val="1"/>
                <c:pt idx="0">
                  <c:v>有　権　者　数 男</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円グラフ入り'!$B$6:$B$12</c:f>
              <c:numCache>
                <c:formatCode>#,##0;[Red]\-#,##0</c:formatCode>
                <c:ptCount val="7"/>
                <c:pt idx="0">
                  <c:v>1043</c:v>
                </c:pt>
                <c:pt idx="1">
                  <c:v>4865</c:v>
                </c:pt>
                <c:pt idx="2">
                  <c:v>5511</c:v>
                </c:pt>
                <c:pt idx="3">
                  <c:v>6866</c:v>
                </c:pt>
                <c:pt idx="4">
                  <c:v>8301</c:v>
                </c:pt>
                <c:pt idx="5">
                  <c:v>7561</c:v>
                </c:pt>
                <c:pt idx="6">
                  <c:v>12992</c:v>
                </c:pt>
              </c:numCache>
            </c:numRef>
          </c:val>
        </c:ser>
        <c:ser>
          <c:idx val="2"/>
          <c:order val="1"/>
          <c:tx>
            <c:strRef>
              <c:f>'総合計(10歳刻み） 円グラフ入り'!$C$4:$C$5</c:f>
              <c:strCache>
                <c:ptCount val="1"/>
                <c:pt idx="0">
                  <c:v>有　権　者　数 女</c:v>
                </c:pt>
              </c:strCache>
            </c:strRef>
          </c:tx>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a:effectLst/>
            </c:spPr>
          </c:dPt>
          <c:dPt>
            <c:idx val="2"/>
            <c:invertIfNegative val="0"/>
            <c:bubble3D val="0"/>
            <c:spPr>
              <a:solidFill>
                <a:schemeClr val="accent3"/>
              </a:solidFill>
              <a:ln/>
              <a:effectLst/>
            </c:spPr>
          </c:dPt>
          <c:dPt>
            <c:idx val="3"/>
            <c:invertIfNegative val="0"/>
            <c:bubble3D val="0"/>
            <c:spPr>
              <a:solidFill>
                <a:schemeClr val="accent4"/>
              </a:solidFill>
              <a:ln/>
              <a:effectLst/>
            </c:spPr>
          </c:dPt>
          <c:dPt>
            <c:idx val="4"/>
            <c:invertIfNegative val="0"/>
            <c:bubble3D val="0"/>
            <c:spPr>
              <a:solidFill>
                <a:schemeClr val="accent5"/>
              </a:solidFill>
              <a:ln/>
              <a:effectLst/>
            </c:spPr>
          </c:dPt>
          <c:dPt>
            <c:idx val="5"/>
            <c:invertIfNegative val="0"/>
            <c:bubble3D val="0"/>
            <c:spPr>
              <a:solidFill>
                <a:schemeClr val="accent6"/>
              </a:solidFill>
              <a:ln/>
              <a:effectLst/>
            </c:spPr>
          </c:dPt>
          <c:dPt>
            <c:idx val="6"/>
            <c:invertIfNegative val="0"/>
            <c:bubble3D val="0"/>
            <c:spPr>
              <a:solidFill>
                <a:schemeClr val="accent1">
                  <a:lumMod val="60000"/>
                </a:schemeClr>
              </a:solidFill>
              <a:ln/>
              <a:effectLst/>
            </c:spPr>
          </c:dPt>
          <c:dLbls>
            <c:dLbl>
              <c:idx val="0"/>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円グラフ入り'!$C$6:$C$12</c:f>
              <c:numCache>
                <c:formatCode>#,##0;[Red]\-#,##0</c:formatCode>
                <c:ptCount val="7"/>
                <c:pt idx="0">
                  <c:v>1041</c:v>
                </c:pt>
                <c:pt idx="1">
                  <c:v>4707</c:v>
                </c:pt>
                <c:pt idx="2">
                  <c:v>5211</c:v>
                </c:pt>
                <c:pt idx="3">
                  <c:v>7024</c:v>
                </c:pt>
                <c:pt idx="4">
                  <c:v>8911</c:v>
                </c:pt>
                <c:pt idx="5">
                  <c:v>8300</c:v>
                </c:pt>
                <c:pt idx="6">
                  <c:v>18498</c:v>
                </c:pt>
              </c:numCache>
            </c:numRef>
          </c:val>
        </c:ser>
        <c:ser>
          <c:idx val="0"/>
          <c:order val="2"/>
          <c:tx>
            <c:strRef>
              <c:f>'総合計(10歳刻み） 円グラフ入り'!$D$4:$D$5</c:f>
              <c:strCache>
                <c:ptCount val="1"/>
                <c:pt idx="0">
                  <c:v>有　権　者　数 計</c:v>
                </c:pt>
              </c:strCache>
            </c:strRef>
          </c:tx>
          <c:spPr>
            <a:solidFill>
              <a:srgbClr val="9999FF"/>
            </a:solidFill>
            <a:ln w="12700">
              <a:solidFill>
                <a:srgbClr val="000000"/>
              </a:solidFill>
              <a:prstDash val="solid"/>
            </a:ln>
            <a:effectLst/>
          </c:spPr>
          <c:dPt>
            <c:idx val="0"/>
            <c:invertIfNegative val="0"/>
            <c:bubble3D val="0"/>
            <c:spPr>
              <a:solidFill>
                <a:schemeClr val="accent1"/>
              </a:solidFill>
              <a:ln w="12700">
                <a:solidFill>
                  <a:srgbClr val="000000"/>
                </a:solidFill>
                <a:prstDash val="solid"/>
              </a:ln>
              <a:effectLst/>
            </c:spPr>
          </c:dPt>
          <c:dPt>
            <c:idx val="1"/>
            <c:invertIfNegative val="0"/>
            <c:bubble3D val="0"/>
            <c:spPr>
              <a:solidFill>
                <a:schemeClr val="accent2"/>
              </a:solidFill>
              <a:ln w="12700">
                <a:solidFill>
                  <a:srgbClr val="000000"/>
                </a:solidFill>
                <a:prstDash val="solid"/>
              </a:ln>
              <a:effectLst/>
            </c:spPr>
          </c:dPt>
          <c:dPt>
            <c:idx val="2"/>
            <c:invertIfNegative val="0"/>
            <c:bubble3D val="0"/>
            <c:spPr>
              <a:solidFill>
                <a:schemeClr val="accent3"/>
              </a:solidFill>
              <a:ln w="12700">
                <a:solidFill>
                  <a:srgbClr val="000000"/>
                </a:solidFill>
                <a:prstDash val="solid"/>
              </a:ln>
              <a:effectLst/>
            </c:spPr>
          </c:dPt>
          <c:dPt>
            <c:idx val="3"/>
            <c:invertIfNegative val="0"/>
            <c:bubble3D val="0"/>
            <c:spPr>
              <a:solidFill>
                <a:schemeClr val="accent4"/>
              </a:solidFill>
              <a:ln w="12700">
                <a:solidFill>
                  <a:srgbClr val="000000"/>
                </a:solidFill>
                <a:prstDash val="solid"/>
              </a:ln>
              <a:effectLst/>
            </c:spPr>
          </c:dPt>
          <c:dPt>
            <c:idx val="4"/>
            <c:invertIfNegative val="0"/>
            <c:bubble3D val="0"/>
            <c:spPr>
              <a:solidFill>
                <a:schemeClr val="accent5"/>
              </a:solidFill>
              <a:ln w="12700">
                <a:solidFill>
                  <a:srgbClr val="000000"/>
                </a:solidFill>
                <a:prstDash val="solid"/>
              </a:ln>
              <a:effectLst/>
            </c:spPr>
          </c:dPt>
          <c:dPt>
            <c:idx val="5"/>
            <c:invertIfNegative val="0"/>
            <c:bubble3D val="0"/>
            <c:spPr>
              <a:solidFill>
                <a:schemeClr val="accent6"/>
              </a:solidFill>
              <a:ln w="12700">
                <a:solidFill>
                  <a:srgbClr val="000000"/>
                </a:solidFill>
                <a:prstDash val="solid"/>
              </a:ln>
              <a:effectLst/>
            </c:spPr>
          </c:dPt>
          <c:dPt>
            <c:idx val="6"/>
            <c:invertIfNegative val="0"/>
            <c:bubble3D val="0"/>
            <c:spPr>
              <a:solidFill>
                <a:schemeClr val="accent1">
                  <a:lumMod val="60000"/>
                </a:schemeClr>
              </a:solidFill>
              <a:ln w="12700">
                <a:solidFill>
                  <a:srgbClr val="000000"/>
                </a:solidFill>
                <a:prstDash val="solid"/>
              </a:ln>
              <a:effectLst/>
            </c:spPr>
          </c:dPt>
          <c:dLbls>
            <c:dLbl>
              <c:idx val="0"/>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円グラフ入り'!$D$6:$D$12</c:f>
              <c:numCache>
                <c:formatCode>#,##0;[Red]\-#,##0</c:formatCode>
                <c:ptCount val="7"/>
                <c:pt idx="0">
                  <c:v>2084</c:v>
                </c:pt>
                <c:pt idx="1">
                  <c:v>9572</c:v>
                </c:pt>
                <c:pt idx="2">
                  <c:v>10722</c:v>
                </c:pt>
                <c:pt idx="3">
                  <c:v>13890</c:v>
                </c:pt>
                <c:pt idx="4">
                  <c:v>17212</c:v>
                </c:pt>
                <c:pt idx="5">
                  <c:v>15861</c:v>
                </c:pt>
                <c:pt idx="6">
                  <c:v>31490</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73015873015868"/>
          <c:y val="0.38502673796791442"/>
          <c:w val="0.12698412698412698"/>
          <c:h val="0.37967914438502681"/>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paperSize="9"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wrap="square" anchor="ctr" anchorCtr="1"/>
          <a:lstStyle/>
          <a:p>
            <a:pPr algn="ctr" rtl="0">
              <a:defRPr sz="1200">
                <a:solidFill>
                  <a:srgbClr val="000000"/>
                </a:solidFill>
              </a:defRPr>
            </a:pPr>
            <a:r>
              <a:rPr lang="ja-JP" altLang="en-US" sz="1440" b="0" i="0" u="none" strike="noStrike" baseline="0">
                <a:solidFill>
                  <a:srgbClr val="000000"/>
                </a:solidFill>
                <a:latin typeface="ＭＳ Ｐ明朝"/>
                <a:ea typeface="ＭＳ Ｐ明朝"/>
                <a:cs typeface="ＭＳ Ｐ明朝"/>
              </a:rPr>
              <a:t>投　票　者　数</a:t>
            </a:r>
            <a:endParaRPr lang="ja-JP" altLang="en-US" sz="1200" b="0" i="0" u="none" strike="noStrike" baseline="0">
              <a:solidFill>
                <a:srgbClr val="000000"/>
              </a:solidFill>
              <a:latin typeface="ＭＳ Ｐ明朝"/>
              <a:ea typeface="ＭＳ Ｐ明朝"/>
              <a:cs typeface="ＭＳ Ｐ明朝"/>
            </a:endParaRPr>
          </a:p>
        </c:rich>
      </c:tx>
      <c:layout>
        <c:manualLayout>
          <c:xMode val="edge"/>
          <c:yMode val="edge"/>
          <c:x val="0.41987246786459387"/>
          <c:y val="3.1496062992125984e-002"/>
        </c:manualLayout>
      </c:layout>
      <c:overlay val="0"/>
      <c:spPr>
        <a:noFill/>
        <a:ln w="25400">
          <a:noFill/>
        </a:ln>
        <a:effectLst/>
      </c:spPr>
    </c:title>
    <c:autoTitleDeleted val="0"/>
    <c:plotArea>
      <c:layout>
        <c:manualLayout>
          <c:layoutTarget val="inner"/>
          <c:xMode val="edge"/>
          <c:yMode val="edge"/>
          <c:x val="0.28846198990570893"/>
          <c:y val="0.31496143721661063"/>
          <c:w val="0.28846198990570893"/>
          <c:h val="0.47244215582491583"/>
        </c:manualLayout>
      </c:layout>
      <c:pieChart>
        <c:varyColors val="1"/>
        <c:ser>
          <c:idx val="1"/>
          <c:order val="0"/>
          <c:tx>
            <c:strRef>
              <c:f>'総合計(10歳刻み） 円グラフ入り'!$E$4:$E$5</c:f>
              <c:strCache>
                <c:ptCount val="1"/>
                <c:pt idx="0">
                  <c:v>投　票　者　数 男</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0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0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円グラフ入り'!$E$6:$E$12</c:f>
              <c:numCache>
                <c:formatCode>#,##0;[Red]\-#,##0</c:formatCode>
                <c:ptCount val="7"/>
                <c:pt idx="0">
                  <c:v>482</c:v>
                </c:pt>
                <c:pt idx="1">
                  <c:v>2227</c:v>
                </c:pt>
                <c:pt idx="2">
                  <c:v>3077</c:v>
                </c:pt>
                <c:pt idx="3">
                  <c:v>4059</c:v>
                </c:pt>
                <c:pt idx="4">
                  <c:v>5224</c:v>
                </c:pt>
                <c:pt idx="5">
                  <c:v>5246</c:v>
                </c:pt>
                <c:pt idx="6">
                  <c:v>8115</c:v>
                </c:pt>
              </c:numCache>
            </c:numRef>
          </c:val>
        </c:ser>
        <c:ser>
          <c:idx val="2"/>
          <c:order val="1"/>
          <c:tx>
            <c:strRef>
              <c:f>'総合計(10歳刻み） 円グラフ入り'!$F$4:$F$5</c:f>
              <c:strCache>
                <c:ptCount val="1"/>
                <c:pt idx="0">
                  <c:v>投　票　者　数 女</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円グラフ入り'!$F$6:$F$12</c:f>
              <c:numCache>
                <c:formatCode>#,##0;[Red]\-#,##0</c:formatCode>
                <c:ptCount val="7"/>
                <c:pt idx="0">
                  <c:v>546</c:v>
                </c:pt>
                <c:pt idx="1">
                  <c:v>2435</c:v>
                </c:pt>
                <c:pt idx="2">
                  <c:v>3145</c:v>
                </c:pt>
                <c:pt idx="3">
                  <c:v>4273</c:v>
                </c:pt>
                <c:pt idx="4">
                  <c:v>5677</c:v>
                </c:pt>
                <c:pt idx="5">
                  <c:v>5725</c:v>
                </c:pt>
                <c:pt idx="6">
                  <c:v>9399</c:v>
                </c:pt>
              </c:numCache>
            </c:numRef>
          </c:val>
        </c:ser>
        <c:ser>
          <c:idx val="3"/>
          <c:order val="2"/>
          <c:tx>
            <c:strRef>
              <c:f>'総合計(10歳刻み） 円グラフ入り'!$G$4:$G$5</c:f>
              <c:strCache>
                <c:ptCount val="1"/>
                <c:pt idx="0">
                  <c:v>投　票　者　数 計</c:v>
                </c:pt>
              </c:strCache>
            </c:strRef>
          </c:tx>
          <c:dPt>
            <c:idx val="0"/>
            <c:invertIfNegative val="0"/>
            <c:bubble3D val="0"/>
            <c:spPr>
              <a:solidFill>
                <a:schemeClr val="accent1"/>
              </a:solidFill>
              <a:ln>
                <a:noFill/>
              </a:ln>
              <a:effectLst/>
            </c:spPr>
          </c:dPt>
          <c:dPt>
            <c:idx val="1"/>
            <c:invertIfNegative val="0"/>
            <c:bubble3D val="0"/>
            <c:spPr>
              <a:solidFill>
                <a:schemeClr val="accent2"/>
              </a:solidFill>
              <a:ln>
                <a:noFill/>
              </a:ln>
              <a:effectLst/>
            </c:spPr>
          </c:dPt>
          <c:dPt>
            <c:idx val="2"/>
            <c:invertIfNegative val="0"/>
            <c:bubble3D val="0"/>
            <c:spPr>
              <a:solidFill>
                <a:schemeClr val="accent3"/>
              </a:solidFill>
              <a:ln>
                <a:noFill/>
              </a:ln>
              <a:effectLst/>
            </c:spPr>
          </c:dPt>
          <c:dPt>
            <c:idx val="3"/>
            <c:invertIfNegative val="0"/>
            <c:bubble3D val="0"/>
            <c:spPr>
              <a:solidFill>
                <a:schemeClr val="accent4"/>
              </a:solidFill>
              <a:ln>
                <a:noFill/>
              </a:ln>
              <a:effectLst/>
            </c:spPr>
          </c:dPt>
          <c:dPt>
            <c:idx val="4"/>
            <c:invertIfNegative val="0"/>
            <c:bubble3D val="0"/>
            <c:spPr>
              <a:solidFill>
                <a:schemeClr val="accent5"/>
              </a:solidFill>
              <a:ln>
                <a:noFill/>
              </a:ln>
              <a:effectLst/>
            </c:spPr>
          </c:dPt>
          <c:dPt>
            <c:idx val="5"/>
            <c:invertIfNegative val="0"/>
            <c:bubble3D val="0"/>
            <c:spPr>
              <a:solidFill>
                <a:schemeClr val="accent6"/>
              </a:solidFill>
              <a:ln>
                <a:noFill/>
              </a:ln>
              <a:effectLst/>
            </c:spPr>
          </c:dPt>
          <c:dPt>
            <c:idx val="6"/>
            <c:invertIfNegative val="0"/>
            <c:bubble3D val="0"/>
            <c:spPr>
              <a:solidFill>
                <a:schemeClr val="accent1">
                  <a:lumMod val="60000"/>
                </a:schemeClr>
              </a:solidFill>
              <a:ln>
                <a:noFill/>
              </a:ln>
              <a:effectLst/>
            </c:spPr>
          </c:dPt>
          <c:dLbls>
            <c:dLbl>
              <c:idx val="0"/>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1"/>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2"/>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3"/>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4"/>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5"/>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dLbl>
              <c:idx val="6"/>
              <c:layout/>
              <c:numFmt formatCode="0%" sourceLinked="0"/>
              <c:spPr>
                <a:noFill/>
                <a:ln w="25400">
                  <a:noFill/>
                </a:ln>
                <a:effectLst/>
              </c:spPr>
              <c:txPr>
                <a:bodyPr wrap="square">
                  <a:spAutoFit/>
                </a:bodyPr>
                <a:lstStyle/>
                <a:p>
                  <a:pPr>
                    <a:defRPr sz="1200" kern="1200">
                      <a:solidFill>
                        <a:srgbClr val="000000"/>
                      </a:solidFill>
                    </a:defRPr>
                  </a:pPr>
                  <a:endParaRPr lang="ja-JP" altLang="en-US"/>
                </a:p>
              </c:txPr>
              <c:showLegendKey val="0"/>
              <c:showVal val="0"/>
              <c:showCatName val="1"/>
              <c:showSerName val="0"/>
              <c:showPercent val="1"/>
              <c:showBubbleSize val="0"/>
            </c:dLbl>
            <c:numFmt formatCode="0%" sourceLinked="0"/>
            <c:spPr>
              <a:noFill/>
              <a:ln w="25400">
                <a:noFill/>
              </a:ln>
              <a:effectLst/>
            </c:spPr>
            <c:txPr>
              <a:bodyPr rot="0" horzOverflow="overflow" wrap="square" anchor="ctr" anchorCtr="1">
                <a:spAutoFit/>
              </a:bodyPr>
              <a:lstStyle/>
              <a:p>
                <a:pPr algn="ctr" rtl="0">
                  <a:defRPr sz="1200" kern="1200">
                    <a:solidFill>
                      <a:srgbClr val="000000"/>
                    </a:solidFill>
                  </a:defRPr>
                </a:pPr>
                <a:endParaRPr lang="ja-JP" altLang="en-US"/>
              </a:p>
            </c:txPr>
            <c:showLegendKey val="0"/>
            <c:showVal val="0"/>
            <c:showCatName val="1"/>
            <c:showSerName val="0"/>
            <c:showPercent val="1"/>
            <c:showBubbleSize val="0"/>
            <c:showLeaderLines val="1"/>
          </c:dLbls>
          <c:cat>
            <c:strRef>
              <c:f>'総合計(10歳刻み） 円グラフ入り'!$A$6:$A$12</c:f>
              <c:strCache>
                <c:ptCount val="7"/>
                <c:pt idx="0">
                  <c:v>１８～１９</c:v>
                </c:pt>
                <c:pt idx="1">
                  <c:v>２０～２９</c:v>
                </c:pt>
                <c:pt idx="2">
                  <c:v>３０～３９</c:v>
                </c:pt>
                <c:pt idx="3">
                  <c:v>４０～４９</c:v>
                </c:pt>
                <c:pt idx="4">
                  <c:v>５０～５９</c:v>
                </c:pt>
                <c:pt idx="5">
                  <c:v>６０～６９</c:v>
                </c:pt>
                <c:pt idx="6">
                  <c:v>７０以上</c:v>
                </c:pt>
              </c:strCache>
            </c:strRef>
          </c:cat>
          <c:val>
            <c:numRef>
              <c:f>'総合計(10歳刻み） 円グラフ入り'!$G$6:$G$12</c:f>
              <c:numCache>
                <c:formatCode>#,##0;[Red]\-#,##0</c:formatCode>
                <c:ptCount val="7"/>
                <c:pt idx="0">
                  <c:v>1028</c:v>
                </c:pt>
                <c:pt idx="1">
                  <c:v>4662</c:v>
                </c:pt>
                <c:pt idx="2">
                  <c:v>6222</c:v>
                </c:pt>
                <c:pt idx="3">
                  <c:v>8332</c:v>
                </c:pt>
                <c:pt idx="4">
                  <c:v>10901</c:v>
                </c:pt>
                <c:pt idx="5">
                  <c:v>10971</c:v>
                </c:pt>
                <c:pt idx="6">
                  <c:v>17514</c:v>
                </c:pt>
              </c:numCache>
            </c:numRef>
          </c:val>
        </c:ser>
        <c:dLbls>
          <c:txPr>
            <a:bodyPr rot="0" horzOverflow="overflow" anchor="ctr" anchorCtr="1">
              <a:spAutoFit/>
            </a:bodyPr>
            <a:lstStyle/>
            <a:p>
              <a:pPr algn="ctr" rtl="0">
                <a:defRPr sz="1200">
                  <a:solidFill>
                    <a:srgbClr val="000000"/>
                  </a:solidFill>
                </a:defRPr>
              </a:pPr>
              <a:endParaRPr lang="ja-JP" altLang="en-US"/>
            </a:p>
          </c:txPr>
          <c:showLegendKey val="0"/>
          <c:showVal val="0"/>
          <c:showCatName val="1"/>
          <c:showSerName val="0"/>
          <c:showPercent val="1"/>
          <c:showBubbleSize val="0"/>
          <c:showLeaderLines val="1"/>
        </c:dLbls>
        <c:firstSliceAng val="0"/>
      </c:pieChart>
      <c:spPr>
        <a:noFill/>
        <a:ln w="25400">
          <a:noFill/>
        </a:ln>
        <a:effectLst/>
      </c:spPr>
    </c:plotArea>
    <c:legend>
      <c:legendPos val="r"/>
      <c:layout>
        <c:manualLayout>
          <c:xMode val="edge"/>
          <c:yMode val="edge"/>
          <c:x val="0.85850556438791725"/>
          <c:y val="0.38502673796791442"/>
          <c:w val="0.13195548489666137"/>
          <c:h val="0.40374331550802134"/>
        </c:manualLayout>
      </c:layout>
      <c:overlay val="0"/>
      <c:spPr>
        <a:solidFill>
          <a:srgbClr val="FFFFFF"/>
        </a:solidFill>
        <a:ln w="3175">
          <a:solidFill>
            <a:srgbClr val="000000"/>
          </a:solidFill>
          <a:prstDash val="solid"/>
        </a:ln>
        <a:effectLst/>
      </c:spPr>
      <c:txPr>
        <a:bodyPr rot="0" horzOverflow="overflow" wrap="square" anchor="ctr" anchorCtr="1"/>
        <a:lstStyle/>
        <a:p>
          <a:pPr algn="l" rtl="0">
            <a:defRPr sz="1100">
              <a:solidFill>
                <a:srgbClr val="000000"/>
              </a:solidFill>
            </a:defRPr>
          </a:pPr>
          <a:endParaRPr lang="ja-JP" altLang="en-US"/>
        </a:p>
      </c:txPr>
    </c:legend>
    <c:plotVisOnly val="1"/>
    <c:dispBlanksAs val="zero"/>
    <c:showDLblsOverMax val="0"/>
  </c:chart>
  <c:spPr>
    <a:solidFill>
      <a:srgbClr val="FFFFFF"/>
    </a:solidFill>
    <a:ln w="3175">
      <a:solidFill>
        <a:srgbClr val="000000"/>
      </a:solidFill>
      <a:prstDash val="solid"/>
    </a:ln>
    <a:effectLst/>
  </c:spPr>
  <c:txPr>
    <a:bodyPr horzOverflow="overflow" anchor="ctr" anchorCtr="1"/>
    <a:lstStyle/>
    <a:p>
      <a:pPr algn="ctr" rtl="0">
        <a:defRPr lang="ja-JP" altLang="en-US" sz="1200" b="0" i="0" u="none" strike="noStrike" baseline="0">
          <a:solidFill>
            <a:srgbClr val="000000"/>
          </a:solidFill>
          <a:latin typeface="ＭＳ Ｐ明朝"/>
          <a:ea typeface="ＭＳ Ｐ明朝"/>
          <a:cs typeface="ＭＳ Ｐ明朝"/>
        </a:defRPr>
      </a:pPr>
      <a:endParaRPr lang="ja-JP" altLang="en-US"/>
    </a:p>
  </c:txPr>
  <c:printSettings>
    <c:headerFooter alignWithMargins="0"/>
    <c:pageMargins l="0.78700000000000003" r="0.78700000000000003" t="0.98400000000000021" b="0.98400000000000021" header="0.51200000000000001" footer="0.5120000000000000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44</xdr:row>
      <xdr:rowOff>0</xdr:rowOff>
    </xdr:from>
    <xdr:to xmlns:xdr="http://schemas.openxmlformats.org/drawingml/2006/spreadsheetDrawing">
      <xdr:col>9</xdr:col>
      <xdr:colOff>504825</xdr:colOff>
      <xdr:row>67</xdr:row>
      <xdr:rowOff>123825</xdr:rowOff>
    </xdr:to>
    <xdr:graphicFrame macro="">
      <xdr:nvGraphicFramePr>
        <xdr:cNvPr id="6160"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70</xdr:row>
      <xdr:rowOff>142875</xdr:rowOff>
    </xdr:from>
    <xdr:to xmlns:xdr="http://schemas.openxmlformats.org/drawingml/2006/spreadsheetDrawing">
      <xdr:col>9</xdr:col>
      <xdr:colOff>485775</xdr:colOff>
      <xdr:row>94</xdr:row>
      <xdr:rowOff>114300</xdr:rowOff>
    </xdr:to>
    <xdr:graphicFrame macro="">
      <xdr:nvGraphicFramePr>
        <xdr:cNvPr id="6161"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s>
</file>

<file path=xl/worksheets/_rels/sheet44.xml.rels><?xml version="1.0" encoding="UTF-8"?><Relationships xmlns="http://schemas.openxmlformats.org/package/2006/relationships"><Relationship Id="rId1" Type="http://schemas.openxmlformats.org/officeDocument/2006/relationships/printerSettings" Target="../printerSettings/printerSettings44.bin" /></Relationships>
</file>

<file path=xl/worksheets/_rels/sheet45.xml.rels><?xml version="1.0" encoding="UTF-8"?><Relationships xmlns="http://schemas.openxmlformats.org/package/2006/relationships"><Relationship Id="rId1" Type="http://schemas.openxmlformats.org/officeDocument/2006/relationships/printerSettings" Target="../printerSettings/printerSettings45.bin" /></Relationships>
</file>

<file path=xl/worksheets/_rels/sheet46.xml.rels><?xml version="1.0" encoding="UTF-8"?><Relationships xmlns="http://schemas.openxmlformats.org/package/2006/relationships"><Relationship Id="rId1" Type="http://schemas.openxmlformats.org/officeDocument/2006/relationships/printerSettings" Target="../printerSettings/printerSettings46.bin" /></Relationships>
</file>

<file path=xl/worksheets/_rels/sheet47.xml.rels><?xml version="1.0" encoding="UTF-8"?><Relationships xmlns="http://schemas.openxmlformats.org/package/2006/relationships"><Relationship Id="rId1" Type="http://schemas.openxmlformats.org/officeDocument/2006/relationships/printerSettings" Target="../printerSettings/printerSettings47.bin" /></Relationships>
</file>

<file path=xl/worksheets/_rels/sheet48.xml.rels><?xml version="1.0" encoding="UTF-8"?><Relationships xmlns="http://schemas.openxmlformats.org/package/2006/relationships"><Relationship Id="rId1" Type="http://schemas.openxmlformats.org/officeDocument/2006/relationships/printerSettings" Target="../printerSettings/printerSettings48.bin" /></Relationships>
</file>

<file path=xl/worksheets/_rels/sheet49.xml.rels><?xml version="1.0" encoding="UTF-8"?><Relationships xmlns="http://schemas.openxmlformats.org/package/2006/relationships"><Relationship Id="rId1" Type="http://schemas.openxmlformats.org/officeDocument/2006/relationships/printerSettings" Target="../printerSettings/printerSettings49.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50.xml.rels><?xml version="1.0" encoding="UTF-8"?><Relationships xmlns="http://schemas.openxmlformats.org/package/2006/relationships"><Relationship Id="rId1" Type="http://schemas.openxmlformats.org/officeDocument/2006/relationships/printerSettings" Target="../printerSettings/printerSettings50.bin" /></Relationships>
</file>

<file path=xl/worksheets/_rels/sheet51.xml.rels><?xml version="1.0" encoding="UTF-8"?><Relationships xmlns="http://schemas.openxmlformats.org/package/2006/relationships"><Relationship Id="rId1" Type="http://schemas.openxmlformats.org/officeDocument/2006/relationships/printerSettings" Target="../printerSettings/printerSettings51.bin" /></Relationships>
</file>

<file path=xl/worksheets/_rels/sheet52.xml.rels><?xml version="1.0" encoding="UTF-8"?><Relationships xmlns="http://schemas.openxmlformats.org/package/2006/relationships"><Relationship Id="rId1" Type="http://schemas.openxmlformats.org/officeDocument/2006/relationships/printerSettings" Target="../printerSettings/printerSettings52.bin" /></Relationships>
</file>

<file path=xl/worksheets/_rels/sheet53.xml.rels><?xml version="1.0" encoding="UTF-8"?><Relationships xmlns="http://schemas.openxmlformats.org/package/2006/relationships"><Relationship Id="rId1" Type="http://schemas.openxmlformats.org/officeDocument/2006/relationships/printerSettings" Target="../printerSettings/printerSettings53.bin" /></Relationships>
</file>

<file path=xl/worksheets/_rels/sheet54.xml.rels><?xml version="1.0" encoding="UTF-8"?><Relationships xmlns="http://schemas.openxmlformats.org/package/2006/relationships"><Relationship Id="rId1" Type="http://schemas.openxmlformats.org/officeDocument/2006/relationships/printerSettings" Target="../printerSettings/printerSettings5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J42"/>
  <sheetViews>
    <sheetView view="pageBreakPreview" zoomScaleSheetLayoutView="100" workbookViewId="0">
      <selection activeCell="A3" sqref="A3:F3"/>
    </sheetView>
  </sheetViews>
  <sheetFormatPr defaultRowHeight="12"/>
  <cols>
    <col min="1" max="1" width="12.140625" style="1" customWidth="1"/>
    <col min="2" max="10" width="8.7109375" style="1" customWidth="1"/>
    <col min="11" max="16384" width="9.140625" style="1" customWidth="1"/>
  </cols>
  <sheetData>
    <row r="1" spans="1:10" ht="29.25" customHeight="1"/>
    <row r="2" spans="1:10" ht="32.25" customHeight="1">
      <c r="A2" s="3" t="s">
        <v>15</v>
      </c>
      <c r="B2" s="3"/>
      <c r="C2" s="3"/>
      <c r="D2" s="3"/>
      <c r="E2" s="3"/>
      <c r="F2" s="3"/>
      <c r="G2" s="3"/>
      <c r="H2" s="3"/>
      <c r="I2" s="3"/>
      <c r="J2" s="3"/>
    </row>
    <row r="3" spans="1:10" s="2" customFormat="1" ht="22.5" customHeight="1">
      <c r="A3" s="4" t="str">
        <f>'1進修'!A20:L20</f>
        <v>令和７年７月２０日執行　参議院議員通常選挙</v>
      </c>
      <c r="B3" s="14"/>
      <c r="C3" s="14"/>
      <c r="D3" s="14"/>
      <c r="E3" s="14"/>
      <c r="F3" s="43"/>
      <c r="G3" s="15" t="s">
        <v>57</v>
      </c>
      <c r="H3" s="24"/>
      <c r="I3" s="24"/>
      <c r="J3" s="31"/>
    </row>
    <row r="4" spans="1:10" s="2" customFormat="1" ht="22.5" customHeight="1">
      <c r="A4" s="5" t="s">
        <v>24</v>
      </c>
      <c r="B4" s="15" t="s">
        <v>25</v>
      </c>
      <c r="C4" s="24"/>
      <c r="D4" s="31"/>
      <c r="E4" s="15" t="s">
        <v>26</v>
      </c>
      <c r="F4" s="24"/>
      <c r="G4" s="31"/>
      <c r="H4" s="15" t="s">
        <v>29</v>
      </c>
      <c r="I4" s="24"/>
      <c r="J4" s="31"/>
    </row>
    <row r="5" spans="1:10" s="2" customFormat="1" ht="22.5" customHeight="1">
      <c r="A5" s="6"/>
      <c r="B5" s="16" t="s">
        <v>30</v>
      </c>
      <c r="C5" s="25" t="s">
        <v>33</v>
      </c>
      <c r="D5" s="32" t="s">
        <v>34</v>
      </c>
      <c r="E5" s="38" t="s">
        <v>30</v>
      </c>
      <c r="F5" s="44" t="s">
        <v>33</v>
      </c>
      <c r="G5" s="32" t="s">
        <v>34</v>
      </c>
      <c r="H5" s="46" t="s">
        <v>30</v>
      </c>
      <c r="I5" s="25" t="s">
        <v>33</v>
      </c>
      <c r="J5" s="58" t="s">
        <v>34</v>
      </c>
    </row>
    <row r="6" spans="1:10" s="2" customFormat="1" ht="45" customHeight="1">
      <c r="A6" s="7" t="s">
        <v>71</v>
      </c>
      <c r="B6" s="17">
        <f>SUM('総合計（５歳刻み）'!B6:B7)</f>
        <v>1043</v>
      </c>
      <c r="C6" s="26">
        <f>SUM('総合計（５歳刻み）'!C6:C7)</f>
        <v>1041</v>
      </c>
      <c r="D6" s="33">
        <f t="shared" ref="D6:D12" si="0">SUM(B6:C6)</f>
        <v>2084</v>
      </c>
      <c r="E6" s="39">
        <f>SUM('総合計（５歳刻み）'!E6:E7)</f>
        <v>482</v>
      </c>
      <c r="F6" s="26">
        <f>SUM('総合計（５歳刻み）'!F6:F7)</f>
        <v>546</v>
      </c>
      <c r="G6" s="33">
        <f t="shared" ref="G6:G12" si="1">SUM(E6:F6)</f>
        <v>1028</v>
      </c>
      <c r="H6" s="47">
        <f t="shared" ref="H6:J12" si="2">IF(OR(E6=0,B6=0),0,E6/B6*100)</f>
        <v>46.212847555129436</v>
      </c>
      <c r="I6" s="53">
        <f t="shared" si="2"/>
        <v>52.449567723342938</v>
      </c>
      <c r="J6" s="59">
        <f t="shared" si="2"/>
        <v>49.328214971209214</v>
      </c>
    </row>
    <row r="7" spans="1:10" s="2" customFormat="1" ht="45" customHeight="1">
      <c r="A7" s="8" t="s">
        <v>64</v>
      </c>
      <c r="B7" s="18">
        <f>SUM('総合計（５歳刻み）'!B8:B9)</f>
        <v>4865</v>
      </c>
      <c r="C7" s="27">
        <f>SUM('総合計（５歳刻み）'!C8:C9)</f>
        <v>4707</v>
      </c>
      <c r="D7" s="34">
        <f t="shared" si="0"/>
        <v>9572</v>
      </c>
      <c r="E7" s="40">
        <f>SUM('総合計（５歳刻み）'!E8:E9)</f>
        <v>2227</v>
      </c>
      <c r="F7" s="27">
        <f>SUM('総合計（５歳刻み）'!F8:F9)</f>
        <v>2435</v>
      </c>
      <c r="G7" s="34">
        <f t="shared" si="1"/>
        <v>4662</v>
      </c>
      <c r="H7" s="48">
        <f t="shared" si="2"/>
        <v>45.775950668036998</v>
      </c>
      <c r="I7" s="54">
        <f t="shared" si="2"/>
        <v>51.731463777352879</v>
      </c>
      <c r="J7" s="60">
        <f t="shared" si="2"/>
        <v>48.704554951943166</v>
      </c>
    </row>
    <row r="8" spans="1:10" s="2" customFormat="1" ht="45" customHeight="1">
      <c r="A8" s="9" t="s">
        <v>65</v>
      </c>
      <c r="B8" s="19">
        <f>SUM('総合計（５歳刻み）'!B10:B11)</f>
        <v>5511</v>
      </c>
      <c r="C8" s="28">
        <f>SUM('総合計（５歳刻み）'!C10:C11)</f>
        <v>5211</v>
      </c>
      <c r="D8" s="35">
        <f t="shared" si="0"/>
        <v>10722</v>
      </c>
      <c r="E8" s="41">
        <f>SUM('総合計（５歳刻み）'!E10:E11)</f>
        <v>3077</v>
      </c>
      <c r="F8" s="45">
        <f>SUM('総合計（５歳刻み）'!F10:F11)</f>
        <v>3145</v>
      </c>
      <c r="G8" s="35">
        <f t="shared" si="1"/>
        <v>6222</v>
      </c>
      <c r="H8" s="49">
        <f t="shared" si="2"/>
        <v>55.833786971511522</v>
      </c>
      <c r="I8" s="55">
        <f t="shared" si="2"/>
        <v>60.353099213202846</v>
      </c>
      <c r="J8" s="61">
        <f t="shared" si="2"/>
        <v>58.030218242865139</v>
      </c>
    </row>
    <row r="9" spans="1:10" s="2" customFormat="1" ht="45" customHeight="1">
      <c r="A9" s="10" t="s">
        <v>66</v>
      </c>
      <c r="B9" s="20">
        <f>SUM('総合計（５歳刻み）'!B12:B13)</f>
        <v>6866</v>
      </c>
      <c r="C9" s="29">
        <f>SUM('総合計（５歳刻み）'!C12:C13)</f>
        <v>7024</v>
      </c>
      <c r="D9" s="34">
        <f t="shared" si="0"/>
        <v>13890</v>
      </c>
      <c r="E9" s="40">
        <f>SUM('総合計（５歳刻み）'!E12:E13)</f>
        <v>4059</v>
      </c>
      <c r="F9" s="27">
        <f>SUM('総合計（５歳刻み）'!F12:F13)</f>
        <v>4273</v>
      </c>
      <c r="G9" s="34">
        <f t="shared" si="1"/>
        <v>8332</v>
      </c>
      <c r="H9" s="50">
        <f t="shared" si="2"/>
        <v>59.117390037867757</v>
      </c>
      <c r="I9" s="56">
        <f t="shared" si="2"/>
        <v>60.834282460136677</v>
      </c>
      <c r="J9" s="62">
        <f t="shared" si="2"/>
        <v>59.985601151907851</v>
      </c>
    </row>
    <row r="10" spans="1:10" s="2" customFormat="1" ht="45" customHeight="1">
      <c r="A10" s="9" t="s">
        <v>32</v>
      </c>
      <c r="B10" s="19">
        <f>SUM('総合計（５歳刻み）'!B14:B15)</f>
        <v>8301</v>
      </c>
      <c r="C10" s="28">
        <f>SUM('総合計（５歳刻み）'!C14:C15)</f>
        <v>8911</v>
      </c>
      <c r="D10" s="35">
        <f t="shared" si="0"/>
        <v>17212</v>
      </c>
      <c r="E10" s="41">
        <f>SUM('総合計（５歳刻み）'!E14:E15)</f>
        <v>5224</v>
      </c>
      <c r="F10" s="45">
        <f>SUM('総合計（５歳刻み）'!F14:F15)</f>
        <v>5677</v>
      </c>
      <c r="G10" s="35">
        <f t="shared" si="1"/>
        <v>10901</v>
      </c>
      <c r="H10" s="49">
        <f t="shared" si="2"/>
        <v>62.932176846163109</v>
      </c>
      <c r="I10" s="55">
        <f t="shared" si="2"/>
        <v>63.707776904948943</v>
      </c>
      <c r="J10" s="61">
        <f t="shared" si="2"/>
        <v>63.333720660004644</v>
      </c>
    </row>
    <row r="11" spans="1:10" s="2" customFormat="1" ht="45" customHeight="1">
      <c r="A11" s="10" t="s">
        <v>67</v>
      </c>
      <c r="B11" s="20">
        <f>SUM('総合計（５歳刻み）'!B16:B17)</f>
        <v>7561</v>
      </c>
      <c r="C11" s="29">
        <f>SUM('総合計（５歳刻み）'!C16:C17)</f>
        <v>8300</v>
      </c>
      <c r="D11" s="34">
        <f t="shared" si="0"/>
        <v>15861</v>
      </c>
      <c r="E11" s="40">
        <f>SUM('総合計（５歳刻み）'!E16:E17)</f>
        <v>5246</v>
      </c>
      <c r="F11" s="27">
        <f>SUM('総合計（５歳刻み）'!F16:F17)</f>
        <v>5725</v>
      </c>
      <c r="G11" s="34">
        <f t="shared" si="1"/>
        <v>10971</v>
      </c>
      <c r="H11" s="50">
        <f t="shared" si="2"/>
        <v>69.382356831106989</v>
      </c>
      <c r="I11" s="56">
        <f t="shared" si="2"/>
        <v>68.975903614457835</v>
      </c>
      <c r="J11" s="62">
        <f t="shared" si="2"/>
        <v>69.169661433705315</v>
      </c>
    </row>
    <row r="12" spans="1:10" s="2" customFormat="1" ht="45" customHeight="1">
      <c r="A12" s="9" t="s">
        <v>35</v>
      </c>
      <c r="B12" s="21">
        <f>SUM('総合計（５歳刻み）'!B18)</f>
        <v>12992</v>
      </c>
      <c r="C12" s="30">
        <f>SUM('総合計（５歳刻み）'!C18)</f>
        <v>18498</v>
      </c>
      <c r="D12" s="36">
        <f t="shared" si="0"/>
        <v>31490</v>
      </c>
      <c r="E12" s="21">
        <f>SUM('総合計（５歳刻み）'!E18)</f>
        <v>8115</v>
      </c>
      <c r="F12" s="30">
        <f>SUM('総合計（５歳刻み）'!F18)</f>
        <v>9399</v>
      </c>
      <c r="G12" s="36">
        <f t="shared" si="1"/>
        <v>17514</v>
      </c>
      <c r="H12" s="49">
        <f t="shared" si="2"/>
        <v>62.461514778325125</v>
      </c>
      <c r="I12" s="55">
        <f t="shared" si="2"/>
        <v>50.810898475510868</v>
      </c>
      <c r="J12" s="61">
        <f t="shared" si="2"/>
        <v>55.617656398856788</v>
      </c>
    </row>
    <row r="13" spans="1:10" s="2" customFormat="1" ht="45" customHeight="1">
      <c r="A13" s="11" t="s">
        <v>34</v>
      </c>
      <c r="B13" s="22">
        <f>'総合計（５歳刻み）'!B19</f>
        <v>47139</v>
      </c>
      <c r="C13" s="22">
        <f>'総合計（５歳刻み）'!C19</f>
        <v>53692</v>
      </c>
      <c r="D13" s="37">
        <f>'総合計（５歳刻み）'!D19</f>
        <v>100831</v>
      </c>
      <c r="E13" s="42">
        <f>'総合計（５歳刻み）'!E19</f>
        <v>28430</v>
      </c>
      <c r="F13" s="22">
        <f>'総合計（５歳刻み）'!F19</f>
        <v>31200</v>
      </c>
      <c r="G13" s="37">
        <f>'総合計（５歳刻み）'!G19</f>
        <v>59630</v>
      </c>
      <c r="H13" s="51">
        <f>'総合計（５歳刻み）'!H19</f>
        <v>60.310995142026769</v>
      </c>
      <c r="I13" s="57">
        <f>'総合計（５歳刻み）'!I19</f>
        <v>58.109215525590407</v>
      </c>
      <c r="J13" s="63">
        <f>'総合計（５歳刻み）'!J19</f>
        <v>59.138558578215026</v>
      </c>
    </row>
    <row r="15" spans="1:10">
      <c r="H15" s="52"/>
    </row>
    <row r="40" spans="1:9" ht="12.75">
      <c r="A40" s="12" t="str">
        <f>A3</f>
        <v>令和７年７月２０日執行　参議院議員通常選挙</v>
      </c>
      <c r="B40" s="12"/>
      <c r="C40" s="12"/>
      <c r="D40" s="12"/>
      <c r="E40" s="12"/>
      <c r="F40" s="12"/>
    </row>
    <row r="42" spans="1:9" ht="35.25">
      <c r="A42" s="13" t="s">
        <v>68</v>
      </c>
      <c r="B42" s="23"/>
      <c r="C42" s="23"/>
      <c r="D42" s="23"/>
      <c r="E42" s="23"/>
      <c r="F42" s="23"/>
      <c r="G42" s="23"/>
      <c r="H42" s="23"/>
      <c r="I42" s="23"/>
    </row>
  </sheetData>
  <mergeCells count="8">
    <mergeCell ref="A2:J2"/>
    <mergeCell ref="A3:F3"/>
    <mergeCell ref="G3:J3"/>
    <mergeCell ref="B4:D4"/>
    <mergeCell ref="E4:G4"/>
    <mergeCell ref="H4:J4"/>
    <mergeCell ref="A40:F40"/>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27" sqref="I27"/>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38</v>
      </c>
      <c r="C6" s="168">
        <f t="shared" si="0"/>
        <v>44</v>
      </c>
      <c r="D6" s="171">
        <f t="shared" ref="D6:D16" si="1">SUM(B6:C6)</f>
        <v>82</v>
      </c>
      <c r="E6" s="174"/>
      <c r="F6" s="174"/>
      <c r="G6" s="174"/>
      <c r="H6" s="174"/>
      <c r="I6" s="174"/>
      <c r="J6" s="174"/>
      <c r="K6" s="179">
        <f t="shared" ref="K6:L16" si="2">K42</f>
        <v>17</v>
      </c>
      <c r="L6" s="183">
        <f t="shared" si="2"/>
        <v>22</v>
      </c>
      <c r="M6" s="188">
        <f t="shared" ref="M6:M17" si="3">SUM(K6:L6)</f>
        <v>39</v>
      </c>
      <c r="N6" s="91">
        <f t="shared" ref="N6:P17" si="4">IF(OR(K6=0,B6=0),0,K6/B6*100)</f>
        <v>44.736842105263158</v>
      </c>
      <c r="O6" s="194">
        <f t="shared" si="4"/>
        <v>50</v>
      </c>
      <c r="P6" s="196">
        <f t="shared" si="4"/>
        <v>47.560975609756099</v>
      </c>
    </row>
    <row r="7" spans="1:16" s="2" customFormat="1" ht="22.5" hidden="1" customHeight="1">
      <c r="A7" s="8" t="s">
        <v>7</v>
      </c>
      <c r="B7" s="161">
        <f t="shared" si="0"/>
        <v>39</v>
      </c>
      <c r="C7" s="168">
        <f t="shared" si="0"/>
        <v>35</v>
      </c>
      <c r="D7" s="130">
        <f t="shared" si="1"/>
        <v>74</v>
      </c>
      <c r="E7" s="175"/>
      <c r="F7" s="175"/>
      <c r="G7" s="175"/>
      <c r="H7" s="175"/>
      <c r="I7" s="175"/>
      <c r="J7" s="175"/>
      <c r="K7" s="162">
        <f t="shared" si="2"/>
        <v>21</v>
      </c>
      <c r="L7" s="169">
        <f t="shared" si="2"/>
        <v>16</v>
      </c>
      <c r="M7" s="130">
        <f t="shared" si="3"/>
        <v>37</v>
      </c>
      <c r="N7" s="139">
        <f t="shared" si="4"/>
        <v>53.846153846153847</v>
      </c>
      <c r="O7" s="145">
        <f t="shared" si="4"/>
        <v>45.714285714285715</v>
      </c>
      <c r="P7" s="151">
        <f t="shared" si="4"/>
        <v>50</v>
      </c>
    </row>
    <row r="8" spans="1:16" s="2" customFormat="1" ht="22.5" hidden="1" customHeight="1">
      <c r="A8" s="8" t="s">
        <v>11</v>
      </c>
      <c r="B8" s="161">
        <f t="shared" si="0"/>
        <v>36</v>
      </c>
      <c r="C8" s="168">
        <f t="shared" si="0"/>
        <v>42</v>
      </c>
      <c r="D8" s="130">
        <f t="shared" si="1"/>
        <v>78</v>
      </c>
      <c r="E8" s="175"/>
      <c r="F8" s="175"/>
      <c r="G8" s="175"/>
      <c r="H8" s="175"/>
      <c r="I8" s="175"/>
      <c r="J8" s="175"/>
      <c r="K8" s="162">
        <f t="shared" si="2"/>
        <v>20</v>
      </c>
      <c r="L8" s="169">
        <f t="shared" si="2"/>
        <v>21</v>
      </c>
      <c r="M8" s="130">
        <f t="shared" si="3"/>
        <v>41</v>
      </c>
      <c r="N8" s="139">
        <f t="shared" si="4"/>
        <v>55.555555555555557</v>
      </c>
      <c r="O8" s="145">
        <f t="shared" si="4"/>
        <v>50</v>
      </c>
      <c r="P8" s="151">
        <f t="shared" si="4"/>
        <v>52.564102564102569</v>
      </c>
    </row>
    <row r="9" spans="1:16" s="2" customFormat="1" ht="22.5" hidden="1" customHeight="1">
      <c r="A9" s="8" t="s">
        <v>5</v>
      </c>
      <c r="B9" s="161">
        <f t="shared" si="0"/>
        <v>43</v>
      </c>
      <c r="C9" s="168">
        <f t="shared" si="0"/>
        <v>39</v>
      </c>
      <c r="D9" s="130">
        <f t="shared" si="1"/>
        <v>82</v>
      </c>
      <c r="E9" s="175"/>
      <c r="F9" s="175"/>
      <c r="G9" s="175"/>
      <c r="H9" s="175"/>
      <c r="I9" s="175"/>
      <c r="J9" s="175"/>
      <c r="K9" s="162">
        <f t="shared" si="2"/>
        <v>22</v>
      </c>
      <c r="L9" s="169">
        <f t="shared" si="2"/>
        <v>26</v>
      </c>
      <c r="M9" s="130">
        <f t="shared" si="3"/>
        <v>48</v>
      </c>
      <c r="N9" s="139">
        <f t="shared" si="4"/>
        <v>51.162790697674424</v>
      </c>
      <c r="O9" s="145">
        <f t="shared" si="4"/>
        <v>66.666666666666657</v>
      </c>
      <c r="P9" s="151">
        <f t="shared" si="4"/>
        <v>58.536585365853654</v>
      </c>
    </row>
    <row r="10" spans="1:16" s="2" customFormat="1" ht="22.5" hidden="1" customHeight="1">
      <c r="A10" s="8" t="s">
        <v>17</v>
      </c>
      <c r="B10" s="161">
        <f t="shared" si="0"/>
        <v>52</v>
      </c>
      <c r="C10" s="168">
        <f t="shared" si="0"/>
        <v>60</v>
      </c>
      <c r="D10" s="130">
        <f t="shared" si="1"/>
        <v>112</v>
      </c>
      <c r="E10" s="175"/>
      <c r="F10" s="175"/>
      <c r="G10" s="175"/>
      <c r="H10" s="175"/>
      <c r="I10" s="175"/>
      <c r="J10" s="175"/>
      <c r="K10" s="162">
        <f t="shared" si="2"/>
        <v>29</v>
      </c>
      <c r="L10" s="169">
        <f t="shared" si="2"/>
        <v>41</v>
      </c>
      <c r="M10" s="130">
        <f t="shared" si="3"/>
        <v>70</v>
      </c>
      <c r="N10" s="139">
        <f t="shared" si="4"/>
        <v>55.769230769230774</v>
      </c>
      <c r="O10" s="145">
        <f t="shared" si="4"/>
        <v>68.333333333333329</v>
      </c>
      <c r="P10" s="151">
        <f t="shared" si="4"/>
        <v>62.5</v>
      </c>
    </row>
    <row r="11" spans="1:16" s="2" customFormat="1" ht="22.5" hidden="1" customHeight="1">
      <c r="A11" s="8" t="s">
        <v>4</v>
      </c>
      <c r="B11" s="161">
        <f t="shared" si="0"/>
        <v>57</v>
      </c>
      <c r="C11" s="168">
        <f t="shared" si="0"/>
        <v>61</v>
      </c>
      <c r="D11" s="130">
        <f t="shared" si="1"/>
        <v>118</v>
      </c>
      <c r="E11" s="175"/>
      <c r="F11" s="175"/>
      <c r="G11" s="175"/>
      <c r="H11" s="175"/>
      <c r="I11" s="175"/>
      <c r="J11" s="175"/>
      <c r="K11" s="162">
        <f t="shared" si="2"/>
        <v>31</v>
      </c>
      <c r="L11" s="169">
        <f t="shared" si="2"/>
        <v>37</v>
      </c>
      <c r="M11" s="130">
        <f t="shared" si="3"/>
        <v>68</v>
      </c>
      <c r="N11" s="139">
        <f t="shared" si="4"/>
        <v>54.385964912280706</v>
      </c>
      <c r="O11" s="145">
        <f t="shared" si="4"/>
        <v>60.655737704918032</v>
      </c>
      <c r="P11" s="151">
        <f t="shared" si="4"/>
        <v>57.627118644067799</v>
      </c>
    </row>
    <row r="12" spans="1:16" s="2" customFormat="1" ht="22.5" hidden="1" customHeight="1">
      <c r="A12" s="8" t="s">
        <v>10</v>
      </c>
      <c r="B12" s="161">
        <f t="shared" si="0"/>
        <v>76</v>
      </c>
      <c r="C12" s="168">
        <f t="shared" si="0"/>
        <v>80</v>
      </c>
      <c r="D12" s="130">
        <f t="shared" si="1"/>
        <v>156</v>
      </c>
      <c r="E12" s="175"/>
      <c r="F12" s="175"/>
      <c r="G12" s="175"/>
      <c r="H12" s="175"/>
      <c r="I12" s="175"/>
      <c r="J12" s="175"/>
      <c r="K12" s="162">
        <f t="shared" si="2"/>
        <v>47</v>
      </c>
      <c r="L12" s="169">
        <f t="shared" si="2"/>
        <v>48</v>
      </c>
      <c r="M12" s="130">
        <f t="shared" si="3"/>
        <v>95</v>
      </c>
      <c r="N12" s="139">
        <f t="shared" si="4"/>
        <v>61.842105263157897</v>
      </c>
      <c r="O12" s="145">
        <f t="shared" si="4"/>
        <v>60</v>
      </c>
      <c r="P12" s="151">
        <f t="shared" si="4"/>
        <v>60.897435897435891</v>
      </c>
    </row>
    <row r="13" spans="1:16" s="2" customFormat="1" ht="22.5" hidden="1" customHeight="1">
      <c r="A13" s="8" t="s">
        <v>14</v>
      </c>
      <c r="B13" s="161">
        <f t="shared" si="0"/>
        <v>82</v>
      </c>
      <c r="C13" s="168">
        <f t="shared" si="0"/>
        <v>104</v>
      </c>
      <c r="D13" s="130">
        <f t="shared" si="1"/>
        <v>186</v>
      </c>
      <c r="E13" s="175"/>
      <c r="F13" s="175"/>
      <c r="G13" s="175"/>
      <c r="H13" s="175"/>
      <c r="I13" s="175"/>
      <c r="J13" s="175"/>
      <c r="K13" s="162">
        <f t="shared" si="2"/>
        <v>49</v>
      </c>
      <c r="L13" s="169">
        <f t="shared" si="2"/>
        <v>63</v>
      </c>
      <c r="M13" s="130">
        <f t="shared" si="3"/>
        <v>112</v>
      </c>
      <c r="N13" s="139">
        <f t="shared" si="4"/>
        <v>59.756097560975604</v>
      </c>
      <c r="O13" s="145">
        <f t="shared" si="4"/>
        <v>60.576923076923073</v>
      </c>
      <c r="P13" s="151">
        <f t="shared" si="4"/>
        <v>60.215053763440864</v>
      </c>
    </row>
    <row r="14" spans="1:16" s="2" customFormat="1" ht="22.5" hidden="1" customHeight="1">
      <c r="A14" s="8" t="s">
        <v>20</v>
      </c>
      <c r="B14" s="161">
        <f t="shared" si="0"/>
        <v>56</v>
      </c>
      <c r="C14" s="168">
        <f t="shared" si="0"/>
        <v>80</v>
      </c>
      <c r="D14" s="130">
        <f t="shared" si="1"/>
        <v>136</v>
      </c>
      <c r="E14" s="175"/>
      <c r="F14" s="175"/>
      <c r="G14" s="175"/>
      <c r="H14" s="175"/>
      <c r="I14" s="175"/>
      <c r="J14" s="175"/>
      <c r="K14" s="162">
        <f t="shared" si="2"/>
        <v>41</v>
      </c>
      <c r="L14" s="169">
        <f t="shared" si="2"/>
        <v>59</v>
      </c>
      <c r="M14" s="130">
        <f t="shared" si="3"/>
        <v>100</v>
      </c>
      <c r="N14" s="139">
        <f t="shared" si="4"/>
        <v>73.214285714285708</v>
      </c>
      <c r="O14" s="145">
        <f t="shared" si="4"/>
        <v>73.75</v>
      </c>
      <c r="P14" s="151">
        <f t="shared" si="4"/>
        <v>73.529411764705884</v>
      </c>
    </row>
    <row r="15" spans="1:16" s="2" customFormat="1" ht="22.5" hidden="1" customHeight="1">
      <c r="A15" s="8" t="s">
        <v>23</v>
      </c>
      <c r="B15" s="161">
        <f t="shared" si="0"/>
        <v>65</v>
      </c>
      <c r="C15" s="168">
        <f t="shared" si="0"/>
        <v>80</v>
      </c>
      <c r="D15" s="130">
        <f t="shared" si="1"/>
        <v>145</v>
      </c>
      <c r="E15" s="174"/>
      <c r="F15" s="174"/>
      <c r="G15" s="174"/>
      <c r="H15" s="174"/>
      <c r="I15" s="174"/>
      <c r="J15" s="174"/>
      <c r="K15" s="161">
        <f t="shared" si="2"/>
        <v>47</v>
      </c>
      <c r="L15" s="168">
        <f t="shared" si="2"/>
        <v>57</v>
      </c>
      <c r="M15" s="130">
        <f t="shared" si="3"/>
        <v>104</v>
      </c>
      <c r="N15" s="139">
        <f t="shared" si="4"/>
        <v>72.307692307692307</v>
      </c>
      <c r="O15" s="145">
        <f t="shared" si="4"/>
        <v>71.25</v>
      </c>
      <c r="P15" s="151">
        <f t="shared" si="4"/>
        <v>71.724137931034477</v>
      </c>
    </row>
    <row r="16" spans="1:16" s="2" customFormat="1" ht="22.5" hidden="1" customHeight="1">
      <c r="A16" s="10" t="s">
        <v>35</v>
      </c>
      <c r="B16" s="162">
        <f t="shared" si="0"/>
        <v>271</v>
      </c>
      <c r="C16" s="169">
        <f t="shared" si="0"/>
        <v>470</v>
      </c>
      <c r="D16" s="172">
        <f t="shared" si="1"/>
        <v>741</v>
      </c>
      <c r="E16" s="176"/>
      <c r="F16" s="176"/>
      <c r="G16" s="176"/>
      <c r="H16" s="176"/>
      <c r="I16" s="176"/>
      <c r="J16" s="176"/>
      <c r="K16" s="162">
        <f t="shared" si="2"/>
        <v>179</v>
      </c>
      <c r="L16" s="169">
        <f t="shared" si="2"/>
        <v>237</v>
      </c>
      <c r="M16" s="130">
        <f t="shared" si="3"/>
        <v>416</v>
      </c>
      <c r="N16" s="190">
        <f t="shared" si="4"/>
        <v>66.051660516605168</v>
      </c>
      <c r="O16" s="195">
        <f t="shared" si="4"/>
        <v>50.425531914893618</v>
      </c>
      <c r="P16" s="197">
        <f t="shared" si="4"/>
        <v>56.140350877192979</v>
      </c>
    </row>
    <row r="17" spans="1:24" s="2" customFormat="1" ht="22.5" hidden="1" customHeight="1">
      <c r="A17" s="11" t="s">
        <v>34</v>
      </c>
      <c r="B17" s="42">
        <f>SUM(B6:B16)</f>
        <v>815</v>
      </c>
      <c r="C17" s="22">
        <f>SUM(C6:C16)</f>
        <v>1095</v>
      </c>
      <c r="D17" s="37">
        <f>SUM(D6:D16)</f>
        <v>1910</v>
      </c>
      <c r="E17" s="177"/>
      <c r="F17" s="177"/>
      <c r="G17" s="177"/>
      <c r="H17" s="177"/>
      <c r="I17" s="177"/>
      <c r="J17" s="177"/>
      <c r="K17" s="42">
        <f>SUM(K6:K16)</f>
        <v>503</v>
      </c>
      <c r="L17" s="22">
        <f>SUM(L6:L16)</f>
        <v>627</v>
      </c>
      <c r="M17" s="37">
        <f t="shared" si="3"/>
        <v>1130</v>
      </c>
      <c r="N17" s="143">
        <f t="shared" si="4"/>
        <v>61.717791411042946</v>
      </c>
      <c r="O17" s="149">
        <f t="shared" si="4"/>
        <v>57.260273972602739</v>
      </c>
      <c r="P17" s="155">
        <f t="shared" si="4"/>
        <v>59.162303664921467</v>
      </c>
    </row>
    <row r="18" spans="1:24" hidden="1"/>
    <row r="19" spans="1:24" hidden="1"/>
    <row r="20" spans="1:24" s="2" customFormat="1" ht="22.5" customHeight="1">
      <c r="A20" s="156" t="str">
        <f>'5明倫第1'!A20:L20</f>
        <v>令和７年７月２０日執行　参議院議員通常選挙</v>
      </c>
      <c r="B20" s="163"/>
      <c r="C20" s="163"/>
      <c r="D20" s="163"/>
      <c r="E20" s="163"/>
      <c r="F20" s="163"/>
      <c r="G20" s="163"/>
      <c r="H20" s="163"/>
      <c r="I20" s="163"/>
      <c r="J20" s="163"/>
      <c r="K20" s="163"/>
      <c r="L20" s="184"/>
      <c r="M20" s="15" t="s">
        <v>82</v>
      </c>
      <c r="N20" s="31"/>
      <c r="O20" s="15" t="s">
        <v>83</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10</v>
      </c>
      <c r="C23" s="170">
        <v>8</v>
      </c>
      <c r="D23" s="171">
        <f t="shared" ref="D23:D35" si="5">SUM(B23:C23)</f>
        <v>18</v>
      </c>
      <c r="E23" s="164">
        <v>4</v>
      </c>
      <c r="F23" s="170">
        <v>3</v>
      </c>
      <c r="G23" s="171">
        <f t="shared" ref="G23:G35" si="6">SUM(E23:F23)</f>
        <v>7</v>
      </c>
      <c r="H23" s="164">
        <v>4</v>
      </c>
      <c r="I23" s="170">
        <v>2</v>
      </c>
      <c r="J23" s="171">
        <f t="shared" ref="J23:J35" si="7">SUM(H23:I23)</f>
        <v>6</v>
      </c>
      <c r="K23" s="180">
        <f t="shared" ref="K23:L35" si="8">E23+H23</f>
        <v>8</v>
      </c>
      <c r="L23" s="185">
        <f t="shared" si="8"/>
        <v>5</v>
      </c>
      <c r="M23" s="189">
        <f t="shared" ref="M23:M35" si="9">SUM(K23:L23)</f>
        <v>13</v>
      </c>
      <c r="N23" s="91">
        <f t="shared" ref="N23:P36" si="10">IF(OR(K23=0,B23=0),0,K23/B23*100)</f>
        <v>80</v>
      </c>
      <c r="O23" s="97">
        <f t="shared" si="10"/>
        <v>62.5</v>
      </c>
      <c r="P23" s="103">
        <f t="shared" si="10"/>
        <v>72.222222222222214</v>
      </c>
      <c r="Q23" s="158"/>
      <c r="R23" s="198"/>
      <c r="S23" s="1" t="s">
        <v>28</v>
      </c>
      <c r="T23" s="1"/>
      <c r="U23" s="1"/>
      <c r="V23" s="1"/>
      <c r="W23" s="1"/>
      <c r="X23" s="1"/>
    </row>
    <row r="24" spans="1:24" s="2" customFormat="1" ht="22.5" customHeight="1">
      <c r="A24" s="157" t="s">
        <v>70</v>
      </c>
      <c r="B24" s="164">
        <v>11</v>
      </c>
      <c r="C24" s="170">
        <v>9</v>
      </c>
      <c r="D24" s="171">
        <f t="shared" si="5"/>
        <v>20</v>
      </c>
      <c r="E24" s="164">
        <v>2</v>
      </c>
      <c r="F24" s="170">
        <v>3</v>
      </c>
      <c r="G24" s="171">
        <f t="shared" si="6"/>
        <v>5</v>
      </c>
      <c r="H24" s="164">
        <v>1</v>
      </c>
      <c r="I24" s="170">
        <v>2</v>
      </c>
      <c r="J24" s="171">
        <f t="shared" si="7"/>
        <v>3</v>
      </c>
      <c r="K24" s="181">
        <f t="shared" si="8"/>
        <v>3</v>
      </c>
      <c r="L24" s="186">
        <f t="shared" si="8"/>
        <v>5</v>
      </c>
      <c r="M24" s="130">
        <f t="shared" si="9"/>
        <v>8</v>
      </c>
      <c r="N24" s="139">
        <f t="shared" si="10"/>
        <v>27.27272727272727</v>
      </c>
      <c r="O24" s="145">
        <f t="shared" si="10"/>
        <v>55.555555555555557</v>
      </c>
      <c r="P24" s="151">
        <f t="shared" si="10"/>
        <v>40</v>
      </c>
      <c r="R24" s="1"/>
      <c r="S24" s="1" t="s">
        <v>61</v>
      </c>
      <c r="T24" s="1"/>
      <c r="U24" s="1"/>
      <c r="V24" s="1"/>
      <c r="W24" s="1"/>
      <c r="X24" s="1"/>
    </row>
    <row r="25" spans="1:24" s="2" customFormat="1" ht="22.5" customHeight="1">
      <c r="A25" s="65" t="s">
        <v>0</v>
      </c>
      <c r="B25" s="164">
        <v>38</v>
      </c>
      <c r="C25" s="170">
        <v>44</v>
      </c>
      <c r="D25" s="171">
        <f t="shared" si="5"/>
        <v>82</v>
      </c>
      <c r="E25" s="164">
        <v>7</v>
      </c>
      <c r="F25" s="170">
        <v>14</v>
      </c>
      <c r="G25" s="171">
        <f t="shared" si="6"/>
        <v>21</v>
      </c>
      <c r="H25" s="164">
        <v>10</v>
      </c>
      <c r="I25" s="170">
        <v>8</v>
      </c>
      <c r="J25" s="171">
        <f t="shared" si="7"/>
        <v>18</v>
      </c>
      <c r="K25" s="181">
        <f t="shared" si="8"/>
        <v>17</v>
      </c>
      <c r="L25" s="186">
        <f t="shared" si="8"/>
        <v>22</v>
      </c>
      <c r="M25" s="171">
        <f t="shared" si="9"/>
        <v>39</v>
      </c>
      <c r="N25" s="191">
        <f t="shared" si="10"/>
        <v>44.736842105263158</v>
      </c>
      <c r="O25" s="101">
        <f t="shared" si="10"/>
        <v>50</v>
      </c>
      <c r="P25" s="107">
        <f t="shared" si="10"/>
        <v>47.560975609756099</v>
      </c>
      <c r="S25" s="1" t="s">
        <v>21</v>
      </c>
      <c r="T25" s="1"/>
      <c r="U25" s="1"/>
      <c r="V25" s="1"/>
      <c r="W25" s="1"/>
      <c r="X25" s="1"/>
    </row>
    <row r="26" spans="1:24" s="2" customFormat="1" ht="22.5" customHeight="1">
      <c r="A26" s="8" t="s">
        <v>7</v>
      </c>
      <c r="B26" s="164">
        <v>39</v>
      </c>
      <c r="C26" s="170">
        <v>35</v>
      </c>
      <c r="D26" s="130">
        <f t="shared" si="5"/>
        <v>74</v>
      </c>
      <c r="E26" s="164">
        <v>14</v>
      </c>
      <c r="F26" s="170">
        <v>11</v>
      </c>
      <c r="G26" s="130">
        <f t="shared" si="6"/>
        <v>25</v>
      </c>
      <c r="H26" s="164">
        <v>7</v>
      </c>
      <c r="I26" s="170">
        <v>5</v>
      </c>
      <c r="J26" s="130">
        <f t="shared" si="7"/>
        <v>12</v>
      </c>
      <c r="K26" s="181">
        <f t="shared" si="8"/>
        <v>21</v>
      </c>
      <c r="L26" s="186">
        <f t="shared" si="8"/>
        <v>16</v>
      </c>
      <c r="M26" s="130">
        <f t="shared" si="9"/>
        <v>37</v>
      </c>
      <c r="N26" s="139">
        <f t="shared" si="10"/>
        <v>53.846153846153847</v>
      </c>
      <c r="O26" s="145">
        <f t="shared" si="10"/>
        <v>45.714285714285715</v>
      </c>
      <c r="P26" s="151">
        <f t="shared" si="10"/>
        <v>50</v>
      </c>
    </row>
    <row r="27" spans="1:24" s="2" customFormat="1" ht="22.5" customHeight="1">
      <c r="A27" s="8" t="s">
        <v>11</v>
      </c>
      <c r="B27" s="164">
        <v>36</v>
      </c>
      <c r="C27" s="170">
        <v>42</v>
      </c>
      <c r="D27" s="130">
        <f t="shared" si="5"/>
        <v>78</v>
      </c>
      <c r="E27" s="164">
        <v>15</v>
      </c>
      <c r="F27" s="170">
        <v>15</v>
      </c>
      <c r="G27" s="130">
        <f t="shared" si="6"/>
        <v>30</v>
      </c>
      <c r="H27" s="164">
        <v>5</v>
      </c>
      <c r="I27" s="170">
        <v>6</v>
      </c>
      <c r="J27" s="130">
        <f t="shared" si="7"/>
        <v>11</v>
      </c>
      <c r="K27" s="181">
        <f t="shared" si="8"/>
        <v>20</v>
      </c>
      <c r="L27" s="186">
        <f t="shared" si="8"/>
        <v>21</v>
      </c>
      <c r="M27" s="130">
        <f t="shared" si="9"/>
        <v>41</v>
      </c>
      <c r="N27" s="139">
        <f t="shared" si="10"/>
        <v>55.555555555555557</v>
      </c>
      <c r="O27" s="145">
        <f t="shared" si="10"/>
        <v>50</v>
      </c>
      <c r="P27" s="151">
        <f t="shared" si="10"/>
        <v>52.564102564102569</v>
      </c>
      <c r="R27" s="199"/>
      <c r="S27" s="1" t="s">
        <v>16</v>
      </c>
    </row>
    <row r="28" spans="1:24" s="2" customFormat="1" ht="22.5" customHeight="1">
      <c r="A28" s="8" t="s">
        <v>5</v>
      </c>
      <c r="B28" s="164">
        <v>43</v>
      </c>
      <c r="C28" s="170">
        <v>39</v>
      </c>
      <c r="D28" s="130">
        <f t="shared" si="5"/>
        <v>82</v>
      </c>
      <c r="E28" s="164">
        <v>14</v>
      </c>
      <c r="F28" s="170">
        <v>17</v>
      </c>
      <c r="G28" s="130">
        <f t="shared" si="6"/>
        <v>31</v>
      </c>
      <c r="H28" s="164">
        <v>8</v>
      </c>
      <c r="I28" s="170">
        <v>9</v>
      </c>
      <c r="J28" s="130">
        <f t="shared" si="7"/>
        <v>17</v>
      </c>
      <c r="K28" s="181">
        <f t="shared" si="8"/>
        <v>22</v>
      </c>
      <c r="L28" s="186">
        <f t="shared" si="8"/>
        <v>26</v>
      </c>
      <c r="M28" s="130">
        <f t="shared" si="9"/>
        <v>48</v>
      </c>
      <c r="N28" s="139">
        <f t="shared" si="10"/>
        <v>51.162790697674424</v>
      </c>
      <c r="O28" s="145">
        <f t="shared" si="10"/>
        <v>66.666666666666657</v>
      </c>
      <c r="P28" s="151">
        <f t="shared" si="10"/>
        <v>58.536585365853654</v>
      </c>
      <c r="S28" s="1" t="s">
        <v>62</v>
      </c>
    </row>
    <row r="29" spans="1:24" s="2" customFormat="1" ht="22.5" customHeight="1">
      <c r="A29" s="8" t="s">
        <v>17</v>
      </c>
      <c r="B29" s="164">
        <v>52</v>
      </c>
      <c r="C29" s="170">
        <v>60</v>
      </c>
      <c r="D29" s="130">
        <f t="shared" si="5"/>
        <v>112</v>
      </c>
      <c r="E29" s="164">
        <v>16</v>
      </c>
      <c r="F29" s="170">
        <v>24</v>
      </c>
      <c r="G29" s="130">
        <f t="shared" si="6"/>
        <v>40</v>
      </c>
      <c r="H29" s="164">
        <v>13</v>
      </c>
      <c r="I29" s="170">
        <v>17</v>
      </c>
      <c r="J29" s="130">
        <f t="shared" si="7"/>
        <v>30</v>
      </c>
      <c r="K29" s="181">
        <f t="shared" si="8"/>
        <v>29</v>
      </c>
      <c r="L29" s="186">
        <f t="shared" si="8"/>
        <v>41</v>
      </c>
      <c r="M29" s="130">
        <f t="shared" si="9"/>
        <v>70</v>
      </c>
      <c r="N29" s="139">
        <f t="shared" si="10"/>
        <v>55.769230769230774</v>
      </c>
      <c r="O29" s="145">
        <f t="shared" si="10"/>
        <v>68.333333333333329</v>
      </c>
      <c r="P29" s="151">
        <f t="shared" si="10"/>
        <v>62.5</v>
      </c>
    </row>
    <row r="30" spans="1:24" s="2" customFormat="1" ht="22.5" customHeight="1">
      <c r="A30" s="8" t="s">
        <v>4</v>
      </c>
      <c r="B30" s="164">
        <v>57</v>
      </c>
      <c r="C30" s="170">
        <v>61</v>
      </c>
      <c r="D30" s="130">
        <f t="shared" si="5"/>
        <v>118</v>
      </c>
      <c r="E30" s="164">
        <v>20</v>
      </c>
      <c r="F30" s="170">
        <v>27</v>
      </c>
      <c r="G30" s="130">
        <f t="shared" si="6"/>
        <v>47</v>
      </c>
      <c r="H30" s="164">
        <v>11</v>
      </c>
      <c r="I30" s="170">
        <v>10</v>
      </c>
      <c r="J30" s="130">
        <f t="shared" si="7"/>
        <v>21</v>
      </c>
      <c r="K30" s="181">
        <f t="shared" si="8"/>
        <v>31</v>
      </c>
      <c r="L30" s="186">
        <f t="shared" si="8"/>
        <v>37</v>
      </c>
      <c r="M30" s="130">
        <f t="shared" si="9"/>
        <v>68</v>
      </c>
      <c r="N30" s="139">
        <f t="shared" si="10"/>
        <v>54.385964912280706</v>
      </c>
      <c r="O30" s="145">
        <f t="shared" si="10"/>
        <v>60.655737704918032</v>
      </c>
      <c r="P30" s="151">
        <f t="shared" si="10"/>
        <v>57.627118644067799</v>
      </c>
    </row>
    <row r="31" spans="1:24" s="2" customFormat="1" ht="22.5" customHeight="1">
      <c r="A31" s="8" t="s">
        <v>10</v>
      </c>
      <c r="B31" s="164">
        <v>76</v>
      </c>
      <c r="C31" s="170">
        <v>80</v>
      </c>
      <c r="D31" s="130">
        <f t="shared" si="5"/>
        <v>156</v>
      </c>
      <c r="E31" s="164">
        <v>24</v>
      </c>
      <c r="F31" s="170">
        <v>31</v>
      </c>
      <c r="G31" s="130">
        <f t="shared" si="6"/>
        <v>55</v>
      </c>
      <c r="H31" s="164">
        <v>23</v>
      </c>
      <c r="I31" s="170">
        <v>17</v>
      </c>
      <c r="J31" s="130">
        <f t="shared" si="7"/>
        <v>40</v>
      </c>
      <c r="K31" s="181">
        <f t="shared" si="8"/>
        <v>47</v>
      </c>
      <c r="L31" s="186">
        <f t="shared" si="8"/>
        <v>48</v>
      </c>
      <c r="M31" s="130">
        <f t="shared" si="9"/>
        <v>95</v>
      </c>
      <c r="N31" s="139">
        <f t="shared" si="10"/>
        <v>61.842105263157897</v>
      </c>
      <c r="O31" s="145">
        <f t="shared" si="10"/>
        <v>60</v>
      </c>
      <c r="P31" s="151">
        <f t="shared" si="10"/>
        <v>60.897435897435891</v>
      </c>
    </row>
    <row r="32" spans="1:24" s="2" customFormat="1" ht="22.5" customHeight="1">
      <c r="A32" s="8" t="s">
        <v>14</v>
      </c>
      <c r="B32" s="164">
        <v>82</v>
      </c>
      <c r="C32" s="170">
        <v>104</v>
      </c>
      <c r="D32" s="130">
        <f t="shared" si="5"/>
        <v>186</v>
      </c>
      <c r="E32" s="164">
        <v>21</v>
      </c>
      <c r="F32" s="170">
        <v>42</v>
      </c>
      <c r="G32" s="130">
        <f t="shared" si="6"/>
        <v>63</v>
      </c>
      <c r="H32" s="164">
        <v>28</v>
      </c>
      <c r="I32" s="170">
        <v>21</v>
      </c>
      <c r="J32" s="130">
        <f t="shared" si="7"/>
        <v>49</v>
      </c>
      <c r="K32" s="181">
        <f t="shared" si="8"/>
        <v>49</v>
      </c>
      <c r="L32" s="186">
        <f t="shared" si="8"/>
        <v>63</v>
      </c>
      <c r="M32" s="130">
        <f t="shared" si="9"/>
        <v>112</v>
      </c>
      <c r="N32" s="139">
        <f t="shared" si="10"/>
        <v>59.756097560975604</v>
      </c>
      <c r="O32" s="145">
        <f t="shared" si="10"/>
        <v>60.576923076923073</v>
      </c>
      <c r="P32" s="151">
        <f t="shared" si="10"/>
        <v>60.215053763440864</v>
      </c>
    </row>
    <row r="33" spans="1:16" s="2" customFormat="1" ht="22.5" customHeight="1">
      <c r="A33" s="8" t="s">
        <v>20</v>
      </c>
      <c r="B33" s="164">
        <v>56</v>
      </c>
      <c r="C33" s="170">
        <v>80</v>
      </c>
      <c r="D33" s="130">
        <f t="shared" si="5"/>
        <v>136</v>
      </c>
      <c r="E33" s="164">
        <v>22</v>
      </c>
      <c r="F33" s="170">
        <v>36</v>
      </c>
      <c r="G33" s="130">
        <f t="shared" si="6"/>
        <v>58</v>
      </c>
      <c r="H33" s="164">
        <v>19</v>
      </c>
      <c r="I33" s="170">
        <v>23</v>
      </c>
      <c r="J33" s="130">
        <f t="shared" si="7"/>
        <v>42</v>
      </c>
      <c r="K33" s="181">
        <f t="shared" si="8"/>
        <v>41</v>
      </c>
      <c r="L33" s="186">
        <f t="shared" si="8"/>
        <v>59</v>
      </c>
      <c r="M33" s="130">
        <f t="shared" si="9"/>
        <v>100</v>
      </c>
      <c r="N33" s="139">
        <f t="shared" si="10"/>
        <v>73.214285714285708</v>
      </c>
      <c r="O33" s="145">
        <f t="shared" si="10"/>
        <v>73.75</v>
      </c>
      <c r="P33" s="151">
        <f t="shared" si="10"/>
        <v>73.529411764705884</v>
      </c>
    </row>
    <row r="34" spans="1:16" s="2" customFormat="1" ht="22.5" customHeight="1">
      <c r="A34" s="8" t="s">
        <v>23</v>
      </c>
      <c r="B34" s="164">
        <v>65</v>
      </c>
      <c r="C34" s="170">
        <v>80</v>
      </c>
      <c r="D34" s="130">
        <f t="shared" si="5"/>
        <v>145</v>
      </c>
      <c r="E34" s="164">
        <v>30</v>
      </c>
      <c r="F34" s="170">
        <v>33</v>
      </c>
      <c r="G34" s="130">
        <f t="shared" si="6"/>
        <v>63</v>
      </c>
      <c r="H34" s="164">
        <v>17</v>
      </c>
      <c r="I34" s="170">
        <v>24</v>
      </c>
      <c r="J34" s="130">
        <f t="shared" si="7"/>
        <v>41</v>
      </c>
      <c r="K34" s="181">
        <f t="shared" si="8"/>
        <v>47</v>
      </c>
      <c r="L34" s="186">
        <f t="shared" si="8"/>
        <v>57</v>
      </c>
      <c r="M34" s="130">
        <f t="shared" si="9"/>
        <v>104</v>
      </c>
      <c r="N34" s="139">
        <f t="shared" si="10"/>
        <v>72.307692307692307</v>
      </c>
      <c r="O34" s="145">
        <f t="shared" si="10"/>
        <v>71.25</v>
      </c>
      <c r="P34" s="151">
        <f t="shared" si="10"/>
        <v>71.724137931034477</v>
      </c>
    </row>
    <row r="35" spans="1:16" s="2" customFormat="1" ht="22.5" customHeight="1">
      <c r="A35" s="10" t="s">
        <v>35</v>
      </c>
      <c r="B35" s="200">
        <v>271</v>
      </c>
      <c r="C35" s="201">
        <v>470</v>
      </c>
      <c r="D35" s="172">
        <f t="shared" si="5"/>
        <v>741</v>
      </c>
      <c r="E35" s="164">
        <v>93</v>
      </c>
      <c r="F35" s="170">
        <v>140</v>
      </c>
      <c r="G35" s="172">
        <f t="shared" si="6"/>
        <v>233</v>
      </c>
      <c r="H35" s="164">
        <v>86</v>
      </c>
      <c r="I35" s="170">
        <v>97</v>
      </c>
      <c r="J35" s="172">
        <f t="shared" si="7"/>
        <v>183</v>
      </c>
      <c r="K35" s="182">
        <f t="shared" si="8"/>
        <v>179</v>
      </c>
      <c r="L35" s="187">
        <f t="shared" si="8"/>
        <v>237</v>
      </c>
      <c r="M35" s="130">
        <f t="shared" si="9"/>
        <v>416</v>
      </c>
      <c r="N35" s="190">
        <f t="shared" si="10"/>
        <v>66.051660516605168</v>
      </c>
      <c r="O35" s="195">
        <f t="shared" si="10"/>
        <v>50.425531914893618</v>
      </c>
      <c r="P35" s="197">
        <f t="shared" si="10"/>
        <v>56.140350877192979</v>
      </c>
    </row>
    <row r="36" spans="1:16" s="2" customFormat="1" ht="22.5" customHeight="1">
      <c r="A36" s="11" t="s">
        <v>34</v>
      </c>
      <c r="B36" s="42">
        <f t="shared" ref="B36:M36" si="11">SUM(B23:B35)</f>
        <v>836</v>
      </c>
      <c r="C36" s="22">
        <f t="shared" si="11"/>
        <v>1112</v>
      </c>
      <c r="D36" s="37">
        <f t="shared" si="11"/>
        <v>1948</v>
      </c>
      <c r="E36" s="42">
        <f t="shared" si="11"/>
        <v>282</v>
      </c>
      <c r="F36" s="22">
        <f t="shared" si="11"/>
        <v>396</v>
      </c>
      <c r="G36" s="37">
        <f t="shared" si="11"/>
        <v>678</v>
      </c>
      <c r="H36" s="42">
        <f t="shared" si="11"/>
        <v>232</v>
      </c>
      <c r="I36" s="22">
        <f t="shared" si="11"/>
        <v>241</v>
      </c>
      <c r="J36" s="37">
        <f t="shared" si="11"/>
        <v>473</v>
      </c>
      <c r="K36" s="42">
        <f t="shared" si="11"/>
        <v>514</v>
      </c>
      <c r="L36" s="22">
        <f t="shared" si="11"/>
        <v>637</v>
      </c>
      <c r="M36" s="37">
        <f t="shared" si="11"/>
        <v>1151</v>
      </c>
      <c r="N36" s="143">
        <f t="shared" si="10"/>
        <v>61.483253588516753</v>
      </c>
      <c r="O36" s="149">
        <f t="shared" si="10"/>
        <v>57.2841726618705</v>
      </c>
      <c r="P36" s="155">
        <f t="shared" si="10"/>
        <v>59.086242299794655</v>
      </c>
    </row>
    <row r="38" spans="1:16" s="2" customFormat="1" ht="13.5">
      <c r="A38" s="158" t="s">
        <v>9</v>
      </c>
      <c r="B38" s="165">
        <f>B36</f>
        <v>836</v>
      </c>
      <c r="C38" s="165">
        <f>C36</f>
        <v>1112</v>
      </c>
      <c r="D38" s="173">
        <f>SUM(B38:C38)</f>
        <v>1948</v>
      </c>
      <c r="E38" s="178">
        <f>E36</f>
        <v>282</v>
      </c>
      <c r="F38" s="178">
        <f>F36</f>
        <v>396</v>
      </c>
      <c r="G38" s="173">
        <f>SUM(E38:F38)</f>
        <v>678</v>
      </c>
      <c r="H38" s="178">
        <f>H36</f>
        <v>232</v>
      </c>
      <c r="I38" s="178">
        <f>I36</f>
        <v>241</v>
      </c>
      <c r="J38" s="173">
        <f>SUM(H38:I38)</f>
        <v>473</v>
      </c>
      <c r="K38" s="165">
        <f>K36</f>
        <v>514</v>
      </c>
      <c r="L38" s="165">
        <f>L36</f>
        <v>637</v>
      </c>
      <c r="M38" s="173">
        <f>SUM(K38:L38)</f>
        <v>1151</v>
      </c>
      <c r="N38" s="192">
        <f>IF(OR(K38=0,B38=0),0,K38/B38*100)</f>
        <v>61.483253588516753</v>
      </c>
      <c r="O38" s="192">
        <f>IF(OR(L38=0,C38=0),0,L38/C38*100)</f>
        <v>57.2841726618705</v>
      </c>
      <c r="P38" s="192">
        <f>IF(OR(M38=0,D38=0),0,M38/D38*100)</f>
        <v>59.086242299794655</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10</v>
      </c>
      <c r="C40" s="167">
        <f t="shared" ref="C40:C52" si="13">ROUND(IF(C23=0,0,C23*$C$38/$C$36),0)</f>
        <v>8</v>
      </c>
      <c r="D40" s="166">
        <f t="shared" ref="D40:D52" si="14">SUM(B40:C40)</f>
        <v>18</v>
      </c>
      <c r="E40" s="167">
        <f t="shared" ref="E40:E52" si="15">ROUND(IF(E23=0,0,E23*$E$38/$E$36),0)</f>
        <v>4</v>
      </c>
      <c r="F40" s="167">
        <f t="shared" ref="F40:F52" si="16">ROUND(IF(F23=0,0,F23*$F$38/$F$36),0)</f>
        <v>3</v>
      </c>
      <c r="G40" s="166">
        <f t="shared" ref="G40:G52" si="17">SUM(E40:F40)</f>
        <v>7</v>
      </c>
      <c r="H40" s="167">
        <f t="shared" ref="H40:H52" si="18">ROUND(IF(H23=0,0,H23*$H$38/$H$36),0)</f>
        <v>4</v>
      </c>
      <c r="I40" s="167">
        <f t="shared" ref="I40:I52" si="19">ROUND(IF(I23=0,0,I23*$I$38/$I$36),0)</f>
        <v>2</v>
      </c>
      <c r="J40" s="166">
        <f t="shared" ref="J40:J52" si="20">SUM(H40:I40)</f>
        <v>6</v>
      </c>
      <c r="K40" s="167">
        <f t="shared" ref="K40:K52" si="21">ROUND(IF(K23=0,0,K23*$K$38/$K$36),0)</f>
        <v>8</v>
      </c>
      <c r="L40" s="167">
        <f t="shared" ref="L40:L52" si="22">ROUND(IF(L23=0,0,L23*$L$38/$L$36),0)</f>
        <v>5</v>
      </c>
      <c r="M40" s="166">
        <f t="shared" ref="M40:M52" si="23">SUM(K40:L40)</f>
        <v>13</v>
      </c>
      <c r="N40" s="193">
        <f t="shared" ref="N40:P52" si="24">IF(OR(K40=0,B40=0),0,K40/B40*100)</f>
        <v>80</v>
      </c>
      <c r="O40" s="193">
        <f t="shared" si="24"/>
        <v>62.5</v>
      </c>
      <c r="P40" s="193">
        <f t="shared" si="24"/>
        <v>72.222222222222214</v>
      </c>
    </row>
    <row r="41" spans="1:16" s="2" customFormat="1" ht="13.5">
      <c r="A41" s="159" t="s">
        <v>70</v>
      </c>
      <c r="B41" s="167">
        <f t="shared" si="12"/>
        <v>11</v>
      </c>
      <c r="C41" s="167">
        <f t="shared" si="13"/>
        <v>9</v>
      </c>
      <c r="D41" s="166">
        <f t="shared" si="14"/>
        <v>20</v>
      </c>
      <c r="E41" s="167">
        <f t="shared" si="15"/>
        <v>2</v>
      </c>
      <c r="F41" s="167">
        <f t="shared" si="16"/>
        <v>3</v>
      </c>
      <c r="G41" s="166">
        <f t="shared" si="17"/>
        <v>5</v>
      </c>
      <c r="H41" s="167">
        <f t="shared" si="18"/>
        <v>1</v>
      </c>
      <c r="I41" s="167">
        <f t="shared" si="19"/>
        <v>2</v>
      </c>
      <c r="J41" s="166">
        <f t="shared" si="20"/>
        <v>3</v>
      </c>
      <c r="K41" s="167">
        <f t="shared" si="21"/>
        <v>3</v>
      </c>
      <c r="L41" s="167">
        <f t="shared" si="22"/>
        <v>5</v>
      </c>
      <c r="M41" s="166">
        <f t="shared" si="23"/>
        <v>8</v>
      </c>
      <c r="N41" s="193">
        <f t="shared" si="24"/>
        <v>27.27272727272727</v>
      </c>
      <c r="O41" s="193">
        <f t="shared" si="24"/>
        <v>55.555555555555557</v>
      </c>
      <c r="P41" s="193">
        <f t="shared" si="24"/>
        <v>40</v>
      </c>
    </row>
    <row r="42" spans="1:16" s="2" customFormat="1" ht="13.5">
      <c r="A42" s="160" t="s">
        <v>0</v>
      </c>
      <c r="B42" s="167">
        <f t="shared" si="12"/>
        <v>38</v>
      </c>
      <c r="C42" s="167">
        <f t="shared" si="13"/>
        <v>44</v>
      </c>
      <c r="D42" s="166">
        <f t="shared" si="14"/>
        <v>82</v>
      </c>
      <c r="E42" s="167">
        <f t="shared" si="15"/>
        <v>7</v>
      </c>
      <c r="F42" s="167">
        <f t="shared" si="16"/>
        <v>14</v>
      </c>
      <c r="G42" s="166">
        <f t="shared" si="17"/>
        <v>21</v>
      </c>
      <c r="H42" s="167">
        <f t="shared" si="18"/>
        <v>10</v>
      </c>
      <c r="I42" s="167">
        <f t="shared" si="19"/>
        <v>8</v>
      </c>
      <c r="J42" s="166">
        <f t="shared" si="20"/>
        <v>18</v>
      </c>
      <c r="K42" s="167">
        <f t="shared" si="21"/>
        <v>17</v>
      </c>
      <c r="L42" s="167">
        <f t="shared" si="22"/>
        <v>22</v>
      </c>
      <c r="M42" s="166">
        <f t="shared" si="23"/>
        <v>39</v>
      </c>
      <c r="N42" s="193">
        <f t="shared" si="24"/>
        <v>44.736842105263158</v>
      </c>
      <c r="O42" s="193">
        <f t="shared" si="24"/>
        <v>50</v>
      </c>
      <c r="P42" s="193">
        <f t="shared" si="24"/>
        <v>47.560975609756099</v>
      </c>
    </row>
    <row r="43" spans="1:16" s="2" customFormat="1" ht="13.5">
      <c r="A43" s="160" t="s">
        <v>7</v>
      </c>
      <c r="B43" s="167">
        <f t="shared" si="12"/>
        <v>39</v>
      </c>
      <c r="C43" s="167">
        <f t="shared" si="13"/>
        <v>35</v>
      </c>
      <c r="D43" s="166">
        <f t="shared" si="14"/>
        <v>74</v>
      </c>
      <c r="E43" s="167">
        <f t="shared" si="15"/>
        <v>14</v>
      </c>
      <c r="F43" s="167">
        <f t="shared" si="16"/>
        <v>11</v>
      </c>
      <c r="G43" s="166">
        <f t="shared" si="17"/>
        <v>25</v>
      </c>
      <c r="H43" s="167">
        <f t="shared" si="18"/>
        <v>7</v>
      </c>
      <c r="I43" s="167">
        <f t="shared" si="19"/>
        <v>5</v>
      </c>
      <c r="J43" s="166">
        <f t="shared" si="20"/>
        <v>12</v>
      </c>
      <c r="K43" s="167">
        <f t="shared" si="21"/>
        <v>21</v>
      </c>
      <c r="L43" s="167">
        <f t="shared" si="22"/>
        <v>16</v>
      </c>
      <c r="M43" s="166">
        <f t="shared" si="23"/>
        <v>37</v>
      </c>
      <c r="N43" s="193">
        <f t="shared" si="24"/>
        <v>53.846153846153847</v>
      </c>
      <c r="O43" s="193">
        <f t="shared" si="24"/>
        <v>45.714285714285715</v>
      </c>
      <c r="P43" s="193">
        <f t="shared" si="24"/>
        <v>50</v>
      </c>
    </row>
    <row r="44" spans="1:16" s="2" customFormat="1" ht="13.5">
      <c r="A44" s="160" t="s">
        <v>11</v>
      </c>
      <c r="B44" s="167">
        <f t="shared" si="12"/>
        <v>36</v>
      </c>
      <c r="C44" s="167">
        <f t="shared" si="13"/>
        <v>42</v>
      </c>
      <c r="D44" s="166">
        <f t="shared" si="14"/>
        <v>78</v>
      </c>
      <c r="E44" s="167">
        <f t="shared" si="15"/>
        <v>15</v>
      </c>
      <c r="F44" s="167">
        <f t="shared" si="16"/>
        <v>15</v>
      </c>
      <c r="G44" s="166">
        <f t="shared" si="17"/>
        <v>30</v>
      </c>
      <c r="H44" s="167">
        <f t="shared" si="18"/>
        <v>5</v>
      </c>
      <c r="I44" s="167">
        <f t="shared" si="19"/>
        <v>6</v>
      </c>
      <c r="J44" s="166">
        <f t="shared" si="20"/>
        <v>11</v>
      </c>
      <c r="K44" s="167">
        <f t="shared" si="21"/>
        <v>20</v>
      </c>
      <c r="L44" s="167">
        <f t="shared" si="22"/>
        <v>21</v>
      </c>
      <c r="M44" s="166">
        <f t="shared" si="23"/>
        <v>41</v>
      </c>
      <c r="N44" s="193">
        <f t="shared" si="24"/>
        <v>55.555555555555557</v>
      </c>
      <c r="O44" s="193">
        <f t="shared" si="24"/>
        <v>50</v>
      </c>
      <c r="P44" s="193">
        <f t="shared" si="24"/>
        <v>52.564102564102569</v>
      </c>
    </row>
    <row r="45" spans="1:16" s="2" customFormat="1" ht="13.5">
      <c r="A45" s="160" t="s">
        <v>5</v>
      </c>
      <c r="B45" s="167">
        <f t="shared" si="12"/>
        <v>43</v>
      </c>
      <c r="C45" s="167">
        <f t="shared" si="13"/>
        <v>39</v>
      </c>
      <c r="D45" s="166">
        <f t="shared" si="14"/>
        <v>82</v>
      </c>
      <c r="E45" s="167">
        <f t="shared" si="15"/>
        <v>14</v>
      </c>
      <c r="F45" s="167">
        <f t="shared" si="16"/>
        <v>17</v>
      </c>
      <c r="G45" s="166">
        <f t="shared" si="17"/>
        <v>31</v>
      </c>
      <c r="H45" s="167">
        <f t="shared" si="18"/>
        <v>8</v>
      </c>
      <c r="I45" s="167">
        <f t="shared" si="19"/>
        <v>9</v>
      </c>
      <c r="J45" s="166">
        <f t="shared" si="20"/>
        <v>17</v>
      </c>
      <c r="K45" s="167">
        <f t="shared" si="21"/>
        <v>22</v>
      </c>
      <c r="L45" s="167">
        <f t="shared" si="22"/>
        <v>26</v>
      </c>
      <c r="M45" s="166">
        <f t="shared" si="23"/>
        <v>48</v>
      </c>
      <c r="N45" s="193">
        <f t="shared" si="24"/>
        <v>51.162790697674424</v>
      </c>
      <c r="O45" s="193">
        <f t="shared" si="24"/>
        <v>66.666666666666657</v>
      </c>
      <c r="P45" s="193">
        <f t="shared" si="24"/>
        <v>58.536585365853654</v>
      </c>
    </row>
    <row r="46" spans="1:16" s="2" customFormat="1" ht="13.5">
      <c r="A46" s="160" t="s">
        <v>17</v>
      </c>
      <c r="B46" s="167">
        <f t="shared" si="12"/>
        <v>52</v>
      </c>
      <c r="C46" s="167">
        <f t="shared" si="13"/>
        <v>60</v>
      </c>
      <c r="D46" s="166">
        <f t="shared" si="14"/>
        <v>112</v>
      </c>
      <c r="E46" s="167">
        <f t="shared" si="15"/>
        <v>16</v>
      </c>
      <c r="F46" s="167">
        <f t="shared" si="16"/>
        <v>24</v>
      </c>
      <c r="G46" s="166">
        <f t="shared" si="17"/>
        <v>40</v>
      </c>
      <c r="H46" s="167">
        <f t="shared" si="18"/>
        <v>13</v>
      </c>
      <c r="I46" s="167">
        <f t="shared" si="19"/>
        <v>17</v>
      </c>
      <c r="J46" s="166">
        <f t="shared" si="20"/>
        <v>30</v>
      </c>
      <c r="K46" s="167">
        <f t="shared" si="21"/>
        <v>29</v>
      </c>
      <c r="L46" s="167">
        <f t="shared" si="22"/>
        <v>41</v>
      </c>
      <c r="M46" s="166">
        <f t="shared" si="23"/>
        <v>70</v>
      </c>
      <c r="N46" s="193">
        <f t="shared" si="24"/>
        <v>55.769230769230774</v>
      </c>
      <c r="O46" s="193">
        <f t="shared" si="24"/>
        <v>68.333333333333329</v>
      </c>
      <c r="P46" s="193">
        <f t="shared" si="24"/>
        <v>62.5</v>
      </c>
    </row>
    <row r="47" spans="1:16" s="2" customFormat="1" ht="13.5">
      <c r="A47" s="160" t="s">
        <v>4</v>
      </c>
      <c r="B47" s="167">
        <f t="shared" si="12"/>
        <v>57</v>
      </c>
      <c r="C47" s="167">
        <f t="shared" si="13"/>
        <v>61</v>
      </c>
      <c r="D47" s="166">
        <f t="shared" si="14"/>
        <v>118</v>
      </c>
      <c r="E47" s="167">
        <f t="shared" si="15"/>
        <v>20</v>
      </c>
      <c r="F47" s="167">
        <f t="shared" si="16"/>
        <v>27</v>
      </c>
      <c r="G47" s="166">
        <f t="shared" si="17"/>
        <v>47</v>
      </c>
      <c r="H47" s="167">
        <f t="shared" si="18"/>
        <v>11</v>
      </c>
      <c r="I47" s="167">
        <f t="shared" si="19"/>
        <v>10</v>
      </c>
      <c r="J47" s="166">
        <f t="shared" si="20"/>
        <v>21</v>
      </c>
      <c r="K47" s="167">
        <f t="shared" si="21"/>
        <v>31</v>
      </c>
      <c r="L47" s="167">
        <f t="shared" si="22"/>
        <v>37</v>
      </c>
      <c r="M47" s="166">
        <f t="shared" si="23"/>
        <v>68</v>
      </c>
      <c r="N47" s="193">
        <f t="shared" si="24"/>
        <v>54.385964912280706</v>
      </c>
      <c r="O47" s="193">
        <f t="shared" si="24"/>
        <v>60.655737704918032</v>
      </c>
      <c r="P47" s="193">
        <f t="shared" si="24"/>
        <v>57.627118644067799</v>
      </c>
    </row>
    <row r="48" spans="1:16" s="2" customFormat="1" ht="13.5">
      <c r="A48" s="160" t="s">
        <v>10</v>
      </c>
      <c r="B48" s="167">
        <f t="shared" si="12"/>
        <v>76</v>
      </c>
      <c r="C48" s="167">
        <f t="shared" si="13"/>
        <v>80</v>
      </c>
      <c r="D48" s="166">
        <f t="shared" si="14"/>
        <v>156</v>
      </c>
      <c r="E48" s="167">
        <f t="shared" si="15"/>
        <v>24</v>
      </c>
      <c r="F48" s="167">
        <f t="shared" si="16"/>
        <v>31</v>
      </c>
      <c r="G48" s="166">
        <f t="shared" si="17"/>
        <v>55</v>
      </c>
      <c r="H48" s="167">
        <f t="shared" si="18"/>
        <v>23</v>
      </c>
      <c r="I48" s="167">
        <f t="shared" si="19"/>
        <v>17</v>
      </c>
      <c r="J48" s="166">
        <f t="shared" si="20"/>
        <v>40</v>
      </c>
      <c r="K48" s="167">
        <f t="shared" si="21"/>
        <v>47</v>
      </c>
      <c r="L48" s="167">
        <f t="shared" si="22"/>
        <v>48</v>
      </c>
      <c r="M48" s="166">
        <f t="shared" si="23"/>
        <v>95</v>
      </c>
      <c r="N48" s="193">
        <f t="shared" si="24"/>
        <v>61.842105263157897</v>
      </c>
      <c r="O48" s="193">
        <f t="shared" si="24"/>
        <v>60</v>
      </c>
      <c r="P48" s="193">
        <f t="shared" si="24"/>
        <v>60.897435897435891</v>
      </c>
    </row>
    <row r="49" spans="1:16" s="2" customFormat="1" ht="13.5">
      <c r="A49" s="160" t="s">
        <v>14</v>
      </c>
      <c r="B49" s="167">
        <f t="shared" si="12"/>
        <v>82</v>
      </c>
      <c r="C49" s="167">
        <f t="shared" si="13"/>
        <v>104</v>
      </c>
      <c r="D49" s="166">
        <f t="shared" si="14"/>
        <v>186</v>
      </c>
      <c r="E49" s="167">
        <f t="shared" si="15"/>
        <v>21</v>
      </c>
      <c r="F49" s="167">
        <f t="shared" si="16"/>
        <v>42</v>
      </c>
      <c r="G49" s="166">
        <f t="shared" si="17"/>
        <v>63</v>
      </c>
      <c r="H49" s="167">
        <f t="shared" si="18"/>
        <v>28</v>
      </c>
      <c r="I49" s="167">
        <f t="shared" si="19"/>
        <v>21</v>
      </c>
      <c r="J49" s="166">
        <f t="shared" si="20"/>
        <v>49</v>
      </c>
      <c r="K49" s="167">
        <f t="shared" si="21"/>
        <v>49</v>
      </c>
      <c r="L49" s="167">
        <f t="shared" si="22"/>
        <v>63</v>
      </c>
      <c r="M49" s="166">
        <f t="shared" si="23"/>
        <v>112</v>
      </c>
      <c r="N49" s="193">
        <f t="shared" si="24"/>
        <v>59.756097560975604</v>
      </c>
      <c r="O49" s="193">
        <f t="shared" si="24"/>
        <v>60.576923076923073</v>
      </c>
      <c r="P49" s="193">
        <f t="shared" si="24"/>
        <v>60.215053763440864</v>
      </c>
    </row>
    <row r="50" spans="1:16" s="2" customFormat="1" ht="13.5">
      <c r="A50" s="160" t="s">
        <v>20</v>
      </c>
      <c r="B50" s="167">
        <f t="shared" si="12"/>
        <v>56</v>
      </c>
      <c r="C50" s="167">
        <f t="shared" si="13"/>
        <v>80</v>
      </c>
      <c r="D50" s="166">
        <f t="shared" si="14"/>
        <v>136</v>
      </c>
      <c r="E50" s="167">
        <f t="shared" si="15"/>
        <v>22</v>
      </c>
      <c r="F50" s="167">
        <f t="shared" si="16"/>
        <v>36</v>
      </c>
      <c r="G50" s="166">
        <f t="shared" si="17"/>
        <v>58</v>
      </c>
      <c r="H50" s="167">
        <f t="shared" si="18"/>
        <v>19</v>
      </c>
      <c r="I50" s="167">
        <f t="shared" si="19"/>
        <v>23</v>
      </c>
      <c r="J50" s="166">
        <f t="shared" si="20"/>
        <v>42</v>
      </c>
      <c r="K50" s="167">
        <f t="shared" si="21"/>
        <v>41</v>
      </c>
      <c r="L50" s="167">
        <f t="shared" si="22"/>
        <v>59</v>
      </c>
      <c r="M50" s="166">
        <f t="shared" si="23"/>
        <v>100</v>
      </c>
      <c r="N50" s="193">
        <f t="shared" si="24"/>
        <v>73.214285714285708</v>
      </c>
      <c r="O50" s="193">
        <f t="shared" si="24"/>
        <v>73.75</v>
      </c>
      <c r="P50" s="193">
        <f t="shared" si="24"/>
        <v>73.529411764705884</v>
      </c>
    </row>
    <row r="51" spans="1:16" s="2" customFormat="1" ht="13.5">
      <c r="A51" s="160" t="s">
        <v>23</v>
      </c>
      <c r="B51" s="167">
        <f t="shared" si="12"/>
        <v>65</v>
      </c>
      <c r="C51" s="167">
        <f t="shared" si="13"/>
        <v>80</v>
      </c>
      <c r="D51" s="166">
        <f t="shared" si="14"/>
        <v>145</v>
      </c>
      <c r="E51" s="167">
        <f t="shared" si="15"/>
        <v>30</v>
      </c>
      <c r="F51" s="167">
        <f t="shared" si="16"/>
        <v>33</v>
      </c>
      <c r="G51" s="166">
        <f t="shared" si="17"/>
        <v>63</v>
      </c>
      <c r="H51" s="167">
        <f t="shared" si="18"/>
        <v>17</v>
      </c>
      <c r="I51" s="167">
        <f t="shared" si="19"/>
        <v>24</v>
      </c>
      <c r="J51" s="166">
        <f t="shared" si="20"/>
        <v>41</v>
      </c>
      <c r="K51" s="167">
        <f t="shared" si="21"/>
        <v>47</v>
      </c>
      <c r="L51" s="167">
        <f t="shared" si="22"/>
        <v>57</v>
      </c>
      <c r="M51" s="166">
        <f t="shared" si="23"/>
        <v>104</v>
      </c>
      <c r="N51" s="193">
        <f t="shared" si="24"/>
        <v>72.307692307692307</v>
      </c>
      <c r="O51" s="193">
        <f t="shared" si="24"/>
        <v>71.25</v>
      </c>
      <c r="P51" s="193">
        <f t="shared" si="24"/>
        <v>71.724137931034477</v>
      </c>
    </row>
    <row r="52" spans="1:16" s="2" customFormat="1" ht="13.5">
      <c r="A52" s="160" t="s">
        <v>35</v>
      </c>
      <c r="B52" s="167">
        <f t="shared" si="12"/>
        <v>271</v>
      </c>
      <c r="C52" s="167">
        <f t="shared" si="13"/>
        <v>470</v>
      </c>
      <c r="D52" s="166">
        <f t="shared" si="14"/>
        <v>741</v>
      </c>
      <c r="E52" s="167">
        <f t="shared" si="15"/>
        <v>93</v>
      </c>
      <c r="F52" s="167">
        <f t="shared" si="16"/>
        <v>140</v>
      </c>
      <c r="G52" s="166">
        <f t="shared" si="17"/>
        <v>233</v>
      </c>
      <c r="H52" s="167">
        <f t="shared" si="18"/>
        <v>86</v>
      </c>
      <c r="I52" s="167">
        <f t="shared" si="19"/>
        <v>97</v>
      </c>
      <c r="J52" s="166">
        <f t="shared" si="20"/>
        <v>183</v>
      </c>
      <c r="K52" s="167">
        <f t="shared" si="21"/>
        <v>179</v>
      </c>
      <c r="L52" s="167">
        <f t="shared" si="22"/>
        <v>237</v>
      </c>
      <c r="M52" s="166">
        <f t="shared" si="23"/>
        <v>416</v>
      </c>
      <c r="N52" s="193">
        <f t="shared" si="24"/>
        <v>66.051660516605168</v>
      </c>
      <c r="O52" s="193">
        <f t="shared" si="24"/>
        <v>50.425531914893618</v>
      </c>
      <c r="P52" s="193">
        <f t="shared" si="24"/>
        <v>56.140350877192979</v>
      </c>
    </row>
    <row r="53" spans="1:16" s="2" customFormat="1" ht="13.5">
      <c r="A53" s="160" t="s">
        <v>34</v>
      </c>
      <c r="B53" s="166">
        <f t="shared" ref="B53:M53" si="25">SUM(B40:B52)</f>
        <v>836</v>
      </c>
      <c r="C53" s="166">
        <f t="shared" si="25"/>
        <v>1112</v>
      </c>
      <c r="D53" s="166">
        <f t="shared" si="25"/>
        <v>1948</v>
      </c>
      <c r="E53" s="166">
        <f t="shared" si="25"/>
        <v>282</v>
      </c>
      <c r="F53" s="166">
        <f t="shared" si="25"/>
        <v>396</v>
      </c>
      <c r="G53" s="166">
        <f t="shared" si="25"/>
        <v>678</v>
      </c>
      <c r="H53" s="166">
        <f t="shared" si="25"/>
        <v>232</v>
      </c>
      <c r="I53" s="166">
        <f t="shared" si="25"/>
        <v>241</v>
      </c>
      <c r="J53" s="166">
        <f t="shared" si="25"/>
        <v>473</v>
      </c>
      <c r="K53" s="166">
        <f t="shared" si="25"/>
        <v>514</v>
      </c>
      <c r="L53" s="166">
        <f t="shared" si="25"/>
        <v>637</v>
      </c>
      <c r="M53" s="166">
        <f t="shared" si="25"/>
        <v>1151</v>
      </c>
      <c r="N53" s="193">
        <f>ROUND(IF(OR(K53=0,B53=0),0,K53/B53*100),2)</f>
        <v>61.48</v>
      </c>
      <c r="O53" s="193">
        <f>ROUND(IF(OR(L53=0,C53=0),0,L53/C53*100),2)</f>
        <v>57.28</v>
      </c>
      <c r="P53" s="193">
        <f>ROUND(IF(OR(M53=0,D53=0),0,M53/D53*100),2)</f>
        <v>59.09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659" priority="57" stopIfTrue="1" operator="notEqual">
      <formula>B36</formula>
    </cfRule>
  </conditionalFormatting>
  <conditionalFormatting sqref="H49:J49">
    <cfRule type="cellIs" dxfId="6658" priority="58" stopIfTrue="1" operator="greaterThan">
      <formula>100</formula>
    </cfRule>
    <cfRule type="cellIs" dxfId="6657" priority="59" stopIfTrue="1" operator="notEqual">
      <formula>H36</formula>
    </cfRule>
  </conditionalFormatting>
  <conditionalFormatting sqref="H39:J48">
    <cfRule type="cellIs" dxfId="6656" priority="60" stopIfTrue="1" operator="greaterThan">
      <formula>100</formula>
    </cfRule>
  </conditionalFormatting>
  <conditionalFormatting sqref="B49:G49">
    <cfRule type="cellIs" dxfId="6655" priority="56" stopIfTrue="1" operator="notEqual">
      <formula>B36</formula>
    </cfRule>
  </conditionalFormatting>
  <conditionalFormatting sqref="H49:J49">
    <cfRule type="cellIs" dxfId="6654" priority="54" stopIfTrue="1" operator="greaterThan">
      <formula>100</formula>
    </cfRule>
    <cfRule type="cellIs" dxfId="6653" priority="55" stopIfTrue="1" operator="notEqual">
      <formula>H36</formula>
    </cfRule>
  </conditionalFormatting>
  <conditionalFormatting sqref="H39:J48">
    <cfRule type="cellIs" dxfId="6652" priority="53" stopIfTrue="1" operator="greaterThan">
      <formula>100</formula>
    </cfRule>
  </conditionalFormatting>
  <conditionalFormatting sqref="B49:G49">
    <cfRule type="cellIs" dxfId="6651" priority="52" stopIfTrue="1" operator="notEqual">
      <formula>B36</formula>
    </cfRule>
  </conditionalFormatting>
  <conditionalFormatting sqref="H49:J49">
    <cfRule type="cellIs" dxfId="6650" priority="50" stopIfTrue="1" operator="greaterThan">
      <formula>100</formula>
    </cfRule>
    <cfRule type="cellIs" dxfId="6649" priority="51" stopIfTrue="1" operator="notEqual">
      <formula>H36</formula>
    </cfRule>
  </conditionalFormatting>
  <conditionalFormatting sqref="H39:J48">
    <cfRule type="cellIs" dxfId="6648" priority="49" stopIfTrue="1" operator="greaterThan">
      <formula>100</formula>
    </cfRule>
  </conditionalFormatting>
  <conditionalFormatting sqref="B49:G49">
    <cfRule type="cellIs" dxfId="6647" priority="48" stopIfTrue="1" operator="notEqual">
      <formula>B36</formula>
    </cfRule>
  </conditionalFormatting>
  <conditionalFormatting sqref="H49:J49">
    <cfRule type="cellIs" dxfId="6646" priority="46" stopIfTrue="1" operator="greaterThan">
      <formula>100</formula>
    </cfRule>
    <cfRule type="cellIs" dxfId="6645" priority="47" stopIfTrue="1" operator="notEqual">
      <formula>H36</formula>
    </cfRule>
  </conditionalFormatting>
  <conditionalFormatting sqref="H39:J48">
    <cfRule type="cellIs" dxfId="6644" priority="45" stopIfTrue="1" operator="greaterThan">
      <formula>100</formula>
    </cfRule>
  </conditionalFormatting>
  <conditionalFormatting sqref="B53:G53">
    <cfRule type="cellIs" dxfId="6643" priority="44" stopIfTrue="1" operator="notEqual">
      <formula>B38</formula>
    </cfRule>
  </conditionalFormatting>
  <conditionalFormatting sqref="H53:J53">
    <cfRule type="cellIs" dxfId="6642" priority="42" stopIfTrue="1" operator="greaterThan">
      <formula>100</formula>
    </cfRule>
    <cfRule type="cellIs" dxfId="6641" priority="43" stopIfTrue="1" operator="notEqual">
      <formula>H38</formula>
    </cfRule>
  </conditionalFormatting>
  <conditionalFormatting sqref="H40:J52">
    <cfRule type="cellIs" dxfId="6640" priority="41" stopIfTrue="1" operator="greaterThan">
      <formula>100</formula>
    </cfRule>
  </conditionalFormatting>
  <conditionalFormatting sqref="B53:G53">
    <cfRule type="cellIs" dxfId="6639" priority="40" stopIfTrue="1" operator="notEqual">
      <formula>B38</formula>
    </cfRule>
  </conditionalFormatting>
  <conditionalFormatting sqref="H53:J53">
    <cfRule type="cellIs" dxfId="6638" priority="38" stopIfTrue="1" operator="greaterThan">
      <formula>100</formula>
    </cfRule>
    <cfRule type="cellIs" dxfId="6637" priority="39" stopIfTrue="1" operator="notEqual">
      <formula>H38</formula>
    </cfRule>
  </conditionalFormatting>
  <conditionalFormatting sqref="H40:J52">
    <cfRule type="cellIs" dxfId="6636" priority="37" stopIfTrue="1" operator="greaterThan">
      <formula>100</formula>
    </cfRule>
  </conditionalFormatting>
  <conditionalFormatting sqref="B49:G49">
    <cfRule type="cellIs" dxfId="6635" priority="36" stopIfTrue="1" operator="notEqual">
      <formula>B36</formula>
    </cfRule>
  </conditionalFormatting>
  <conditionalFormatting sqref="H49:J49">
    <cfRule type="cellIs" dxfId="6634" priority="34" stopIfTrue="1" operator="greaterThan">
      <formula>100</formula>
    </cfRule>
    <cfRule type="cellIs" dxfId="6633" priority="35" stopIfTrue="1" operator="notEqual">
      <formula>H36</formula>
    </cfRule>
  </conditionalFormatting>
  <conditionalFormatting sqref="H39:J48">
    <cfRule type="cellIs" dxfId="6632" priority="33" stopIfTrue="1" operator="greaterThan">
      <formula>100</formula>
    </cfRule>
  </conditionalFormatting>
  <conditionalFormatting sqref="B53:G53">
    <cfRule type="cellIs" dxfId="6631" priority="32" stopIfTrue="1" operator="notEqual">
      <formula>B38</formula>
    </cfRule>
  </conditionalFormatting>
  <conditionalFormatting sqref="H53:J53">
    <cfRule type="cellIs" dxfId="6630" priority="30" stopIfTrue="1" operator="greaterThan">
      <formula>100</formula>
    </cfRule>
    <cfRule type="cellIs" dxfId="6629" priority="31" stopIfTrue="1" operator="notEqual">
      <formula>H38</formula>
    </cfRule>
  </conditionalFormatting>
  <conditionalFormatting sqref="H40:J52">
    <cfRule type="cellIs" dxfId="6628" priority="29" stopIfTrue="1" operator="greaterThan">
      <formula>100</formula>
    </cfRule>
  </conditionalFormatting>
  <conditionalFormatting sqref="B53:G53">
    <cfRule type="cellIs" dxfId="6627" priority="28" stopIfTrue="1" operator="notEqual">
      <formula>B38</formula>
    </cfRule>
  </conditionalFormatting>
  <conditionalFormatting sqref="H53:J53">
    <cfRule type="cellIs" dxfId="6626" priority="26" stopIfTrue="1" operator="greaterThan">
      <formula>100</formula>
    </cfRule>
    <cfRule type="cellIs" dxfId="6625" priority="27" stopIfTrue="1" operator="notEqual">
      <formula>H38</formula>
    </cfRule>
  </conditionalFormatting>
  <conditionalFormatting sqref="H40:J52">
    <cfRule type="cellIs" dxfId="6624" priority="25" stopIfTrue="1" operator="greaterThan">
      <formula>100</formula>
    </cfRule>
  </conditionalFormatting>
  <conditionalFormatting sqref="B49:G49">
    <cfRule type="cellIs" dxfId="6623" priority="24" stopIfTrue="1" operator="notEqual">
      <formula>B36</formula>
    </cfRule>
  </conditionalFormatting>
  <conditionalFormatting sqref="H49:J49">
    <cfRule type="cellIs" dxfId="6622" priority="22" stopIfTrue="1" operator="greaterThan">
      <formula>100</formula>
    </cfRule>
    <cfRule type="cellIs" dxfId="6621" priority="23" stopIfTrue="1" operator="notEqual">
      <formula>H36</formula>
    </cfRule>
  </conditionalFormatting>
  <conditionalFormatting sqref="H39:J48">
    <cfRule type="cellIs" dxfId="6620" priority="21" stopIfTrue="1" operator="greaterThan">
      <formula>100</formula>
    </cfRule>
  </conditionalFormatting>
  <conditionalFormatting sqref="B53:G53">
    <cfRule type="cellIs" dxfId="6619" priority="20" stopIfTrue="1" operator="notEqual">
      <formula>B38</formula>
    </cfRule>
  </conditionalFormatting>
  <conditionalFormatting sqref="H53:J53">
    <cfRule type="cellIs" dxfId="6618" priority="18" stopIfTrue="1" operator="greaterThan">
      <formula>100</formula>
    </cfRule>
    <cfRule type="cellIs" dxfId="6617" priority="19" stopIfTrue="1" operator="notEqual">
      <formula>H38</formula>
    </cfRule>
  </conditionalFormatting>
  <conditionalFormatting sqref="H40:J52">
    <cfRule type="cellIs" dxfId="6616" priority="17" stopIfTrue="1" operator="greaterThan">
      <formula>100</formula>
    </cfRule>
  </conditionalFormatting>
  <conditionalFormatting sqref="B53:G53">
    <cfRule type="cellIs" dxfId="6615" priority="16" stopIfTrue="1" operator="notEqual">
      <formula>B38</formula>
    </cfRule>
  </conditionalFormatting>
  <conditionalFormatting sqref="H53:J53">
    <cfRule type="cellIs" dxfId="6614" priority="14" stopIfTrue="1" operator="greaterThan">
      <formula>100</formula>
    </cfRule>
    <cfRule type="cellIs" dxfId="6613" priority="15" stopIfTrue="1" operator="notEqual">
      <formula>H38</formula>
    </cfRule>
  </conditionalFormatting>
  <conditionalFormatting sqref="H40:J52">
    <cfRule type="cellIs" dxfId="6612" priority="13" stopIfTrue="1" operator="greaterThan">
      <formula>100</formula>
    </cfRule>
  </conditionalFormatting>
  <conditionalFormatting sqref="B53:G53">
    <cfRule type="cellIs" dxfId="6611" priority="12" stopIfTrue="1" operator="notEqual">
      <formula>B38</formula>
    </cfRule>
  </conditionalFormatting>
  <conditionalFormatting sqref="H53:J53">
    <cfRule type="cellIs" dxfId="6610" priority="10" stopIfTrue="1" operator="greaterThan">
      <formula>100</formula>
    </cfRule>
    <cfRule type="cellIs" dxfId="6609" priority="11" stopIfTrue="1" operator="notEqual">
      <formula>H38</formula>
    </cfRule>
  </conditionalFormatting>
  <conditionalFormatting sqref="H40:J52">
    <cfRule type="cellIs" dxfId="6608" priority="9" stopIfTrue="1" operator="greaterThan">
      <formula>100</formula>
    </cfRule>
  </conditionalFormatting>
  <conditionalFormatting sqref="B53:G53">
    <cfRule type="cellIs" dxfId="6607" priority="8" stopIfTrue="1" operator="notEqual">
      <formula>B38</formula>
    </cfRule>
  </conditionalFormatting>
  <conditionalFormatting sqref="H53:J53">
    <cfRule type="cellIs" dxfId="6606" priority="6" stopIfTrue="1" operator="greaterThan">
      <formula>100</formula>
    </cfRule>
    <cfRule type="cellIs" dxfId="6605" priority="7" stopIfTrue="1" operator="notEqual">
      <formula>H38</formula>
    </cfRule>
  </conditionalFormatting>
  <conditionalFormatting sqref="H40:J52">
    <cfRule type="cellIs" dxfId="6604" priority="5" stopIfTrue="1" operator="greaterThan">
      <formula>100</formula>
    </cfRule>
  </conditionalFormatting>
  <conditionalFormatting sqref="B53:M53">
    <cfRule type="cellIs" dxfId="6603" priority="4" stopIfTrue="1" operator="notEqual">
      <formula>B38</formula>
    </cfRule>
  </conditionalFormatting>
  <conditionalFormatting sqref="N53:P53">
    <cfRule type="cellIs" dxfId="6602" priority="2" stopIfTrue="1" operator="greaterThan">
      <formula>100</formula>
    </cfRule>
    <cfRule type="cellIs" dxfId="6601" priority="3" stopIfTrue="1" operator="notEqual">
      <formula>N38</formula>
    </cfRule>
  </conditionalFormatting>
  <conditionalFormatting sqref="N40:P52">
    <cfRule type="cellIs" dxfId="66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37</v>
      </c>
      <c r="C6" s="168">
        <f t="shared" si="0"/>
        <v>31</v>
      </c>
      <c r="D6" s="171">
        <f t="shared" ref="D6:D16" si="1">SUM(B6:C6)</f>
        <v>68</v>
      </c>
      <c r="E6" s="174"/>
      <c r="F6" s="174"/>
      <c r="G6" s="174"/>
      <c r="H6" s="174"/>
      <c r="I6" s="174"/>
      <c r="J6" s="174"/>
      <c r="K6" s="179">
        <f t="shared" ref="K6:L16" si="2">K42</f>
        <v>15</v>
      </c>
      <c r="L6" s="183">
        <f t="shared" si="2"/>
        <v>20</v>
      </c>
      <c r="M6" s="188">
        <f t="shared" ref="M6:M17" si="3">SUM(K6:L6)</f>
        <v>35</v>
      </c>
      <c r="N6" s="91">
        <f t="shared" ref="N6:P17" si="4">IF(OR(K6=0,B6=0),0,K6/B6*100)</f>
        <v>40.54054054054054</v>
      </c>
      <c r="O6" s="194">
        <f t="shared" si="4"/>
        <v>64.516129032258064</v>
      </c>
      <c r="P6" s="196">
        <f t="shared" si="4"/>
        <v>51.470588235294116</v>
      </c>
    </row>
    <row r="7" spans="1:16" s="2" customFormat="1" ht="22.5" hidden="1" customHeight="1">
      <c r="A7" s="8" t="s">
        <v>7</v>
      </c>
      <c r="B7" s="161">
        <f t="shared" si="0"/>
        <v>26</v>
      </c>
      <c r="C7" s="168">
        <f t="shared" si="0"/>
        <v>31</v>
      </c>
      <c r="D7" s="130">
        <f t="shared" si="1"/>
        <v>57</v>
      </c>
      <c r="E7" s="175"/>
      <c r="F7" s="175"/>
      <c r="G7" s="175"/>
      <c r="H7" s="175"/>
      <c r="I7" s="175"/>
      <c r="J7" s="175"/>
      <c r="K7" s="162">
        <f t="shared" si="2"/>
        <v>10</v>
      </c>
      <c r="L7" s="169">
        <f t="shared" si="2"/>
        <v>17</v>
      </c>
      <c r="M7" s="130">
        <f t="shared" si="3"/>
        <v>27</v>
      </c>
      <c r="N7" s="139">
        <f t="shared" si="4"/>
        <v>38.461538461538467</v>
      </c>
      <c r="O7" s="145">
        <f t="shared" si="4"/>
        <v>54.838709677419352</v>
      </c>
      <c r="P7" s="151">
        <f t="shared" si="4"/>
        <v>47.368421052631575</v>
      </c>
    </row>
    <row r="8" spans="1:16" s="2" customFormat="1" ht="22.5" hidden="1" customHeight="1">
      <c r="A8" s="8" t="s">
        <v>11</v>
      </c>
      <c r="B8" s="161">
        <f t="shared" si="0"/>
        <v>27</v>
      </c>
      <c r="C8" s="168">
        <f t="shared" si="0"/>
        <v>26</v>
      </c>
      <c r="D8" s="130">
        <f t="shared" si="1"/>
        <v>53</v>
      </c>
      <c r="E8" s="175"/>
      <c r="F8" s="175"/>
      <c r="G8" s="175"/>
      <c r="H8" s="175"/>
      <c r="I8" s="175"/>
      <c r="J8" s="175"/>
      <c r="K8" s="162">
        <f t="shared" si="2"/>
        <v>16</v>
      </c>
      <c r="L8" s="169">
        <f t="shared" si="2"/>
        <v>17</v>
      </c>
      <c r="M8" s="130">
        <f t="shared" si="3"/>
        <v>33</v>
      </c>
      <c r="N8" s="139">
        <f t="shared" si="4"/>
        <v>59.259259259259252</v>
      </c>
      <c r="O8" s="145">
        <f t="shared" si="4"/>
        <v>65.384615384615387</v>
      </c>
      <c r="P8" s="151">
        <f t="shared" si="4"/>
        <v>62.264150943396224</v>
      </c>
    </row>
    <row r="9" spans="1:16" s="2" customFormat="1" ht="22.5" hidden="1" customHeight="1">
      <c r="A9" s="8" t="s">
        <v>5</v>
      </c>
      <c r="B9" s="161">
        <f t="shared" si="0"/>
        <v>37</v>
      </c>
      <c r="C9" s="168">
        <f t="shared" si="0"/>
        <v>40</v>
      </c>
      <c r="D9" s="130">
        <f t="shared" si="1"/>
        <v>77</v>
      </c>
      <c r="E9" s="175"/>
      <c r="F9" s="175"/>
      <c r="G9" s="175"/>
      <c r="H9" s="175"/>
      <c r="I9" s="175"/>
      <c r="J9" s="175"/>
      <c r="K9" s="162">
        <f t="shared" si="2"/>
        <v>24</v>
      </c>
      <c r="L9" s="169">
        <f t="shared" si="2"/>
        <v>26</v>
      </c>
      <c r="M9" s="130">
        <f t="shared" si="3"/>
        <v>50</v>
      </c>
      <c r="N9" s="139">
        <f t="shared" si="4"/>
        <v>64.86486486486487</v>
      </c>
      <c r="O9" s="145">
        <f t="shared" si="4"/>
        <v>65</v>
      </c>
      <c r="P9" s="151">
        <f t="shared" si="4"/>
        <v>64.935064935064929</v>
      </c>
    </row>
    <row r="10" spans="1:16" s="2" customFormat="1" ht="22.5" hidden="1" customHeight="1">
      <c r="A10" s="8" t="s">
        <v>17</v>
      </c>
      <c r="B10" s="161">
        <f t="shared" si="0"/>
        <v>40</v>
      </c>
      <c r="C10" s="168">
        <f t="shared" si="0"/>
        <v>40</v>
      </c>
      <c r="D10" s="130">
        <f t="shared" si="1"/>
        <v>80</v>
      </c>
      <c r="E10" s="175"/>
      <c r="F10" s="175"/>
      <c r="G10" s="175"/>
      <c r="H10" s="175"/>
      <c r="I10" s="175"/>
      <c r="J10" s="175"/>
      <c r="K10" s="162">
        <f t="shared" si="2"/>
        <v>28</v>
      </c>
      <c r="L10" s="169">
        <f t="shared" si="2"/>
        <v>26</v>
      </c>
      <c r="M10" s="130">
        <f t="shared" si="3"/>
        <v>54</v>
      </c>
      <c r="N10" s="139">
        <f t="shared" si="4"/>
        <v>70</v>
      </c>
      <c r="O10" s="145">
        <f t="shared" si="4"/>
        <v>65</v>
      </c>
      <c r="P10" s="151">
        <f t="shared" si="4"/>
        <v>67.5</v>
      </c>
    </row>
    <row r="11" spans="1:16" s="2" customFormat="1" ht="22.5" hidden="1" customHeight="1">
      <c r="A11" s="8" t="s">
        <v>4</v>
      </c>
      <c r="B11" s="161">
        <f t="shared" si="0"/>
        <v>28</v>
      </c>
      <c r="C11" s="168">
        <f t="shared" si="0"/>
        <v>40</v>
      </c>
      <c r="D11" s="130">
        <f t="shared" si="1"/>
        <v>68</v>
      </c>
      <c r="E11" s="175"/>
      <c r="F11" s="175"/>
      <c r="G11" s="175"/>
      <c r="H11" s="175"/>
      <c r="I11" s="175"/>
      <c r="J11" s="175"/>
      <c r="K11" s="162">
        <f t="shared" si="2"/>
        <v>17</v>
      </c>
      <c r="L11" s="169">
        <f t="shared" si="2"/>
        <v>24</v>
      </c>
      <c r="M11" s="130">
        <f t="shared" si="3"/>
        <v>41</v>
      </c>
      <c r="N11" s="139">
        <f t="shared" si="4"/>
        <v>60.714285714285708</v>
      </c>
      <c r="O11" s="145">
        <f t="shared" si="4"/>
        <v>60</v>
      </c>
      <c r="P11" s="151">
        <f t="shared" si="4"/>
        <v>60.294117647058819</v>
      </c>
    </row>
    <row r="12" spans="1:16" s="2" customFormat="1" ht="22.5" hidden="1" customHeight="1">
      <c r="A12" s="8" t="s">
        <v>10</v>
      </c>
      <c r="B12" s="161">
        <f t="shared" si="0"/>
        <v>48</v>
      </c>
      <c r="C12" s="168">
        <f t="shared" si="0"/>
        <v>61</v>
      </c>
      <c r="D12" s="130">
        <f t="shared" si="1"/>
        <v>109</v>
      </c>
      <c r="E12" s="175"/>
      <c r="F12" s="175"/>
      <c r="G12" s="175"/>
      <c r="H12" s="175"/>
      <c r="I12" s="175"/>
      <c r="J12" s="175"/>
      <c r="K12" s="162">
        <f t="shared" si="2"/>
        <v>30</v>
      </c>
      <c r="L12" s="169">
        <f t="shared" si="2"/>
        <v>38</v>
      </c>
      <c r="M12" s="130">
        <f t="shared" si="3"/>
        <v>68</v>
      </c>
      <c r="N12" s="139">
        <f t="shared" si="4"/>
        <v>62.5</v>
      </c>
      <c r="O12" s="145">
        <f t="shared" si="4"/>
        <v>62.295081967213115</v>
      </c>
      <c r="P12" s="151">
        <f t="shared" si="4"/>
        <v>62.385321100917437</v>
      </c>
    </row>
    <row r="13" spans="1:16" s="2" customFormat="1" ht="22.5" hidden="1" customHeight="1">
      <c r="A13" s="8" t="s">
        <v>14</v>
      </c>
      <c r="B13" s="161">
        <f t="shared" si="0"/>
        <v>58</v>
      </c>
      <c r="C13" s="168">
        <f t="shared" si="0"/>
        <v>62</v>
      </c>
      <c r="D13" s="130">
        <f t="shared" si="1"/>
        <v>120</v>
      </c>
      <c r="E13" s="175"/>
      <c r="F13" s="175"/>
      <c r="G13" s="175"/>
      <c r="H13" s="175"/>
      <c r="I13" s="175"/>
      <c r="J13" s="175"/>
      <c r="K13" s="162">
        <f t="shared" si="2"/>
        <v>41</v>
      </c>
      <c r="L13" s="169">
        <f t="shared" si="2"/>
        <v>42</v>
      </c>
      <c r="M13" s="130">
        <f t="shared" si="3"/>
        <v>83</v>
      </c>
      <c r="N13" s="139">
        <f t="shared" si="4"/>
        <v>70.689655172413794</v>
      </c>
      <c r="O13" s="145">
        <f t="shared" si="4"/>
        <v>67.741935483870961</v>
      </c>
      <c r="P13" s="151">
        <f t="shared" si="4"/>
        <v>69.166666666666671</v>
      </c>
    </row>
    <row r="14" spans="1:16" s="2" customFormat="1" ht="22.5" hidden="1" customHeight="1">
      <c r="A14" s="8" t="s">
        <v>20</v>
      </c>
      <c r="B14" s="161">
        <f t="shared" si="0"/>
        <v>46</v>
      </c>
      <c r="C14" s="168">
        <f t="shared" si="0"/>
        <v>65</v>
      </c>
      <c r="D14" s="130">
        <f t="shared" si="1"/>
        <v>111</v>
      </c>
      <c r="E14" s="175"/>
      <c r="F14" s="175"/>
      <c r="G14" s="175"/>
      <c r="H14" s="175"/>
      <c r="I14" s="175"/>
      <c r="J14" s="175"/>
      <c r="K14" s="162">
        <f t="shared" si="2"/>
        <v>35</v>
      </c>
      <c r="L14" s="169">
        <f t="shared" si="2"/>
        <v>47</v>
      </c>
      <c r="M14" s="130">
        <f t="shared" si="3"/>
        <v>82</v>
      </c>
      <c r="N14" s="139">
        <f t="shared" si="4"/>
        <v>76.08695652173914</v>
      </c>
      <c r="O14" s="145">
        <f t="shared" si="4"/>
        <v>72.307692307692307</v>
      </c>
      <c r="P14" s="151">
        <f t="shared" si="4"/>
        <v>73.873873873873876</v>
      </c>
    </row>
    <row r="15" spans="1:16" s="2" customFormat="1" ht="22.5" hidden="1" customHeight="1">
      <c r="A15" s="8" t="s">
        <v>23</v>
      </c>
      <c r="B15" s="161">
        <f t="shared" si="0"/>
        <v>54</v>
      </c>
      <c r="C15" s="168">
        <f t="shared" si="0"/>
        <v>51</v>
      </c>
      <c r="D15" s="130">
        <f t="shared" si="1"/>
        <v>105</v>
      </c>
      <c r="E15" s="174"/>
      <c r="F15" s="174"/>
      <c r="G15" s="174"/>
      <c r="H15" s="174"/>
      <c r="I15" s="174"/>
      <c r="J15" s="174"/>
      <c r="K15" s="161">
        <f t="shared" si="2"/>
        <v>40</v>
      </c>
      <c r="L15" s="168">
        <f t="shared" si="2"/>
        <v>39</v>
      </c>
      <c r="M15" s="130">
        <f t="shared" si="3"/>
        <v>79</v>
      </c>
      <c r="N15" s="139">
        <f t="shared" si="4"/>
        <v>74.074074074074076</v>
      </c>
      <c r="O15" s="145">
        <f t="shared" si="4"/>
        <v>76.470588235294116</v>
      </c>
      <c r="P15" s="151">
        <f t="shared" si="4"/>
        <v>75.238095238095241</v>
      </c>
    </row>
    <row r="16" spans="1:16" s="2" customFormat="1" ht="22.5" hidden="1" customHeight="1">
      <c r="A16" s="10" t="s">
        <v>35</v>
      </c>
      <c r="B16" s="162">
        <f t="shared" si="0"/>
        <v>188</v>
      </c>
      <c r="C16" s="169">
        <f t="shared" si="0"/>
        <v>278</v>
      </c>
      <c r="D16" s="172">
        <f t="shared" si="1"/>
        <v>466</v>
      </c>
      <c r="E16" s="176"/>
      <c r="F16" s="176"/>
      <c r="G16" s="176"/>
      <c r="H16" s="176"/>
      <c r="I16" s="176"/>
      <c r="J16" s="176"/>
      <c r="K16" s="162">
        <f t="shared" si="2"/>
        <v>122</v>
      </c>
      <c r="L16" s="169">
        <f t="shared" si="2"/>
        <v>153</v>
      </c>
      <c r="M16" s="130">
        <f t="shared" si="3"/>
        <v>275</v>
      </c>
      <c r="N16" s="190">
        <f t="shared" si="4"/>
        <v>64.893617021276597</v>
      </c>
      <c r="O16" s="195">
        <f t="shared" si="4"/>
        <v>55.035971223021583</v>
      </c>
      <c r="P16" s="197">
        <f t="shared" si="4"/>
        <v>59.012875536480692</v>
      </c>
    </row>
    <row r="17" spans="1:24" s="2" customFormat="1" ht="22.5" hidden="1" customHeight="1">
      <c r="A17" s="11" t="s">
        <v>34</v>
      </c>
      <c r="B17" s="42">
        <f>SUM(B6:B16)</f>
        <v>589</v>
      </c>
      <c r="C17" s="22">
        <f>SUM(C6:C16)</f>
        <v>725</v>
      </c>
      <c r="D17" s="37">
        <f>SUM(D6:D16)</f>
        <v>1314</v>
      </c>
      <c r="E17" s="177"/>
      <c r="F17" s="177"/>
      <c r="G17" s="177"/>
      <c r="H17" s="177"/>
      <c r="I17" s="177"/>
      <c r="J17" s="177"/>
      <c r="K17" s="42">
        <f>SUM(K6:K16)</f>
        <v>378</v>
      </c>
      <c r="L17" s="22">
        <f>SUM(L6:L16)</f>
        <v>449</v>
      </c>
      <c r="M17" s="37">
        <f t="shared" si="3"/>
        <v>827</v>
      </c>
      <c r="N17" s="143">
        <f t="shared" si="4"/>
        <v>64.176570458404072</v>
      </c>
      <c r="O17" s="149">
        <f t="shared" si="4"/>
        <v>61.931034482758619</v>
      </c>
      <c r="P17" s="155">
        <f t="shared" si="4"/>
        <v>62.937595129375957</v>
      </c>
    </row>
    <row r="18" spans="1:24" hidden="1"/>
    <row r="19" spans="1:24" hidden="1"/>
    <row r="20" spans="1:24" s="2" customFormat="1" ht="22.5" customHeight="1">
      <c r="A20" s="156" t="str">
        <f>'6明倫第2'!A20:L20</f>
        <v>令和７年７月２０日執行　参議院議員通常選挙</v>
      </c>
      <c r="B20" s="163"/>
      <c r="C20" s="163"/>
      <c r="D20" s="163"/>
      <c r="E20" s="163"/>
      <c r="F20" s="163"/>
      <c r="G20" s="163"/>
      <c r="H20" s="163"/>
      <c r="I20" s="163"/>
      <c r="J20" s="163"/>
      <c r="K20" s="163"/>
      <c r="L20" s="184"/>
      <c r="M20" s="15" t="s">
        <v>84</v>
      </c>
      <c r="N20" s="31"/>
      <c r="O20" s="15" t="s">
        <v>85</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5</v>
      </c>
      <c r="C23" s="170">
        <v>10</v>
      </c>
      <c r="D23" s="171">
        <f t="shared" ref="D23:D35" si="5">SUM(B23:C23)</f>
        <v>15</v>
      </c>
      <c r="E23" s="164">
        <v>0</v>
      </c>
      <c r="F23" s="170">
        <v>7</v>
      </c>
      <c r="G23" s="171">
        <f t="shared" ref="G23:G35" si="6">SUM(E23:F23)</f>
        <v>7</v>
      </c>
      <c r="H23" s="164">
        <v>1</v>
      </c>
      <c r="I23" s="170">
        <v>0</v>
      </c>
      <c r="J23" s="171">
        <f t="shared" ref="J23:J35" si="7">SUM(H23:I23)</f>
        <v>1</v>
      </c>
      <c r="K23" s="180">
        <f t="shared" ref="K23:L35" si="8">E23+H23</f>
        <v>1</v>
      </c>
      <c r="L23" s="185">
        <f t="shared" si="8"/>
        <v>7</v>
      </c>
      <c r="M23" s="189">
        <f t="shared" ref="M23:M35" si="9">SUM(K23:L23)</f>
        <v>8</v>
      </c>
      <c r="N23" s="91">
        <f t="shared" ref="N23:P36" si="10">IF(OR(K23=0,B23=0),0,K23/B23*100)</f>
        <v>20</v>
      </c>
      <c r="O23" s="97">
        <f t="shared" si="10"/>
        <v>70</v>
      </c>
      <c r="P23" s="103">
        <f t="shared" si="10"/>
        <v>53.333333333333336</v>
      </c>
      <c r="Q23" s="158"/>
      <c r="R23" s="198"/>
      <c r="S23" s="1" t="s">
        <v>28</v>
      </c>
      <c r="T23" s="1"/>
      <c r="U23" s="1"/>
      <c r="V23" s="1"/>
      <c r="W23" s="1"/>
      <c r="X23" s="1"/>
    </row>
    <row r="24" spans="1:24" s="2" customFormat="1" ht="22.5" customHeight="1">
      <c r="A24" s="157" t="s">
        <v>70</v>
      </c>
      <c r="B24" s="164">
        <v>6</v>
      </c>
      <c r="C24" s="170">
        <v>5</v>
      </c>
      <c r="D24" s="171">
        <f t="shared" si="5"/>
        <v>11</v>
      </c>
      <c r="E24" s="164">
        <v>0</v>
      </c>
      <c r="F24" s="170">
        <v>1</v>
      </c>
      <c r="G24" s="171">
        <f t="shared" si="6"/>
        <v>1</v>
      </c>
      <c r="H24" s="164">
        <v>3</v>
      </c>
      <c r="I24" s="170">
        <v>1</v>
      </c>
      <c r="J24" s="171">
        <f t="shared" si="7"/>
        <v>4</v>
      </c>
      <c r="K24" s="181">
        <f t="shared" si="8"/>
        <v>3</v>
      </c>
      <c r="L24" s="186">
        <f t="shared" si="8"/>
        <v>2</v>
      </c>
      <c r="M24" s="130">
        <f t="shared" si="9"/>
        <v>5</v>
      </c>
      <c r="N24" s="139">
        <f t="shared" si="10"/>
        <v>50</v>
      </c>
      <c r="O24" s="145">
        <f t="shared" si="10"/>
        <v>40</v>
      </c>
      <c r="P24" s="151">
        <f t="shared" si="10"/>
        <v>45.454545454545453</v>
      </c>
      <c r="R24" s="1"/>
      <c r="S24" s="1" t="s">
        <v>61</v>
      </c>
      <c r="T24" s="1"/>
      <c r="U24" s="1"/>
      <c r="V24" s="1"/>
      <c r="W24" s="1"/>
      <c r="X24" s="1"/>
    </row>
    <row r="25" spans="1:24" s="2" customFormat="1" ht="22.5" customHeight="1">
      <c r="A25" s="65" t="s">
        <v>0</v>
      </c>
      <c r="B25" s="164">
        <v>37</v>
      </c>
      <c r="C25" s="170">
        <v>31</v>
      </c>
      <c r="D25" s="171">
        <f t="shared" si="5"/>
        <v>68</v>
      </c>
      <c r="E25" s="164">
        <v>7</v>
      </c>
      <c r="F25" s="170">
        <v>11</v>
      </c>
      <c r="G25" s="171">
        <f t="shared" si="6"/>
        <v>18</v>
      </c>
      <c r="H25" s="164">
        <v>8</v>
      </c>
      <c r="I25" s="170">
        <v>9</v>
      </c>
      <c r="J25" s="171">
        <f t="shared" si="7"/>
        <v>17</v>
      </c>
      <c r="K25" s="181">
        <f t="shared" si="8"/>
        <v>15</v>
      </c>
      <c r="L25" s="186">
        <f t="shared" si="8"/>
        <v>20</v>
      </c>
      <c r="M25" s="171">
        <f t="shared" si="9"/>
        <v>35</v>
      </c>
      <c r="N25" s="191">
        <f t="shared" si="10"/>
        <v>40.54054054054054</v>
      </c>
      <c r="O25" s="101">
        <f t="shared" si="10"/>
        <v>64.516129032258064</v>
      </c>
      <c r="P25" s="107">
        <f t="shared" si="10"/>
        <v>51.470588235294116</v>
      </c>
      <c r="S25" s="1" t="s">
        <v>21</v>
      </c>
      <c r="T25" s="1"/>
      <c r="U25" s="1"/>
      <c r="V25" s="1"/>
      <c r="W25" s="1"/>
      <c r="X25" s="1"/>
    </row>
    <row r="26" spans="1:24" s="2" customFormat="1" ht="22.5" customHeight="1">
      <c r="A26" s="8" t="s">
        <v>7</v>
      </c>
      <c r="B26" s="164">
        <v>26</v>
      </c>
      <c r="C26" s="170">
        <v>31</v>
      </c>
      <c r="D26" s="130">
        <f t="shared" si="5"/>
        <v>57</v>
      </c>
      <c r="E26" s="164">
        <v>6</v>
      </c>
      <c r="F26" s="170">
        <v>8</v>
      </c>
      <c r="G26" s="130">
        <f t="shared" si="6"/>
        <v>14</v>
      </c>
      <c r="H26" s="164">
        <v>4</v>
      </c>
      <c r="I26" s="170">
        <v>9</v>
      </c>
      <c r="J26" s="130">
        <f t="shared" si="7"/>
        <v>13</v>
      </c>
      <c r="K26" s="181">
        <f t="shared" si="8"/>
        <v>10</v>
      </c>
      <c r="L26" s="186">
        <f t="shared" si="8"/>
        <v>17</v>
      </c>
      <c r="M26" s="130">
        <f t="shared" si="9"/>
        <v>27</v>
      </c>
      <c r="N26" s="139">
        <f t="shared" si="10"/>
        <v>38.461538461538467</v>
      </c>
      <c r="O26" s="145">
        <f t="shared" si="10"/>
        <v>54.838709677419352</v>
      </c>
      <c r="P26" s="151">
        <f t="shared" si="10"/>
        <v>47.368421052631575</v>
      </c>
    </row>
    <row r="27" spans="1:24" s="2" customFormat="1" ht="22.5" customHeight="1">
      <c r="A27" s="8" t="s">
        <v>11</v>
      </c>
      <c r="B27" s="164">
        <v>27</v>
      </c>
      <c r="C27" s="170">
        <v>26</v>
      </c>
      <c r="D27" s="130">
        <f t="shared" si="5"/>
        <v>53</v>
      </c>
      <c r="E27" s="164">
        <v>6</v>
      </c>
      <c r="F27" s="170">
        <v>11</v>
      </c>
      <c r="G27" s="130">
        <f t="shared" si="6"/>
        <v>17</v>
      </c>
      <c r="H27" s="164">
        <v>10</v>
      </c>
      <c r="I27" s="170">
        <v>6</v>
      </c>
      <c r="J27" s="130">
        <f t="shared" si="7"/>
        <v>16</v>
      </c>
      <c r="K27" s="181">
        <f t="shared" si="8"/>
        <v>16</v>
      </c>
      <c r="L27" s="186">
        <f t="shared" si="8"/>
        <v>17</v>
      </c>
      <c r="M27" s="130">
        <f t="shared" si="9"/>
        <v>33</v>
      </c>
      <c r="N27" s="139">
        <f t="shared" si="10"/>
        <v>59.259259259259252</v>
      </c>
      <c r="O27" s="145">
        <f t="shared" si="10"/>
        <v>65.384615384615387</v>
      </c>
      <c r="P27" s="151">
        <f t="shared" si="10"/>
        <v>62.264150943396224</v>
      </c>
      <c r="R27" s="199"/>
      <c r="S27" s="1" t="s">
        <v>16</v>
      </c>
    </row>
    <row r="28" spans="1:24" s="2" customFormat="1" ht="22.5" customHeight="1">
      <c r="A28" s="8" t="s">
        <v>5</v>
      </c>
      <c r="B28" s="164">
        <v>37</v>
      </c>
      <c r="C28" s="170">
        <v>40</v>
      </c>
      <c r="D28" s="130">
        <f t="shared" si="5"/>
        <v>77</v>
      </c>
      <c r="E28" s="164">
        <v>21</v>
      </c>
      <c r="F28" s="170">
        <v>18</v>
      </c>
      <c r="G28" s="130">
        <f t="shared" si="6"/>
        <v>39</v>
      </c>
      <c r="H28" s="164">
        <v>3</v>
      </c>
      <c r="I28" s="170">
        <v>8</v>
      </c>
      <c r="J28" s="130">
        <f t="shared" si="7"/>
        <v>11</v>
      </c>
      <c r="K28" s="181">
        <f t="shared" si="8"/>
        <v>24</v>
      </c>
      <c r="L28" s="186">
        <f t="shared" si="8"/>
        <v>26</v>
      </c>
      <c r="M28" s="130">
        <f t="shared" si="9"/>
        <v>50</v>
      </c>
      <c r="N28" s="139">
        <f t="shared" si="10"/>
        <v>64.86486486486487</v>
      </c>
      <c r="O28" s="145">
        <f t="shared" si="10"/>
        <v>65</v>
      </c>
      <c r="P28" s="151">
        <f t="shared" si="10"/>
        <v>64.935064935064929</v>
      </c>
      <c r="S28" s="1" t="s">
        <v>62</v>
      </c>
    </row>
    <row r="29" spans="1:24" s="2" customFormat="1" ht="22.5" customHeight="1">
      <c r="A29" s="8" t="s">
        <v>17</v>
      </c>
      <c r="B29" s="164">
        <v>40</v>
      </c>
      <c r="C29" s="170">
        <v>40</v>
      </c>
      <c r="D29" s="130">
        <f t="shared" si="5"/>
        <v>80</v>
      </c>
      <c r="E29" s="164">
        <v>21</v>
      </c>
      <c r="F29" s="170">
        <v>17</v>
      </c>
      <c r="G29" s="130">
        <f t="shared" si="6"/>
        <v>38</v>
      </c>
      <c r="H29" s="164">
        <v>7</v>
      </c>
      <c r="I29" s="170">
        <v>9</v>
      </c>
      <c r="J29" s="130">
        <f t="shared" si="7"/>
        <v>16</v>
      </c>
      <c r="K29" s="181">
        <f t="shared" si="8"/>
        <v>28</v>
      </c>
      <c r="L29" s="186">
        <f t="shared" si="8"/>
        <v>26</v>
      </c>
      <c r="M29" s="130">
        <f t="shared" si="9"/>
        <v>54</v>
      </c>
      <c r="N29" s="139">
        <f t="shared" si="10"/>
        <v>70</v>
      </c>
      <c r="O29" s="145">
        <f t="shared" si="10"/>
        <v>65</v>
      </c>
      <c r="P29" s="151">
        <f t="shared" si="10"/>
        <v>67.5</v>
      </c>
    </row>
    <row r="30" spans="1:24" s="2" customFormat="1" ht="22.5" customHeight="1">
      <c r="A30" s="8" t="s">
        <v>4</v>
      </c>
      <c r="B30" s="164">
        <v>28</v>
      </c>
      <c r="C30" s="170">
        <v>40</v>
      </c>
      <c r="D30" s="130">
        <f t="shared" si="5"/>
        <v>68</v>
      </c>
      <c r="E30" s="164">
        <v>10</v>
      </c>
      <c r="F30" s="170">
        <v>20</v>
      </c>
      <c r="G30" s="130">
        <f t="shared" si="6"/>
        <v>30</v>
      </c>
      <c r="H30" s="164">
        <v>7</v>
      </c>
      <c r="I30" s="170">
        <v>4</v>
      </c>
      <c r="J30" s="130">
        <f t="shared" si="7"/>
        <v>11</v>
      </c>
      <c r="K30" s="181">
        <f t="shared" si="8"/>
        <v>17</v>
      </c>
      <c r="L30" s="186">
        <f t="shared" si="8"/>
        <v>24</v>
      </c>
      <c r="M30" s="130">
        <f t="shared" si="9"/>
        <v>41</v>
      </c>
      <c r="N30" s="139">
        <f t="shared" si="10"/>
        <v>60.714285714285708</v>
      </c>
      <c r="O30" s="145">
        <f t="shared" si="10"/>
        <v>60</v>
      </c>
      <c r="P30" s="151">
        <f t="shared" si="10"/>
        <v>60.294117647058819</v>
      </c>
    </row>
    <row r="31" spans="1:24" s="2" customFormat="1" ht="22.5" customHeight="1">
      <c r="A31" s="8" t="s">
        <v>10</v>
      </c>
      <c r="B31" s="164">
        <v>48</v>
      </c>
      <c r="C31" s="170">
        <v>61</v>
      </c>
      <c r="D31" s="130">
        <f t="shared" si="5"/>
        <v>109</v>
      </c>
      <c r="E31" s="164">
        <v>21</v>
      </c>
      <c r="F31" s="170">
        <v>26</v>
      </c>
      <c r="G31" s="130">
        <f t="shared" si="6"/>
        <v>47</v>
      </c>
      <c r="H31" s="164">
        <v>9</v>
      </c>
      <c r="I31" s="170">
        <v>12</v>
      </c>
      <c r="J31" s="130">
        <f t="shared" si="7"/>
        <v>21</v>
      </c>
      <c r="K31" s="181">
        <f t="shared" si="8"/>
        <v>30</v>
      </c>
      <c r="L31" s="186">
        <f t="shared" si="8"/>
        <v>38</v>
      </c>
      <c r="M31" s="130">
        <f t="shared" si="9"/>
        <v>68</v>
      </c>
      <c r="N31" s="139">
        <f t="shared" si="10"/>
        <v>62.5</v>
      </c>
      <c r="O31" s="145">
        <f t="shared" si="10"/>
        <v>62.295081967213115</v>
      </c>
      <c r="P31" s="151">
        <f t="shared" si="10"/>
        <v>62.385321100917437</v>
      </c>
    </row>
    <row r="32" spans="1:24" s="2" customFormat="1" ht="22.5" customHeight="1">
      <c r="A32" s="8" t="s">
        <v>14</v>
      </c>
      <c r="B32" s="164">
        <v>58</v>
      </c>
      <c r="C32" s="170">
        <v>62</v>
      </c>
      <c r="D32" s="130">
        <f t="shared" si="5"/>
        <v>120</v>
      </c>
      <c r="E32" s="164">
        <v>21</v>
      </c>
      <c r="F32" s="170">
        <v>22</v>
      </c>
      <c r="G32" s="130">
        <f t="shared" si="6"/>
        <v>43</v>
      </c>
      <c r="H32" s="164">
        <v>20</v>
      </c>
      <c r="I32" s="170">
        <v>20</v>
      </c>
      <c r="J32" s="130">
        <f t="shared" si="7"/>
        <v>40</v>
      </c>
      <c r="K32" s="181">
        <f t="shared" si="8"/>
        <v>41</v>
      </c>
      <c r="L32" s="186">
        <f t="shared" si="8"/>
        <v>42</v>
      </c>
      <c r="M32" s="130">
        <f t="shared" si="9"/>
        <v>83</v>
      </c>
      <c r="N32" s="139">
        <f t="shared" si="10"/>
        <v>70.689655172413794</v>
      </c>
      <c r="O32" s="145">
        <f t="shared" si="10"/>
        <v>67.741935483870961</v>
      </c>
      <c r="P32" s="151">
        <f t="shared" si="10"/>
        <v>69.166666666666671</v>
      </c>
    </row>
    <row r="33" spans="1:16" s="2" customFormat="1" ht="22.5" customHeight="1">
      <c r="A33" s="8" t="s">
        <v>20</v>
      </c>
      <c r="B33" s="164">
        <v>46</v>
      </c>
      <c r="C33" s="170">
        <v>65</v>
      </c>
      <c r="D33" s="130">
        <f t="shared" si="5"/>
        <v>111</v>
      </c>
      <c r="E33" s="164">
        <v>20</v>
      </c>
      <c r="F33" s="170">
        <v>35</v>
      </c>
      <c r="G33" s="130">
        <f t="shared" si="6"/>
        <v>55</v>
      </c>
      <c r="H33" s="164">
        <v>15</v>
      </c>
      <c r="I33" s="170">
        <v>12</v>
      </c>
      <c r="J33" s="130">
        <f t="shared" si="7"/>
        <v>27</v>
      </c>
      <c r="K33" s="181">
        <f t="shared" si="8"/>
        <v>35</v>
      </c>
      <c r="L33" s="186">
        <f t="shared" si="8"/>
        <v>47</v>
      </c>
      <c r="M33" s="130">
        <f t="shared" si="9"/>
        <v>82</v>
      </c>
      <c r="N33" s="139">
        <f t="shared" si="10"/>
        <v>76.08695652173914</v>
      </c>
      <c r="O33" s="145">
        <f t="shared" si="10"/>
        <v>72.307692307692307</v>
      </c>
      <c r="P33" s="151">
        <f t="shared" si="10"/>
        <v>73.873873873873876</v>
      </c>
    </row>
    <row r="34" spans="1:16" s="2" customFormat="1" ht="22.5" customHeight="1">
      <c r="A34" s="8" t="s">
        <v>23</v>
      </c>
      <c r="B34" s="164">
        <v>54</v>
      </c>
      <c r="C34" s="170">
        <v>51</v>
      </c>
      <c r="D34" s="130">
        <f t="shared" si="5"/>
        <v>105</v>
      </c>
      <c r="E34" s="164">
        <v>22</v>
      </c>
      <c r="F34" s="170">
        <v>26</v>
      </c>
      <c r="G34" s="130">
        <f t="shared" si="6"/>
        <v>48</v>
      </c>
      <c r="H34" s="164">
        <v>18</v>
      </c>
      <c r="I34" s="170">
        <v>13</v>
      </c>
      <c r="J34" s="130">
        <f t="shared" si="7"/>
        <v>31</v>
      </c>
      <c r="K34" s="181">
        <f t="shared" si="8"/>
        <v>40</v>
      </c>
      <c r="L34" s="186">
        <f t="shared" si="8"/>
        <v>39</v>
      </c>
      <c r="M34" s="130">
        <f t="shared" si="9"/>
        <v>79</v>
      </c>
      <c r="N34" s="139">
        <f t="shared" si="10"/>
        <v>74.074074074074076</v>
      </c>
      <c r="O34" s="145">
        <f t="shared" si="10"/>
        <v>76.470588235294116</v>
      </c>
      <c r="P34" s="151">
        <f t="shared" si="10"/>
        <v>75.238095238095241</v>
      </c>
    </row>
    <row r="35" spans="1:16" s="2" customFormat="1" ht="22.5" customHeight="1">
      <c r="A35" s="10" t="s">
        <v>35</v>
      </c>
      <c r="B35" s="200">
        <v>188</v>
      </c>
      <c r="C35" s="201">
        <v>278</v>
      </c>
      <c r="D35" s="172">
        <f t="shared" si="5"/>
        <v>466</v>
      </c>
      <c r="E35" s="164">
        <v>76</v>
      </c>
      <c r="F35" s="170">
        <v>97</v>
      </c>
      <c r="G35" s="172">
        <f t="shared" si="6"/>
        <v>173</v>
      </c>
      <c r="H35" s="164">
        <v>46</v>
      </c>
      <c r="I35" s="170">
        <v>56</v>
      </c>
      <c r="J35" s="172">
        <f t="shared" si="7"/>
        <v>102</v>
      </c>
      <c r="K35" s="182">
        <f t="shared" si="8"/>
        <v>122</v>
      </c>
      <c r="L35" s="187">
        <f t="shared" si="8"/>
        <v>153</v>
      </c>
      <c r="M35" s="130">
        <f t="shared" si="9"/>
        <v>275</v>
      </c>
      <c r="N35" s="190">
        <f t="shared" si="10"/>
        <v>64.893617021276597</v>
      </c>
      <c r="O35" s="195">
        <f t="shared" si="10"/>
        <v>55.035971223021583</v>
      </c>
      <c r="P35" s="197">
        <f t="shared" si="10"/>
        <v>59.012875536480692</v>
      </c>
    </row>
    <row r="36" spans="1:16" s="2" customFormat="1" ht="22.5" customHeight="1">
      <c r="A36" s="11" t="s">
        <v>34</v>
      </c>
      <c r="B36" s="42">
        <f t="shared" ref="B36:M36" si="11">SUM(B23:B35)</f>
        <v>600</v>
      </c>
      <c r="C36" s="22">
        <f t="shared" si="11"/>
        <v>740</v>
      </c>
      <c r="D36" s="37">
        <f t="shared" si="11"/>
        <v>1340</v>
      </c>
      <c r="E36" s="42">
        <f t="shared" si="11"/>
        <v>231</v>
      </c>
      <c r="F36" s="22">
        <f t="shared" si="11"/>
        <v>299</v>
      </c>
      <c r="G36" s="37">
        <f t="shared" si="11"/>
        <v>530</v>
      </c>
      <c r="H36" s="42">
        <f t="shared" si="11"/>
        <v>151</v>
      </c>
      <c r="I36" s="22">
        <f t="shared" si="11"/>
        <v>159</v>
      </c>
      <c r="J36" s="37">
        <f t="shared" si="11"/>
        <v>310</v>
      </c>
      <c r="K36" s="42">
        <f t="shared" si="11"/>
        <v>382</v>
      </c>
      <c r="L36" s="22">
        <f t="shared" si="11"/>
        <v>458</v>
      </c>
      <c r="M36" s="37">
        <f t="shared" si="11"/>
        <v>840</v>
      </c>
      <c r="N36" s="143">
        <f t="shared" si="10"/>
        <v>63.666666666666671</v>
      </c>
      <c r="O36" s="149">
        <f t="shared" si="10"/>
        <v>61.891891891891895</v>
      </c>
      <c r="P36" s="155">
        <f t="shared" si="10"/>
        <v>62.68656716417911</v>
      </c>
    </row>
    <row r="38" spans="1:16" s="2" customFormat="1" ht="13.5">
      <c r="A38" s="158" t="s">
        <v>9</v>
      </c>
      <c r="B38" s="165">
        <f>B36</f>
        <v>600</v>
      </c>
      <c r="C38" s="165">
        <f>C36</f>
        <v>740</v>
      </c>
      <c r="D38" s="173">
        <f>SUM(B38:C38)</f>
        <v>1340</v>
      </c>
      <c r="E38" s="178">
        <f>E36</f>
        <v>231</v>
      </c>
      <c r="F38" s="178">
        <f>F36</f>
        <v>299</v>
      </c>
      <c r="G38" s="173">
        <f>SUM(E38:F38)</f>
        <v>530</v>
      </c>
      <c r="H38" s="178">
        <f>H36</f>
        <v>151</v>
      </c>
      <c r="I38" s="178">
        <f>I36</f>
        <v>159</v>
      </c>
      <c r="J38" s="173">
        <f>SUM(H38:I38)</f>
        <v>310</v>
      </c>
      <c r="K38" s="165">
        <f>K36</f>
        <v>382</v>
      </c>
      <c r="L38" s="165">
        <f>L36</f>
        <v>458</v>
      </c>
      <c r="M38" s="173">
        <f>SUM(K38:L38)</f>
        <v>840</v>
      </c>
      <c r="N38" s="192">
        <f>IF(OR(K38=0,B38=0),0,K38/B38*100)</f>
        <v>63.666666666666671</v>
      </c>
      <c r="O38" s="192">
        <f>IF(OR(L38=0,C38=0),0,L38/C38*100)</f>
        <v>61.891891891891895</v>
      </c>
      <c r="P38" s="192">
        <f>IF(OR(M38=0,D38=0),0,M38/D38*100)</f>
        <v>62.68656716417911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5</v>
      </c>
      <c r="C40" s="167">
        <f t="shared" ref="C40:C52" si="13">ROUND(IF(C23=0,0,C23*$C$38/$C$36),0)</f>
        <v>10</v>
      </c>
      <c r="D40" s="166">
        <f t="shared" ref="D40:D52" si="14">SUM(B40:C40)</f>
        <v>15</v>
      </c>
      <c r="E40" s="167">
        <f t="shared" ref="E40:E52" si="15">ROUND(IF(E23=0,0,E23*$E$38/$E$36),0)</f>
        <v>0</v>
      </c>
      <c r="F40" s="167">
        <f t="shared" ref="F40:F52" si="16">ROUND(IF(F23=0,0,F23*$F$38/$F$36),0)</f>
        <v>7</v>
      </c>
      <c r="G40" s="166">
        <f t="shared" ref="G40:G52" si="17">SUM(E40:F40)</f>
        <v>7</v>
      </c>
      <c r="H40" s="167">
        <f>ROUND(IF(H23=0,0,H23*$H$38/$H$36),0)</f>
        <v>1</v>
      </c>
      <c r="I40" s="167">
        <f t="shared" ref="I40:I52" si="18">ROUND(IF(I23=0,0,I23*$I$38/$I$36),0)</f>
        <v>0</v>
      </c>
      <c r="J40" s="166">
        <f t="shared" ref="J40:J52" si="19">SUM(H40:I40)</f>
        <v>1</v>
      </c>
      <c r="K40" s="167">
        <f t="shared" ref="K40:K52" si="20">ROUND(IF(K23=0,0,K23*$K$38/$K$36),0)</f>
        <v>1</v>
      </c>
      <c r="L40" s="167">
        <f t="shared" ref="L40:L52" si="21">ROUND(IF(L23=0,0,L23*$L$38/$L$36),0)</f>
        <v>7</v>
      </c>
      <c r="M40" s="166">
        <f t="shared" ref="M40:M52" si="22">SUM(K40:L40)</f>
        <v>8</v>
      </c>
      <c r="N40" s="193">
        <f t="shared" ref="N40:P52" si="23">IF(OR(K40=0,B40=0),0,K40/B40*100)</f>
        <v>20</v>
      </c>
      <c r="O40" s="193">
        <f t="shared" si="23"/>
        <v>70</v>
      </c>
      <c r="P40" s="193">
        <f t="shared" si="23"/>
        <v>53.333333333333336</v>
      </c>
    </row>
    <row r="41" spans="1:16" s="2" customFormat="1" ht="13.5">
      <c r="A41" s="159" t="s">
        <v>70</v>
      </c>
      <c r="B41" s="167">
        <f t="shared" si="12"/>
        <v>6</v>
      </c>
      <c r="C41" s="167">
        <f t="shared" si="13"/>
        <v>5</v>
      </c>
      <c r="D41" s="166">
        <f t="shared" si="14"/>
        <v>11</v>
      </c>
      <c r="E41" s="167">
        <f t="shared" si="15"/>
        <v>0</v>
      </c>
      <c r="F41" s="167">
        <f t="shared" si="16"/>
        <v>1</v>
      </c>
      <c r="G41" s="166">
        <f t="shared" si="17"/>
        <v>1</v>
      </c>
      <c r="H41" s="167">
        <f>ROUND(IF(H24=0,0,H24*$H$38/$H$36),0)</f>
        <v>3</v>
      </c>
      <c r="I41" s="167">
        <f t="shared" si="18"/>
        <v>1</v>
      </c>
      <c r="J41" s="166">
        <f t="shared" si="19"/>
        <v>4</v>
      </c>
      <c r="K41" s="167">
        <f t="shared" si="20"/>
        <v>3</v>
      </c>
      <c r="L41" s="167">
        <f t="shared" si="21"/>
        <v>2</v>
      </c>
      <c r="M41" s="166">
        <f t="shared" si="22"/>
        <v>5</v>
      </c>
      <c r="N41" s="193">
        <f t="shared" si="23"/>
        <v>50</v>
      </c>
      <c r="O41" s="193">
        <f t="shared" si="23"/>
        <v>40</v>
      </c>
      <c r="P41" s="193">
        <f t="shared" si="23"/>
        <v>45.454545454545453</v>
      </c>
    </row>
    <row r="42" spans="1:16" s="2" customFormat="1" ht="13.5">
      <c r="A42" s="160" t="s">
        <v>0</v>
      </c>
      <c r="B42" s="167">
        <f t="shared" si="12"/>
        <v>37</v>
      </c>
      <c r="C42" s="167">
        <f t="shared" si="13"/>
        <v>31</v>
      </c>
      <c r="D42" s="166">
        <f t="shared" si="14"/>
        <v>68</v>
      </c>
      <c r="E42" s="167">
        <f t="shared" si="15"/>
        <v>7</v>
      </c>
      <c r="F42" s="167">
        <f t="shared" si="16"/>
        <v>11</v>
      </c>
      <c r="G42" s="166">
        <f t="shared" si="17"/>
        <v>18</v>
      </c>
      <c r="H42" s="167">
        <f>ROUND(IF(H25=0,0,H25*$H$38/$H$36),0)</f>
        <v>8</v>
      </c>
      <c r="I42" s="167">
        <f t="shared" si="18"/>
        <v>9</v>
      </c>
      <c r="J42" s="166">
        <f t="shared" si="19"/>
        <v>17</v>
      </c>
      <c r="K42" s="167">
        <f t="shared" si="20"/>
        <v>15</v>
      </c>
      <c r="L42" s="167">
        <f t="shared" si="21"/>
        <v>20</v>
      </c>
      <c r="M42" s="166">
        <f t="shared" si="22"/>
        <v>35</v>
      </c>
      <c r="N42" s="193">
        <f t="shared" si="23"/>
        <v>40.54054054054054</v>
      </c>
      <c r="O42" s="193">
        <f t="shared" si="23"/>
        <v>64.516129032258064</v>
      </c>
      <c r="P42" s="193">
        <f t="shared" si="23"/>
        <v>51.470588235294116</v>
      </c>
    </row>
    <row r="43" spans="1:16" s="2" customFormat="1" ht="13.5">
      <c r="A43" s="160" t="s">
        <v>7</v>
      </c>
      <c r="B43" s="167">
        <f t="shared" si="12"/>
        <v>26</v>
      </c>
      <c r="C43" s="167">
        <f t="shared" si="13"/>
        <v>31</v>
      </c>
      <c r="D43" s="166">
        <f t="shared" si="14"/>
        <v>57</v>
      </c>
      <c r="E43" s="167">
        <f t="shared" si="15"/>
        <v>6</v>
      </c>
      <c r="F43" s="167">
        <f t="shared" si="16"/>
        <v>8</v>
      </c>
      <c r="G43" s="166">
        <f t="shared" si="17"/>
        <v>14</v>
      </c>
      <c r="H43" s="167">
        <f>ROUND(IF(H26=0,0,H26*$H$38/$H$36),0)</f>
        <v>4</v>
      </c>
      <c r="I43" s="167">
        <f t="shared" si="18"/>
        <v>9</v>
      </c>
      <c r="J43" s="166">
        <f t="shared" si="19"/>
        <v>13</v>
      </c>
      <c r="K43" s="167">
        <f t="shared" si="20"/>
        <v>10</v>
      </c>
      <c r="L43" s="167">
        <f t="shared" si="21"/>
        <v>17</v>
      </c>
      <c r="M43" s="166">
        <f t="shared" si="22"/>
        <v>27</v>
      </c>
      <c r="N43" s="193">
        <f t="shared" si="23"/>
        <v>38.461538461538467</v>
      </c>
      <c r="O43" s="193">
        <f t="shared" si="23"/>
        <v>54.838709677419352</v>
      </c>
      <c r="P43" s="193">
        <f t="shared" si="23"/>
        <v>47.368421052631575</v>
      </c>
    </row>
    <row r="44" spans="1:16" s="2" customFormat="1" ht="13.5">
      <c r="A44" s="160" t="s">
        <v>11</v>
      </c>
      <c r="B44" s="167">
        <f t="shared" si="12"/>
        <v>27</v>
      </c>
      <c r="C44" s="167">
        <f t="shared" si="13"/>
        <v>26</v>
      </c>
      <c r="D44" s="166">
        <f t="shared" si="14"/>
        <v>53</v>
      </c>
      <c r="E44" s="167">
        <f t="shared" si="15"/>
        <v>6</v>
      </c>
      <c r="F44" s="167">
        <f t="shared" si="16"/>
        <v>11</v>
      </c>
      <c r="G44" s="166">
        <f t="shared" si="17"/>
        <v>17</v>
      </c>
      <c r="H44" s="167">
        <v>3</v>
      </c>
      <c r="I44" s="167">
        <f t="shared" si="18"/>
        <v>6</v>
      </c>
      <c r="J44" s="166">
        <f t="shared" si="19"/>
        <v>9</v>
      </c>
      <c r="K44" s="167">
        <f t="shared" si="20"/>
        <v>16</v>
      </c>
      <c r="L44" s="167">
        <f t="shared" si="21"/>
        <v>17</v>
      </c>
      <c r="M44" s="166">
        <f t="shared" si="22"/>
        <v>33</v>
      </c>
      <c r="N44" s="193">
        <f t="shared" si="23"/>
        <v>59.259259259259252</v>
      </c>
      <c r="O44" s="193">
        <f t="shared" si="23"/>
        <v>65.384615384615387</v>
      </c>
      <c r="P44" s="193">
        <f t="shared" si="23"/>
        <v>62.264150943396224</v>
      </c>
    </row>
    <row r="45" spans="1:16" s="2" customFormat="1" ht="13.5">
      <c r="A45" s="160" t="s">
        <v>5</v>
      </c>
      <c r="B45" s="167">
        <f t="shared" si="12"/>
        <v>37</v>
      </c>
      <c r="C45" s="167">
        <f t="shared" si="13"/>
        <v>40</v>
      </c>
      <c r="D45" s="166">
        <f t="shared" si="14"/>
        <v>77</v>
      </c>
      <c r="E45" s="167">
        <f t="shared" si="15"/>
        <v>21</v>
      </c>
      <c r="F45" s="167">
        <f t="shared" si="16"/>
        <v>18</v>
      </c>
      <c r="G45" s="166">
        <f t="shared" si="17"/>
        <v>39</v>
      </c>
      <c r="H45" s="167">
        <f t="shared" ref="H45:H52" si="24">ROUND(IF(H28=0,0,H28*$H$38/$H$36),0)</f>
        <v>3</v>
      </c>
      <c r="I45" s="167">
        <f t="shared" si="18"/>
        <v>8</v>
      </c>
      <c r="J45" s="166">
        <f t="shared" si="19"/>
        <v>11</v>
      </c>
      <c r="K45" s="167">
        <f t="shared" si="20"/>
        <v>24</v>
      </c>
      <c r="L45" s="167">
        <f t="shared" si="21"/>
        <v>26</v>
      </c>
      <c r="M45" s="166">
        <f t="shared" si="22"/>
        <v>50</v>
      </c>
      <c r="N45" s="193">
        <f t="shared" si="23"/>
        <v>64.86486486486487</v>
      </c>
      <c r="O45" s="193">
        <f t="shared" si="23"/>
        <v>65</v>
      </c>
      <c r="P45" s="193">
        <f t="shared" si="23"/>
        <v>64.935064935064929</v>
      </c>
    </row>
    <row r="46" spans="1:16" s="2" customFormat="1" ht="13.5">
      <c r="A46" s="160" t="s">
        <v>17</v>
      </c>
      <c r="B46" s="167">
        <f t="shared" si="12"/>
        <v>40</v>
      </c>
      <c r="C46" s="167">
        <f t="shared" si="13"/>
        <v>40</v>
      </c>
      <c r="D46" s="166">
        <f t="shared" si="14"/>
        <v>80</v>
      </c>
      <c r="E46" s="167">
        <f t="shared" si="15"/>
        <v>21</v>
      </c>
      <c r="F46" s="167">
        <f t="shared" si="16"/>
        <v>17</v>
      </c>
      <c r="G46" s="166">
        <f t="shared" si="17"/>
        <v>38</v>
      </c>
      <c r="H46" s="167">
        <f t="shared" si="24"/>
        <v>7</v>
      </c>
      <c r="I46" s="167">
        <f t="shared" si="18"/>
        <v>9</v>
      </c>
      <c r="J46" s="166">
        <f t="shared" si="19"/>
        <v>16</v>
      </c>
      <c r="K46" s="167">
        <f t="shared" si="20"/>
        <v>28</v>
      </c>
      <c r="L46" s="167">
        <f t="shared" si="21"/>
        <v>26</v>
      </c>
      <c r="M46" s="166">
        <f t="shared" si="22"/>
        <v>54</v>
      </c>
      <c r="N46" s="193">
        <f t="shared" si="23"/>
        <v>70</v>
      </c>
      <c r="O46" s="193">
        <f t="shared" si="23"/>
        <v>65</v>
      </c>
      <c r="P46" s="193">
        <f t="shared" si="23"/>
        <v>67.5</v>
      </c>
    </row>
    <row r="47" spans="1:16" s="2" customFormat="1" ht="13.5">
      <c r="A47" s="160" t="s">
        <v>4</v>
      </c>
      <c r="B47" s="167">
        <f t="shared" si="12"/>
        <v>28</v>
      </c>
      <c r="C47" s="167">
        <f t="shared" si="13"/>
        <v>40</v>
      </c>
      <c r="D47" s="166">
        <f t="shared" si="14"/>
        <v>68</v>
      </c>
      <c r="E47" s="167">
        <f t="shared" si="15"/>
        <v>10</v>
      </c>
      <c r="F47" s="167">
        <f t="shared" si="16"/>
        <v>20</v>
      </c>
      <c r="G47" s="166">
        <f t="shared" si="17"/>
        <v>30</v>
      </c>
      <c r="H47" s="167">
        <f t="shared" si="24"/>
        <v>7</v>
      </c>
      <c r="I47" s="167">
        <f t="shared" si="18"/>
        <v>4</v>
      </c>
      <c r="J47" s="166">
        <f t="shared" si="19"/>
        <v>11</v>
      </c>
      <c r="K47" s="167">
        <f t="shared" si="20"/>
        <v>17</v>
      </c>
      <c r="L47" s="167">
        <f t="shared" si="21"/>
        <v>24</v>
      </c>
      <c r="M47" s="166">
        <f t="shared" si="22"/>
        <v>41</v>
      </c>
      <c r="N47" s="193">
        <f t="shared" si="23"/>
        <v>60.714285714285708</v>
      </c>
      <c r="O47" s="193">
        <f t="shared" si="23"/>
        <v>60</v>
      </c>
      <c r="P47" s="193">
        <f t="shared" si="23"/>
        <v>60.294117647058819</v>
      </c>
    </row>
    <row r="48" spans="1:16" s="2" customFormat="1" ht="13.5">
      <c r="A48" s="160" t="s">
        <v>10</v>
      </c>
      <c r="B48" s="167">
        <f t="shared" si="12"/>
        <v>48</v>
      </c>
      <c r="C48" s="167">
        <f t="shared" si="13"/>
        <v>61</v>
      </c>
      <c r="D48" s="166">
        <f t="shared" si="14"/>
        <v>109</v>
      </c>
      <c r="E48" s="167">
        <f t="shared" si="15"/>
        <v>21</v>
      </c>
      <c r="F48" s="167">
        <f t="shared" si="16"/>
        <v>26</v>
      </c>
      <c r="G48" s="166">
        <f t="shared" si="17"/>
        <v>47</v>
      </c>
      <c r="H48" s="167">
        <f t="shared" si="24"/>
        <v>9</v>
      </c>
      <c r="I48" s="167">
        <f t="shared" si="18"/>
        <v>12</v>
      </c>
      <c r="J48" s="166">
        <f t="shared" si="19"/>
        <v>21</v>
      </c>
      <c r="K48" s="167">
        <f t="shared" si="20"/>
        <v>30</v>
      </c>
      <c r="L48" s="167">
        <f t="shared" si="21"/>
        <v>38</v>
      </c>
      <c r="M48" s="166">
        <f t="shared" si="22"/>
        <v>68</v>
      </c>
      <c r="N48" s="193">
        <f t="shared" si="23"/>
        <v>62.5</v>
      </c>
      <c r="O48" s="193">
        <f t="shared" si="23"/>
        <v>62.295081967213115</v>
      </c>
      <c r="P48" s="193">
        <f t="shared" si="23"/>
        <v>62.385321100917437</v>
      </c>
    </row>
    <row r="49" spans="1:16" s="2" customFormat="1" ht="13.5">
      <c r="A49" s="160" t="s">
        <v>14</v>
      </c>
      <c r="B49" s="167">
        <f t="shared" si="12"/>
        <v>58</v>
      </c>
      <c r="C49" s="167">
        <f t="shared" si="13"/>
        <v>62</v>
      </c>
      <c r="D49" s="166">
        <f t="shared" si="14"/>
        <v>120</v>
      </c>
      <c r="E49" s="167">
        <f t="shared" si="15"/>
        <v>21</v>
      </c>
      <c r="F49" s="167">
        <f t="shared" si="16"/>
        <v>22</v>
      </c>
      <c r="G49" s="166">
        <f t="shared" si="17"/>
        <v>43</v>
      </c>
      <c r="H49" s="167">
        <f t="shared" si="24"/>
        <v>20</v>
      </c>
      <c r="I49" s="167">
        <f t="shared" si="18"/>
        <v>20</v>
      </c>
      <c r="J49" s="166">
        <f t="shared" si="19"/>
        <v>40</v>
      </c>
      <c r="K49" s="167">
        <f t="shared" si="20"/>
        <v>41</v>
      </c>
      <c r="L49" s="167">
        <f t="shared" si="21"/>
        <v>42</v>
      </c>
      <c r="M49" s="166">
        <f t="shared" si="22"/>
        <v>83</v>
      </c>
      <c r="N49" s="193">
        <f t="shared" si="23"/>
        <v>70.689655172413794</v>
      </c>
      <c r="O49" s="193">
        <f t="shared" si="23"/>
        <v>67.741935483870961</v>
      </c>
      <c r="P49" s="193">
        <f t="shared" si="23"/>
        <v>69.166666666666671</v>
      </c>
    </row>
    <row r="50" spans="1:16" s="2" customFormat="1" ht="13.5">
      <c r="A50" s="160" t="s">
        <v>20</v>
      </c>
      <c r="B50" s="167">
        <f t="shared" si="12"/>
        <v>46</v>
      </c>
      <c r="C50" s="167">
        <f t="shared" si="13"/>
        <v>65</v>
      </c>
      <c r="D50" s="166">
        <f t="shared" si="14"/>
        <v>111</v>
      </c>
      <c r="E50" s="167">
        <f t="shared" si="15"/>
        <v>20</v>
      </c>
      <c r="F50" s="167">
        <f t="shared" si="16"/>
        <v>35</v>
      </c>
      <c r="G50" s="166">
        <f t="shared" si="17"/>
        <v>55</v>
      </c>
      <c r="H50" s="167">
        <f t="shared" si="24"/>
        <v>15</v>
      </c>
      <c r="I50" s="167">
        <f t="shared" si="18"/>
        <v>12</v>
      </c>
      <c r="J50" s="166">
        <f t="shared" si="19"/>
        <v>27</v>
      </c>
      <c r="K50" s="167">
        <f t="shared" si="20"/>
        <v>35</v>
      </c>
      <c r="L50" s="167">
        <f t="shared" si="21"/>
        <v>47</v>
      </c>
      <c r="M50" s="166">
        <f t="shared" si="22"/>
        <v>82</v>
      </c>
      <c r="N50" s="193">
        <f t="shared" si="23"/>
        <v>76.08695652173914</v>
      </c>
      <c r="O50" s="193">
        <f t="shared" si="23"/>
        <v>72.307692307692307</v>
      </c>
      <c r="P50" s="193">
        <f t="shared" si="23"/>
        <v>73.873873873873876</v>
      </c>
    </row>
    <row r="51" spans="1:16" s="2" customFormat="1" ht="13.5">
      <c r="A51" s="160" t="s">
        <v>23</v>
      </c>
      <c r="B51" s="167">
        <f t="shared" si="12"/>
        <v>54</v>
      </c>
      <c r="C51" s="167">
        <f t="shared" si="13"/>
        <v>51</v>
      </c>
      <c r="D51" s="166">
        <f t="shared" si="14"/>
        <v>105</v>
      </c>
      <c r="E51" s="167">
        <f t="shared" si="15"/>
        <v>22</v>
      </c>
      <c r="F51" s="167">
        <f t="shared" si="16"/>
        <v>26</v>
      </c>
      <c r="G51" s="166">
        <f t="shared" si="17"/>
        <v>48</v>
      </c>
      <c r="H51" s="167">
        <f t="shared" si="24"/>
        <v>18</v>
      </c>
      <c r="I51" s="167">
        <f t="shared" si="18"/>
        <v>13</v>
      </c>
      <c r="J51" s="166">
        <f t="shared" si="19"/>
        <v>31</v>
      </c>
      <c r="K51" s="167">
        <f t="shared" si="20"/>
        <v>40</v>
      </c>
      <c r="L51" s="167">
        <f t="shared" si="21"/>
        <v>39</v>
      </c>
      <c r="M51" s="166">
        <f t="shared" si="22"/>
        <v>79</v>
      </c>
      <c r="N51" s="193">
        <f t="shared" si="23"/>
        <v>74.074074074074076</v>
      </c>
      <c r="O51" s="193">
        <f t="shared" si="23"/>
        <v>76.470588235294116</v>
      </c>
      <c r="P51" s="193">
        <f t="shared" si="23"/>
        <v>75.238095238095241</v>
      </c>
    </row>
    <row r="52" spans="1:16" s="2" customFormat="1" ht="13.5">
      <c r="A52" s="160" t="s">
        <v>35</v>
      </c>
      <c r="B52" s="167">
        <f t="shared" si="12"/>
        <v>188</v>
      </c>
      <c r="C52" s="167">
        <f t="shared" si="13"/>
        <v>278</v>
      </c>
      <c r="D52" s="166">
        <f t="shared" si="14"/>
        <v>466</v>
      </c>
      <c r="E52" s="167">
        <f t="shared" si="15"/>
        <v>76</v>
      </c>
      <c r="F52" s="167">
        <f t="shared" si="16"/>
        <v>97</v>
      </c>
      <c r="G52" s="166">
        <f t="shared" si="17"/>
        <v>173</v>
      </c>
      <c r="H52" s="167">
        <f t="shared" si="24"/>
        <v>46</v>
      </c>
      <c r="I52" s="167">
        <f t="shared" si="18"/>
        <v>56</v>
      </c>
      <c r="J52" s="166">
        <f t="shared" si="19"/>
        <v>102</v>
      </c>
      <c r="K52" s="167">
        <f t="shared" si="20"/>
        <v>122</v>
      </c>
      <c r="L52" s="167">
        <f t="shared" si="21"/>
        <v>153</v>
      </c>
      <c r="M52" s="166">
        <f t="shared" si="22"/>
        <v>275</v>
      </c>
      <c r="N52" s="193">
        <f t="shared" si="23"/>
        <v>64.893617021276597</v>
      </c>
      <c r="O52" s="193">
        <f t="shared" si="23"/>
        <v>55.035971223021583</v>
      </c>
      <c r="P52" s="193">
        <f t="shared" si="23"/>
        <v>59.012875536480692</v>
      </c>
    </row>
    <row r="53" spans="1:16" s="2" customFormat="1" ht="13.5">
      <c r="A53" s="160" t="s">
        <v>34</v>
      </c>
      <c r="B53" s="166">
        <f t="shared" ref="B53:M53" si="25">SUM(B40:B52)</f>
        <v>600</v>
      </c>
      <c r="C53" s="166">
        <f t="shared" si="25"/>
        <v>740</v>
      </c>
      <c r="D53" s="166">
        <f t="shared" si="25"/>
        <v>1340</v>
      </c>
      <c r="E53" s="166">
        <f t="shared" si="25"/>
        <v>231</v>
      </c>
      <c r="F53" s="166">
        <f t="shared" si="25"/>
        <v>299</v>
      </c>
      <c r="G53" s="166">
        <f t="shared" si="25"/>
        <v>530</v>
      </c>
      <c r="H53" s="166">
        <f t="shared" si="25"/>
        <v>144</v>
      </c>
      <c r="I53" s="166">
        <f t="shared" si="25"/>
        <v>159</v>
      </c>
      <c r="J53" s="166">
        <f t="shared" si="25"/>
        <v>303</v>
      </c>
      <c r="K53" s="166">
        <f t="shared" si="25"/>
        <v>382</v>
      </c>
      <c r="L53" s="166">
        <f t="shared" si="25"/>
        <v>458</v>
      </c>
      <c r="M53" s="166">
        <f t="shared" si="25"/>
        <v>840</v>
      </c>
      <c r="N53" s="193">
        <f>ROUND(IF(OR(K53=0,B53=0),0,K53/B53*100),2)</f>
        <v>63.67</v>
      </c>
      <c r="O53" s="193">
        <f>ROUND(IF(OR(L53=0,C53=0),0,L53/C53*100),2)</f>
        <v>61.89</v>
      </c>
      <c r="P53" s="193">
        <f>ROUND(IF(OR(M53=0,D53=0),0,M53/D53*100),2)</f>
        <v>62.69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599" priority="61" stopIfTrue="1" operator="notEqual">
      <formula>B36</formula>
    </cfRule>
  </conditionalFormatting>
  <conditionalFormatting sqref="H49:J49">
    <cfRule type="cellIs" dxfId="6598" priority="62" stopIfTrue="1" operator="greaterThan">
      <formula>100</formula>
    </cfRule>
    <cfRule type="cellIs" dxfId="6597" priority="63" stopIfTrue="1" operator="notEqual">
      <formula>H36</formula>
    </cfRule>
  </conditionalFormatting>
  <conditionalFormatting sqref="H39:J48">
    <cfRule type="cellIs" dxfId="6596" priority="64" stopIfTrue="1" operator="greaterThan">
      <formula>100</formula>
    </cfRule>
  </conditionalFormatting>
  <conditionalFormatting sqref="B49:G49">
    <cfRule type="cellIs" dxfId="6595" priority="60" stopIfTrue="1" operator="notEqual">
      <formula>B36</formula>
    </cfRule>
  </conditionalFormatting>
  <conditionalFormatting sqref="H49:J49">
    <cfRule type="cellIs" dxfId="6594" priority="58" stopIfTrue="1" operator="greaterThan">
      <formula>100</formula>
    </cfRule>
    <cfRule type="cellIs" dxfId="6593" priority="59" stopIfTrue="1" operator="notEqual">
      <formula>H36</formula>
    </cfRule>
  </conditionalFormatting>
  <conditionalFormatting sqref="H39:J48">
    <cfRule type="cellIs" dxfId="6592" priority="57" stopIfTrue="1" operator="greaterThan">
      <formula>100</formula>
    </cfRule>
  </conditionalFormatting>
  <conditionalFormatting sqref="B49:G49">
    <cfRule type="cellIs" dxfId="6591" priority="56" stopIfTrue="1" operator="notEqual">
      <formula>B36</formula>
    </cfRule>
  </conditionalFormatting>
  <conditionalFormatting sqref="H49:J49">
    <cfRule type="cellIs" dxfId="6590" priority="54" stopIfTrue="1" operator="greaterThan">
      <formula>100</formula>
    </cfRule>
    <cfRule type="cellIs" dxfId="6589" priority="55" stopIfTrue="1" operator="notEqual">
      <formula>H36</formula>
    </cfRule>
  </conditionalFormatting>
  <conditionalFormatting sqref="H39:J48">
    <cfRule type="cellIs" dxfId="6588" priority="53" stopIfTrue="1" operator="greaterThan">
      <formula>100</formula>
    </cfRule>
  </conditionalFormatting>
  <conditionalFormatting sqref="B49:G49">
    <cfRule type="cellIs" dxfId="6587" priority="52" stopIfTrue="1" operator="notEqual">
      <formula>B36</formula>
    </cfRule>
  </conditionalFormatting>
  <conditionalFormatting sqref="H49:J49">
    <cfRule type="cellIs" dxfId="6586" priority="50" stopIfTrue="1" operator="greaterThan">
      <formula>100</formula>
    </cfRule>
    <cfRule type="cellIs" dxfId="6585" priority="51" stopIfTrue="1" operator="notEqual">
      <formula>H36</formula>
    </cfRule>
  </conditionalFormatting>
  <conditionalFormatting sqref="H39:J48">
    <cfRule type="cellIs" dxfId="6584" priority="49" stopIfTrue="1" operator="greaterThan">
      <formula>100</formula>
    </cfRule>
  </conditionalFormatting>
  <conditionalFormatting sqref="B49:G49">
    <cfRule type="cellIs" dxfId="6583" priority="48" stopIfTrue="1" operator="notEqual">
      <formula>B36</formula>
    </cfRule>
  </conditionalFormatting>
  <conditionalFormatting sqref="H49:J49">
    <cfRule type="cellIs" dxfId="6582" priority="46" stopIfTrue="1" operator="greaterThan">
      <formula>100</formula>
    </cfRule>
    <cfRule type="cellIs" dxfId="6581" priority="47" stopIfTrue="1" operator="notEqual">
      <formula>H36</formula>
    </cfRule>
  </conditionalFormatting>
  <conditionalFormatting sqref="H39:J48">
    <cfRule type="cellIs" dxfId="6580" priority="45" stopIfTrue="1" operator="greaterThan">
      <formula>100</formula>
    </cfRule>
  </conditionalFormatting>
  <conditionalFormatting sqref="B53:G53">
    <cfRule type="cellIs" dxfId="6579" priority="44" stopIfTrue="1" operator="notEqual">
      <formula>B38</formula>
    </cfRule>
  </conditionalFormatting>
  <conditionalFormatting sqref="H53:J53">
    <cfRule type="cellIs" dxfId="6578" priority="42" stopIfTrue="1" operator="greaterThan">
      <formula>100</formula>
    </cfRule>
    <cfRule type="cellIs" dxfId="6577" priority="43" stopIfTrue="1" operator="notEqual">
      <formula>H38</formula>
    </cfRule>
  </conditionalFormatting>
  <conditionalFormatting sqref="H40:J52">
    <cfRule type="cellIs" dxfId="6576" priority="41" stopIfTrue="1" operator="greaterThan">
      <formula>100</formula>
    </cfRule>
  </conditionalFormatting>
  <conditionalFormatting sqref="B53:G53">
    <cfRule type="cellIs" dxfId="6575" priority="40" stopIfTrue="1" operator="notEqual">
      <formula>B38</formula>
    </cfRule>
  </conditionalFormatting>
  <conditionalFormatting sqref="H53:J53">
    <cfRule type="cellIs" dxfId="6574" priority="38" stopIfTrue="1" operator="greaterThan">
      <formula>100</formula>
    </cfRule>
    <cfRule type="cellIs" dxfId="6573" priority="39" stopIfTrue="1" operator="notEqual">
      <formula>H38</formula>
    </cfRule>
  </conditionalFormatting>
  <conditionalFormatting sqref="H40:J52">
    <cfRule type="cellIs" dxfId="6572" priority="37" stopIfTrue="1" operator="greaterThan">
      <formula>100</formula>
    </cfRule>
  </conditionalFormatting>
  <conditionalFormatting sqref="B49:G49">
    <cfRule type="cellIs" dxfId="6571" priority="36" stopIfTrue="1" operator="notEqual">
      <formula>B36</formula>
    </cfRule>
  </conditionalFormatting>
  <conditionalFormatting sqref="H49:J49">
    <cfRule type="cellIs" dxfId="6570" priority="34" stopIfTrue="1" operator="greaterThan">
      <formula>100</formula>
    </cfRule>
    <cfRule type="cellIs" dxfId="6569" priority="35" stopIfTrue="1" operator="notEqual">
      <formula>H36</formula>
    </cfRule>
  </conditionalFormatting>
  <conditionalFormatting sqref="H39:J48">
    <cfRule type="cellIs" dxfId="6568" priority="33" stopIfTrue="1" operator="greaterThan">
      <formula>100</formula>
    </cfRule>
  </conditionalFormatting>
  <conditionalFormatting sqref="B53:G53">
    <cfRule type="cellIs" dxfId="6567" priority="32" stopIfTrue="1" operator="notEqual">
      <formula>B38</formula>
    </cfRule>
  </conditionalFormatting>
  <conditionalFormatting sqref="H53:J53">
    <cfRule type="cellIs" dxfId="6566" priority="30" stopIfTrue="1" operator="greaterThan">
      <formula>100</formula>
    </cfRule>
    <cfRule type="cellIs" dxfId="6565" priority="31" stopIfTrue="1" operator="notEqual">
      <formula>H38</formula>
    </cfRule>
  </conditionalFormatting>
  <conditionalFormatting sqref="H40:J52">
    <cfRule type="cellIs" dxfId="6564" priority="29" stopIfTrue="1" operator="greaterThan">
      <formula>100</formula>
    </cfRule>
  </conditionalFormatting>
  <conditionalFormatting sqref="B53:G53">
    <cfRule type="cellIs" dxfId="6563" priority="28" stopIfTrue="1" operator="notEqual">
      <formula>B38</formula>
    </cfRule>
  </conditionalFormatting>
  <conditionalFormatting sqref="H53:J53">
    <cfRule type="cellIs" dxfId="6562" priority="26" stopIfTrue="1" operator="greaterThan">
      <formula>100</formula>
    </cfRule>
    <cfRule type="cellIs" dxfId="6561" priority="27" stopIfTrue="1" operator="notEqual">
      <formula>H38</formula>
    </cfRule>
  </conditionalFormatting>
  <conditionalFormatting sqref="H40:J52">
    <cfRule type="cellIs" dxfId="6560" priority="25" stopIfTrue="1" operator="greaterThan">
      <formula>100</formula>
    </cfRule>
  </conditionalFormatting>
  <conditionalFormatting sqref="B49:G49">
    <cfRule type="cellIs" dxfId="6559" priority="24" stopIfTrue="1" operator="notEqual">
      <formula>B36</formula>
    </cfRule>
  </conditionalFormatting>
  <conditionalFormatting sqref="H49:J49">
    <cfRule type="cellIs" dxfId="6558" priority="22" stopIfTrue="1" operator="greaterThan">
      <formula>100</formula>
    </cfRule>
    <cfRule type="cellIs" dxfId="6557" priority="23" stopIfTrue="1" operator="notEqual">
      <formula>H36</formula>
    </cfRule>
  </conditionalFormatting>
  <conditionalFormatting sqref="H39:J48">
    <cfRule type="cellIs" dxfId="6556" priority="21" stopIfTrue="1" operator="greaterThan">
      <formula>100</formula>
    </cfRule>
  </conditionalFormatting>
  <conditionalFormatting sqref="B53:G53">
    <cfRule type="cellIs" dxfId="6555" priority="20" stopIfTrue="1" operator="notEqual">
      <formula>B38</formula>
    </cfRule>
  </conditionalFormatting>
  <conditionalFormatting sqref="H53:J53">
    <cfRule type="cellIs" dxfId="6554" priority="18" stopIfTrue="1" operator="greaterThan">
      <formula>100</formula>
    </cfRule>
    <cfRule type="cellIs" dxfId="6553" priority="19" stopIfTrue="1" operator="notEqual">
      <formula>H38</formula>
    </cfRule>
  </conditionalFormatting>
  <conditionalFormatting sqref="H40:J52">
    <cfRule type="cellIs" dxfId="6552" priority="17" stopIfTrue="1" operator="greaterThan">
      <formula>100</formula>
    </cfRule>
  </conditionalFormatting>
  <conditionalFormatting sqref="B53:G53">
    <cfRule type="cellIs" dxfId="6551" priority="16" stopIfTrue="1" operator="notEqual">
      <formula>B38</formula>
    </cfRule>
  </conditionalFormatting>
  <conditionalFormatting sqref="H53:J53">
    <cfRule type="cellIs" dxfId="6550" priority="14" stopIfTrue="1" operator="greaterThan">
      <formula>100</formula>
    </cfRule>
    <cfRule type="cellIs" dxfId="6549" priority="15" stopIfTrue="1" operator="notEqual">
      <formula>H38</formula>
    </cfRule>
  </conditionalFormatting>
  <conditionalFormatting sqref="H40:J52">
    <cfRule type="cellIs" dxfId="6548" priority="13" stopIfTrue="1" operator="greaterThan">
      <formula>100</formula>
    </cfRule>
  </conditionalFormatting>
  <conditionalFormatting sqref="B53:G53">
    <cfRule type="cellIs" dxfId="6547" priority="12" stopIfTrue="1" operator="notEqual">
      <formula>B38</formula>
    </cfRule>
  </conditionalFormatting>
  <conditionalFormatting sqref="H53:J53">
    <cfRule type="cellIs" dxfId="6546" priority="10" stopIfTrue="1" operator="greaterThan">
      <formula>100</formula>
    </cfRule>
    <cfRule type="cellIs" dxfId="6545" priority="11" stopIfTrue="1" operator="notEqual">
      <formula>H38</formula>
    </cfRule>
  </conditionalFormatting>
  <conditionalFormatting sqref="H40:J52">
    <cfRule type="cellIs" dxfId="6544" priority="9" stopIfTrue="1" operator="greaterThan">
      <formula>100</formula>
    </cfRule>
  </conditionalFormatting>
  <conditionalFormatting sqref="B53:G53">
    <cfRule type="cellIs" dxfId="6543" priority="8" stopIfTrue="1" operator="notEqual">
      <formula>B38</formula>
    </cfRule>
  </conditionalFormatting>
  <conditionalFormatting sqref="H53:J53">
    <cfRule type="cellIs" dxfId="6542" priority="6" stopIfTrue="1" operator="greaterThan">
      <formula>100</formula>
    </cfRule>
    <cfRule type="cellIs" dxfId="6541" priority="7" stopIfTrue="1" operator="notEqual">
      <formula>H38</formula>
    </cfRule>
  </conditionalFormatting>
  <conditionalFormatting sqref="H40:J52">
    <cfRule type="cellIs" dxfId="6540" priority="5" stopIfTrue="1" operator="greaterThan">
      <formula>100</formula>
    </cfRule>
  </conditionalFormatting>
  <conditionalFormatting sqref="B53:M53">
    <cfRule type="cellIs" dxfId="6539" priority="4" stopIfTrue="1" operator="notEqual">
      <formula>B38</formula>
    </cfRule>
  </conditionalFormatting>
  <conditionalFormatting sqref="N53:P53">
    <cfRule type="cellIs" dxfId="6538" priority="2" stopIfTrue="1" operator="greaterThan">
      <formula>100</formula>
    </cfRule>
    <cfRule type="cellIs" dxfId="6537" priority="3" stopIfTrue="1" operator="notEqual">
      <formula>N38</formula>
    </cfRule>
  </conditionalFormatting>
  <conditionalFormatting sqref="N40:P52">
    <cfRule type="cellIs" dxfId="65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65</v>
      </c>
      <c r="C6" s="168">
        <f t="shared" si="0"/>
        <v>58</v>
      </c>
      <c r="D6" s="171">
        <f t="shared" ref="D6:D16" si="1">SUM(B6:C6)</f>
        <v>123</v>
      </c>
      <c r="E6" s="174"/>
      <c r="F6" s="174"/>
      <c r="G6" s="174"/>
      <c r="H6" s="174"/>
      <c r="I6" s="174"/>
      <c r="J6" s="174"/>
      <c r="K6" s="179">
        <f t="shared" ref="K6:L16" si="2">K42</f>
        <v>25</v>
      </c>
      <c r="L6" s="183">
        <f t="shared" si="2"/>
        <v>27</v>
      </c>
      <c r="M6" s="188">
        <f t="shared" ref="M6:M17" si="3">SUM(K6:L6)</f>
        <v>52</v>
      </c>
      <c r="N6" s="91">
        <f t="shared" ref="N6:P17" si="4">IF(OR(K6=0,B6=0),0,K6/B6*100)</f>
        <v>38.461538461538467</v>
      </c>
      <c r="O6" s="194">
        <f t="shared" si="4"/>
        <v>46.551724137931032</v>
      </c>
      <c r="P6" s="196">
        <f t="shared" si="4"/>
        <v>42.276422764227647</v>
      </c>
    </row>
    <row r="7" spans="1:16" s="2" customFormat="1" ht="22.5" hidden="1" customHeight="1">
      <c r="A7" s="8" t="s">
        <v>7</v>
      </c>
      <c r="B7" s="161">
        <f t="shared" si="0"/>
        <v>47</v>
      </c>
      <c r="C7" s="168">
        <f t="shared" si="0"/>
        <v>44</v>
      </c>
      <c r="D7" s="130">
        <f t="shared" si="1"/>
        <v>91</v>
      </c>
      <c r="E7" s="175"/>
      <c r="F7" s="175"/>
      <c r="G7" s="175"/>
      <c r="H7" s="175"/>
      <c r="I7" s="175"/>
      <c r="J7" s="175"/>
      <c r="K7" s="162">
        <f t="shared" si="2"/>
        <v>18</v>
      </c>
      <c r="L7" s="169">
        <f t="shared" si="2"/>
        <v>24</v>
      </c>
      <c r="M7" s="130">
        <f t="shared" si="3"/>
        <v>42</v>
      </c>
      <c r="N7" s="139">
        <f t="shared" si="4"/>
        <v>38.297872340425535</v>
      </c>
      <c r="O7" s="145">
        <f t="shared" si="4"/>
        <v>54.54545454545454</v>
      </c>
      <c r="P7" s="151">
        <f t="shared" si="4"/>
        <v>46.153846153846153</v>
      </c>
    </row>
    <row r="8" spans="1:16" s="2" customFormat="1" ht="22.5" hidden="1" customHeight="1">
      <c r="A8" s="8" t="s">
        <v>11</v>
      </c>
      <c r="B8" s="161">
        <f t="shared" si="0"/>
        <v>44</v>
      </c>
      <c r="C8" s="168">
        <f t="shared" si="0"/>
        <v>47</v>
      </c>
      <c r="D8" s="130">
        <f t="shared" si="1"/>
        <v>91</v>
      </c>
      <c r="E8" s="175"/>
      <c r="F8" s="175"/>
      <c r="G8" s="175"/>
      <c r="H8" s="175"/>
      <c r="I8" s="175"/>
      <c r="J8" s="175"/>
      <c r="K8" s="162">
        <f t="shared" si="2"/>
        <v>18</v>
      </c>
      <c r="L8" s="169">
        <f t="shared" si="2"/>
        <v>27</v>
      </c>
      <c r="M8" s="130">
        <f t="shared" si="3"/>
        <v>45</v>
      </c>
      <c r="N8" s="139">
        <f t="shared" si="4"/>
        <v>40.909090909090914</v>
      </c>
      <c r="O8" s="145">
        <f t="shared" si="4"/>
        <v>57.446808510638306</v>
      </c>
      <c r="P8" s="151">
        <f t="shared" si="4"/>
        <v>49.450549450549453</v>
      </c>
    </row>
    <row r="9" spans="1:16" s="2" customFormat="1" ht="22.5" hidden="1" customHeight="1">
      <c r="A9" s="8" t="s">
        <v>5</v>
      </c>
      <c r="B9" s="161">
        <f t="shared" si="0"/>
        <v>57</v>
      </c>
      <c r="C9" s="168">
        <f t="shared" si="0"/>
        <v>62</v>
      </c>
      <c r="D9" s="130">
        <f t="shared" si="1"/>
        <v>119</v>
      </c>
      <c r="E9" s="175"/>
      <c r="F9" s="175"/>
      <c r="G9" s="175"/>
      <c r="H9" s="175"/>
      <c r="I9" s="175"/>
      <c r="J9" s="175"/>
      <c r="K9" s="162">
        <f t="shared" si="2"/>
        <v>37</v>
      </c>
      <c r="L9" s="169">
        <f t="shared" si="2"/>
        <v>43</v>
      </c>
      <c r="M9" s="130">
        <f t="shared" si="3"/>
        <v>80</v>
      </c>
      <c r="N9" s="139">
        <f t="shared" si="4"/>
        <v>64.912280701754383</v>
      </c>
      <c r="O9" s="145">
        <f t="shared" si="4"/>
        <v>69.354838709677423</v>
      </c>
      <c r="P9" s="151">
        <f t="shared" si="4"/>
        <v>67.226890756302524</v>
      </c>
    </row>
    <row r="10" spans="1:16" s="2" customFormat="1" ht="22.5" hidden="1" customHeight="1">
      <c r="A10" s="8" t="s">
        <v>17</v>
      </c>
      <c r="B10" s="161">
        <f t="shared" si="0"/>
        <v>52</v>
      </c>
      <c r="C10" s="168">
        <f t="shared" si="0"/>
        <v>56</v>
      </c>
      <c r="D10" s="130">
        <f t="shared" si="1"/>
        <v>108</v>
      </c>
      <c r="E10" s="175"/>
      <c r="F10" s="175"/>
      <c r="G10" s="175"/>
      <c r="H10" s="175"/>
      <c r="I10" s="175"/>
      <c r="J10" s="175"/>
      <c r="K10" s="162">
        <f t="shared" si="2"/>
        <v>29</v>
      </c>
      <c r="L10" s="169">
        <f t="shared" si="2"/>
        <v>39</v>
      </c>
      <c r="M10" s="130">
        <f t="shared" si="3"/>
        <v>68</v>
      </c>
      <c r="N10" s="139">
        <f t="shared" si="4"/>
        <v>55.769230769230774</v>
      </c>
      <c r="O10" s="145">
        <f t="shared" si="4"/>
        <v>69.642857142857139</v>
      </c>
      <c r="P10" s="151">
        <f t="shared" si="4"/>
        <v>62.962962962962962</v>
      </c>
    </row>
    <row r="11" spans="1:16" s="2" customFormat="1" ht="22.5" hidden="1" customHeight="1">
      <c r="A11" s="8" t="s">
        <v>4</v>
      </c>
      <c r="B11" s="161">
        <f t="shared" si="0"/>
        <v>70</v>
      </c>
      <c r="C11" s="168">
        <f t="shared" si="0"/>
        <v>83</v>
      </c>
      <c r="D11" s="130">
        <f t="shared" si="1"/>
        <v>153</v>
      </c>
      <c r="E11" s="175"/>
      <c r="F11" s="175"/>
      <c r="G11" s="175"/>
      <c r="H11" s="175"/>
      <c r="I11" s="175"/>
      <c r="J11" s="175"/>
      <c r="K11" s="162">
        <f t="shared" si="2"/>
        <v>41</v>
      </c>
      <c r="L11" s="169">
        <f t="shared" si="2"/>
        <v>55</v>
      </c>
      <c r="M11" s="130">
        <f t="shared" si="3"/>
        <v>96</v>
      </c>
      <c r="N11" s="139">
        <f t="shared" si="4"/>
        <v>58.571428571428577</v>
      </c>
      <c r="O11" s="145">
        <f t="shared" si="4"/>
        <v>66.265060240963862</v>
      </c>
      <c r="P11" s="151">
        <f t="shared" si="4"/>
        <v>62.745098039215684</v>
      </c>
    </row>
    <row r="12" spans="1:16" s="2" customFormat="1" ht="22.5" hidden="1" customHeight="1">
      <c r="A12" s="8" t="s">
        <v>10</v>
      </c>
      <c r="B12" s="161">
        <f t="shared" si="0"/>
        <v>92</v>
      </c>
      <c r="C12" s="168">
        <f t="shared" si="0"/>
        <v>102</v>
      </c>
      <c r="D12" s="130">
        <f t="shared" si="1"/>
        <v>194</v>
      </c>
      <c r="E12" s="175"/>
      <c r="F12" s="175"/>
      <c r="G12" s="175"/>
      <c r="H12" s="175"/>
      <c r="I12" s="175"/>
      <c r="J12" s="175"/>
      <c r="K12" s="162">
        <f t="shared" si="2"/>
        <v>57</v>
      </c>
      <c r="L12" s="169">
        <f t="shared" si="2"/>
        <v>65</v>
      </c>
      <c r="M12" s="130">
        <f t="shared" si="3"/>
        <v>122</v>
      </c>
      <c r="N12" s="139">
        <f t="shared" si="4"/>
        <v>61.95652173913043</v>
      </c>
      <c r="O12" s="145">
        <f t="shared" si="4"/>
        <v>63.725490196078425</v>
      </c>
      <c r="P12" s="151">
        <f t="shared" si="4"/>
        <v>62.886597938144327</v>
      </c>
    </row>
    <row r="13" spans="1:16" s="2" customFormat="1" ht="22.5" hidden="1" customHeight="1">
      <c r="A13" s="8" t="s">
        <v>14</v>
      </c>
      <c r="B13" s="161">
        <f t="shared" si="0"/>
        <v>100</v>
      </c>
      <c r="C13" s="168">
        <f t="shared" si="0"/>
        <v>112</v>
      </c>
      <c r="D13" s="130">
        <f t="shared" si="1"/>
        <v>212</v>
      </c>
      <c r="E13" s="175"/>
      <c r="F13" s="175"/>
      <c r="G13" s="175"/>
      <c r="H13" s="175"/>
      <c r="I13" s="175"/>
      <c r="J13" s="175"/>
      <c r="K13" s="162">
        <f t="shared" si="2"/>
        <v>74</v>
      </c>
      <c r="L13" s="169">
        <f t="shared" si="2"/>
        <v>74</v>
      </c>
      <c r="M13" s="130">
        <f t="shared" si="3"/>
        <v>148</v>
      </c>
      <c r="N13" s="139">
        <f t="shared" si="4"/>
        <v>74</v>
      </c>
      <c r="O13" s="145">
        <f t="shared" si="4"/>
        <v>66.071428571428569</v>
      </c>
      <c r="P13" s="151">
        <f t="shared" si="4"/>
        <v>69.811320754716974</v>
      </c>
    </row>
    <row r="14" spans="1:16" s="2" customFormat="1" ht="22.5" hidden="1" customHeight="1">
      <c r="A14" s="8" t="s">
        <v>20</v>
      </c>
      <c r="B14" s="161">
        <f t="shared" si="0"/>
        <v>92</v>
      </c>
      <c r="C14" s="168">
        <f t="shared" si="0"/>
        <v>113</v>
      </c>
      <c r="D14" s="130">
        <f t="shared" si="1"/>
        <v>205</v>
      </c>
      <c r="E14" s="175"/>
      <c r="F14" s="175"/>
      <c r="G14" s="175"/>
      <c r="H14" s="175"/>
      <c r="I14" s="175"/>
      <c r="J14" s="175"/>
      <c r="K14" s="162">
        <f t="shared" si="2"/>
        <v>58</v>
      </c>
      <c r="L14" s="169">
        <f t="shared" si="2"/>
        <v>79</v>
      </c>
      <c r="M14" s="130">
        <f t="shared" si="3"/>
        <v>137</v>
      </c>
      <c r="N14" s="139">
        <f t="shared" si="4"/>
        <v>63.04347826086957</v>
      </c>
      <c r="O14" s="145">
        <f t="shared" si="4"/>
        <v>69.911504424778755</v>
      </c>
      <c r="P14" s="151">
        <f t="shared" si="4"/>
        <v>66.829268292682926</v>
      </c>
    </row>
    <row r="15" spans="1:16" s="2" customFormat="1" ht="22.5" hidden="1" customHeight="1">
      <c r="A15" s="8" t="s">
        <v>23</v>
      </c>
      <c r="B15" s="161">
        <f t="shared" si="0"/>
        <v>84</v>
      </c>
      <c r="C15" s="168">
        <f t="shared" si="0"/>
        <v>84</v>
      </c>
      <c r="D15" s="130">
        <f t="shared" si="1"/>
        <v>168</v>
      </c>
      <c r="E15" s="174"/>
      <c r="F15" s="174"/>
      <c r="G15" s="174"/>
      <c r="H15" s="174"/>
      <c r="I15" s="174"/>
      <c r="J15" s="174"/>
      <c r="K15" s="161">
        <f t="shared" si="2"/>
        <v>66</v>
      </c>
      <c r="L15" s="168">
        <f t="shared" si="2"/>
        <v>64</v>
      </c>
      <c r="M15" s="130">
        <f t="shared" si="3"/>
        <v>130</v>
      </c>
      <c r="N15" s="139">
        <f t="shared" si="4"/>
        <v>78.571428571428569</v>
      </c>
      <c r="O15" s="145">
        <f t="shared" si="4"/>
        <v>76.19047619047619</v>
      </c>
      <c r="P15" s="151">
        <f t="shared" si="4"/>
        <v>77.38095238095238</v>
      </c>
    </row>
    <row r="16" spans="1:16" s="2" customFormat="1" ht="22.5" hidden="1" customHeight="1">
      <c r="A16" s="10" t="s">
        <v>35</v>
      </c>
      <c r="B16" s="162">
        <f t="shared" si="0"/>
        <v>274</v>
      </c>
      <c r="C16" s="169">
        <f t="shared" si="0"/>
        <v>405</v>
      </c>
      <c r="D16" s="172">
        <f t="shared" si="1"/>
        <v>679</v>
      </c>
      <c r="E16" s="176"/>
      <c r="F16" s="176"/>
      <c r="G16" s="176"/>
      <c r="H16" s="176"/>
      <c r="I16" s="176"/>
      <c r="J16" s="176"/>
      <c r="K16" s="162">
        <f t="shared" si="2"/>
        <v>184</v>
      </c>
      <c r="L16" s="169">
        <f t="shared" si="2"/>
        <v>242</v>
      </c>
      <c r="M16" s="130">
        <f t="shared" si="3"/>
        <v>426</v>
      </c>
      <c r="N16" s="190">
        <f t="shared" si="4"/>
        <v>67.153284671532845</v>
      </c>
      <c r="O16" s="195">
        <f t="shared" si="4"/>
        <v>59.753086419753089</v>
      </c>
      <c r="P16" s="197">
        <f t="shared" si="4"/>
        <v>62.739322533136964</v>
      </c>
    </row>
    <row r="17" spans="1:24" s="2" customFormat="1" ht="22.5" hidden="1" customHeight="1">
      <c r="A17" s="11" t="s">
        <v>34</v>
      </c>
      <c r="B17" s="42">
        <f>SUM(B6:B16)</f>
        <v>977</v>
      </c>
      <c r="C17" s="22">
        <f>SUM(C6:C16)</f>
        <v>1166</v>
      </c>
      <c r="D17" s="37">
        <f>SUM(D6:D16)</f>
        <v>2143</v>
      </c>
      <c r="E17" s="177"/>
      <c r="F17" s="177"/>
      <c r="G17" s="177"/>
      <c r="H17" s="177"/>
      <c r="I17" s="177"/>
      <c r="J17" s="177"/>
      <c r="K17" s="42">
        <f>SUM(K6:K16)</f>
        <v>607</v>
      </c>
      <c r="L17" s="22">
        <f>SUM(L6:L16)</f>
        <v>739</v>
      </c>
      <c r="M17" s="37">
        <f t="shared" si="3"/>
        <v>1346</v>
      </c>
      <c r="N17" s="143">
        <f t="shared" si="4"/>
        <v>62.128966223132032</v>
      </c>
      <c r="O17" s="149">
        <f t="shared" si="4"/>
        <v>63.379073756432248</v>
      </c>
      <c r="P17" s="155">
        <f t="shared" si="4"/>
        <v>62.809146056929542</v>
      </c>
    </row>
    <row r="18" spans="1:24" hidden="1"/>
    <row r="19" spans="1:24" hidden="1"/>
    <row r="20" spans="1:24" s="2" customFormat="1" ht="22.5" customHeight="1">
      <c r="A20" s="156" t="str">
        <f>'7有緝第１'!A20:L20</f>
        <v>令和７年７月２０日執行　参議院議員通常選挙</v>
      </c>
      <c r="B20" s="163"/>
      <c r="C20" s="163"/>
      <c r="D20" s="163"/>
      <c r="E20" s="163"/>
      <c r="F20" s="163"/>
      <c r="G20" s="163"/>
      <c r="H20" s="163"/>
      <c r="I20" s="163"/>
      <c r="J20" s="163"/>
      <c r="K20" s="163"/>
      <c r="L20" s="184"/>
      <c r="M20" s="15" t="s">
        <v>86</v>
      </c>
      <c r="N20" s="31"/>
      <c r="O20" s="15" t="s">
        <v>87</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11</v>
      </c>
      <c r="C23" s="170">
        <v>13</v>
      </c>
      <c r="D23" s="171">
        <f t="shared" ref="D23:D35" si="5">SUM(B23:C23)</f>
        <v>24</v>
      </c>
      <c r="E23" s="164">
        <v>3</v>
      </c>
      <c r="F23" s="170">
        <v>5</v>
      </c>
      <c r="G23" s="171">
        <f t="shared" ref="G23:G35" si="6">SUM(E23:F23)</f>
        <v>8</v>
      </c>
      <c r="H23" s="164">
        <v>4</v>
      </c>
      <c r="I23" s="170">
        <v>3</v>
      </c>
      <c r="J23" s="171">
        <f t="shared" ref="J23:J35" si="7">SUM(H23:I23)</f>
        <v>7</v>
      </c>
      <c r="K23" s="180">
        <f t="shared" ref="K23:L35" si="8">E23+H23</f>
        <v>7</v>
      </c>
      <c r="L23" s="185">
        <f t="shared" si="8"/>
        <v>8</v>
      </c>
      <c r="M23" s="189">
        <f t="shared" ref="M23:M35" si="9">SUM(K23:L23)</f>
        <v>15</v>
      </c>
      <c r="N23" s="91">
        <f t="shared" ref="N23:P36" si="10">IF(OR(K23=0,B23=0),0,K23/B23*100)</f>
        <v>63.636363636363633</v>
      </c>
      <c r="O23" s="97">
        <f t="shared" si="10"/>
        <v>61.53846153846154</v>
      </c>
      <c r="P23" s="103">
        <f t="shared" si="10"/>
        <v>62.5</v>
      </c>
      <c r="Q23" s="158"/>
      <c r="R23" s="198"/>
      <c r="S23" s="1" t="s">
        <v>28</v>
      </c>
      <c r="T23" s="1"/>
      <c r="U23" s="1"/>
      <c r="V23" s="1"/>
      <c r="W23" s="1"/>
      <c r="X23" s="1"/>
    </row>
    <row r="24" spans="1:24" s="2" customFormat="1" ht="22.5" customHeight="1">
      <c r="A24" s="157" t="s">
        <v>70</v>
      </c>
      <c r="B24" s="164">
        <v>11</v>
      </c>
      <c r="C24" s="170">
        <v>8</v>
      </c>
      <c r="D24" s="171">
        <f t="shared" si="5"/>
        <v>19</v>
      </c>
      <c r="E24" s="164">
        <v>3</v>
      </c>
      <c r="F24" s="170">
        <v>2</v>
      </c>
      <c r="G24" s="171">
        <f t="shared" si="6"/>
        <v>5</v>
      </c>
      <c r="H24" s="164">
        <v>2</v>
      </c>
      <c r="I24" s="170">
        <v>2</v>
      </c>
      <c r="J24" s="171">
        <f t="shared" si="7"/>
        <v>4</v>
      </c>
      <c r="K24" s="181">
        <f t="shared" si="8"/>
        <v>5</v>
      </c>
      <c r="L24" s="186">
        <f t="shared" si="8"/>
        <v>4</v>
      </c>
      <c r="M24" s="130">
        <f t="shared" si="9"/>
        <v>9</v>
      </c>
      <c r="N24" s="139">
        <f t="shared" si="10"/>
        <v>45.454545454545453</v>
      </c>
      <c r="O24" s="145">
        <f t="shared" si="10"/>
        <v>50</v>
      </c>
      <c r="P24" s="151">
        <f t="shared" si="10"/>
        <v>47.368421052631575</v>
      </c>
      <c r="R24" s="1"/>
      <c r="S24" s="1" t="s">
        <v>61</v>
      </c>
      <c r="T24" s="1"/>
      <c r="U24" s="1"/>
      <c r="V24" s="1"/>
      <c r="W24" s="1"/>
      <c r="X24" s="1"/>
    </row>
    <row r="25" spans="1:24" s="2" customFormat="1" ht="22.5" customHeight="1">
      <c r="A25" s="65" t="s">
        <v>0</v>
      </c>
      <c r="B25" s="164">
        <v>65</v>
      </c>
      <c r="C25" s="170">
        <v>58</v>
      </c>
      <c r="D25" s="171">
        <f t="shared" si="5"/>
        <v>123</v>
      </c>
      <c r="E25" s="164">
        <v>16</v>
      </c>
      <c r="F25" s="170">
        <v>21</v>
      </c>
      <c r="G25" s="171">
        <f t="shared" si="6"/>
        <v>37</v>
      </c>
      <c r="H25" s="164">
        <v>9</v>
      </c>
      <c r="I25" s="170">
        <v>6</v>
      </c>
      <c r="J25" s="171">
        <f t="shared" si="7"/>
        <v>15</v>
      </c>
      <c r="K25" s="181">
        <f t="shared" si="8"/>
        <v>25</v>
      </c>
      <c r="L25" s="186">
        <f t="shared" si="8"/>
        <v>27</v>
      </c>
      <c r="M25" s="171">
        <f t="shared" si="9"/>
        <v>52</v>
      </c>
      <c r="N25" s="191">
        <f t="shared" si="10"/>
        <v>38.461538461538467</v>
      </c>
      <c r="O25" s="101">
        <f t="shared" si="10"/>
        <v>46.551724137931032</v>
      </c>
      <c r="P25" s="107">
        <f t="shared" si="10"/>
        <v>42.276422764227647</v>
      </c>
      <c r="S25" s="1" t="s">
        <v>21</v>
      </c>
      <c r="T25" s="1"/>
      <c r="U25" s="1"/>
      <c r="V25" s="1"/>
      <c r="W25" s="1"/>
      <c r="X25" s="1"/>
    </row>
    <row r="26" spans="1:24" s="2" customFormat="1" ht="22.5" customHeight="1">
      <c r="A26" s="8" t="s">
        <v>7</v>
      </c>
      <c r="B26" s="164">
        <v>47</v>
      </c>
      <c r="C26" s="170">
        <v>44</v>
      </c>
      <c r="D26" s="130">
        <f t="shared" si="5"/>
        <v>91</v>
      </c>
      <c r="E26" s="164">
        <v>11</v>
      </c>
      <c r="F26" s="170">
        <v>16</v>
      </c>
      <c r="G26" s="130">
        <f t="shared" si="6"/>
        <v>27</v>
      </c>
      <c r="H26" s="164">
        <v>7</v>
      </c>
      <c r="I26" s="170">
        <v>8</v>
      </c>
      <c r="J26" s="130">
        <f t="shared" si="7"/>
        <v>15</v>
      </c>
      <c r="K26" s="181">
        <f t="shared" si="8"/>
        <v>18</v>
      </c>
      <c r="L26" s="186">
        <f t="shared" si="8"/>
        <v>24</v>
      </c>
      <c r="M26" s="130">
        <f t="shared" si="9"/>
        <v>42</v>
      </c>
      <c r="N26" s="139">
        <f t="shared" si="10"/>
        <v>38.297872340425535</v>
      </c>
      <c r="O26" s="145">
        <f t="shared" si="10"/>
        <v>54.54545454545454</v>
      </c>
      <c r="P26" s="151">
        <f t="shared" si="10"/>
        <v>46.153846153846153</v>
      </c>
    </row>
    <row r="27" spans="1:24" s="2" customFormat="1" ht="22.5" customHeight="1">
      <c r="A27" s="8" t="s">
        <v>11</v>
      </c>
      <c r="B27" s="164">
        <v>44</v>
      </c>
      <c r="C27" s="170">
        <v>47</v>
      </c>
      <c r="D27" s="130">
        <f t="shared" si="5"/>
        <v>91</v>
      </c>
      <c r="E27" s="164">
        <v>8</v>
      </c>
      <c r="F27" s="170">
        <v>11</v>
      </c>
      <c r="G27" s="130">
        <f t="shared" si="6"/>
        <v>19</v>
      </c>
      <c r="H27" s="164">
        <v>10</v>
      </c>
      <c r="I27" s="170">
        <v>16</v>
      </c>
      <c r="J27" s="130">
        <f t="shared" si="7"/>
        <v>26</v>
      </c>
      <c r="K27" s="181">
        <f t="shared" si="8"/>
        <v>18</v>
      </c>
      <c r="L27" s="186">
        <f t="shared" si="8"/>
        <v>27</v>
      </c>
      <c r="M27" s="130">
        <f t="shared" si="9"/>
        <v>45</v>
      </c>
      <c r="N27" s="139">
        <f t="shared" si="10"/>
        <v>40.909090909090914</v>
      </c>
      <c r="O27" s="145">
        <f t="shared" si="10"/>
        <v>57.446808510638306</v>
      </c>
      <c r="P27" s="151">
        <f t="shared" si="10"/>
        <v>49.450549450549453</v>
      </c>
      <c r="R27" s="199"/>
      <c r="S27" s="1" t="s">
        <v>16</v>
      </c>
    </row>
    <row r="28" spans="1:24" s="2" customFormat="1" ht="22.5" customHeight="1">
      <c r="A28" s="8" t="s">
        <v>5</v>
      </c>
      <c r="B28" s="164">
        <v>57</v>
      </c>
      <c r="C28" s="170">
        <v>62</v>
      </c>
      <c r="D28" s="130">
        <f t="shared" si="5"/>
        <v>119</v>
      </c>
      <c r="E28" s="164">
        <v>23</v>
      </c>
      <c r="F28" s="170">
        <v>28</v>
      </c>
      <c r="G28" s="130">
        <f t="shared" si="6"/>
        <v>51</v>
      </c>
      <c r="H28" s="164">
        <v>14</v>
      </c>
      <c r="I28" s="170">
        <v>15</v>
      </c>
      <c r="J28" s="130">
        <f t="shared" si="7"/>
        <v>29</v>
      </c>
      <c r="K28" s="181">
        <f t="shared" si="8"/>
        <v>37</v>
      </c>
      <c r="L28" s="186">
        <f t="shared" si="8"/>
        <v>43</v>
      </c>
      <c r="M28" s="130">
        <f t="shared" si="9"/>
        <v>80</v>
      </c>
      <c r="N28" s="139">
        <f t="shared" si="10"/>
        <v>64.912280701754383</v>
      </c>
      <c r="O28" s="145">
        <f t="shared" si="10"/>
        <v>69.354838709677423</v>
      </c>
      <c r="P28" s="151">
        <f t="shared" si="10"/>
        <v>67.226890756302524</v>
      </c>
      <c r="S28" s="1" t="s">
        <v>62</v>
      </c>
    </row>
    <row r="29" spans="1:24" s="2" customFormat="1" ht="22.5" customHeight="1">
      <c r="A29" s="8" t="s">
        <v>17</v>
      </c>
      <c r="B29" s="164">
        <v>52</v>
      </c>
      <c r="C29" s="170">
        <v>56</v>
      </c>
      <c r="D29" s="130">
        <f t="shared" si="5"/>
        <v>108</v>
      </c>
      <c r="E29" s="164">
        <v>17</v>
      </c>
      <c r="F29" s="170">
        <v>26</v>
      </c>
      <c r="G29" s="130">
        <f t="shared" si="6"/>
        <v>43</v>
      </c>
      <c r="H29" s="164">
        <v>12</v>
      </c>
      <c r="I29" s="170">
        <v>13</v>
      </c>
      <c r="J29" s="130">
        <f t="shared" si="7"/>
        <v>25</v>
      </c>
      <c r="K29" s="181">
        <f t="shared" si="8"/>
        <v>29</v>
      </c>
      <c r="L29" s="186">
        <f t="shared" si="8"/>
        <v>39</v>
      </c>
      <c r="M29" s="130">
        <f t="shared" si="9"/>
        <v>68</v>
      </c>
      <c r="N29" s="139">
        <f t="shared" si="10"/>
        <v>55.769230769230774</v>
      </c>
      <c r="O29" s="145">
        <f t="shared" si="10"/>
        <v>69.642857142857139</v>
      </c>
      <c r="P29" s="151">
        <f t="shared" si="10"/>
        <v>62.962962962962962</v>
      </c>
    </row>
    <row r="30" spans="1:24" s="2" customFormat="1" ht="22.5" customHeight="1">
      <c r="A30" s="8" t="s">
        <v>4</v>
      </c>
      <c r="B30" s="164">
        <v>70</v>
      </c>
      <c r="C30" s="170">
        <v>83</v>
      </c>
      <c r="D30" s="130">
        <f t="shared" si="5"/>
        <v>153</v>
      </c>
      <c r="E30" s="164">
        <v>23</v>
      </c>
      <c r="F30" s="170">
        <v>32</v>
      </c>
      <c r="G30" s="130">
        <f t="shared" si="6"/>
        <v>55</v>
      </c>
      <c r="H30" s="164">
        <v>18</v>
      </c>
      <c r="I30" s="170">
        <v>23</v>
      </c>
      <c r="J30" s="130">
        <f t="shared" si="7"/>
        <v>41</v>
      </c>
      <c r="K30" s="181">
        <f t="shared" si="8"/>
        <v>41</v>
      </c>
      <c r="L30" s="186">
        <f t="shared" si="8"/>
        <v>55</v>
      </c>
      <c r="M30" s="130">
        <f t="shared" si="9"/>
        <v>96</v>
      </c>
      <c r="N30" s="139">
        <f t="shared" si="10"/>
        <v>58.571428571428577</v>
      </c>
      <c r="O30" s="145">
        <f t="shared" si="10"/>
        <v>66.265060240963862</v>
      </c>
      <c r="P30" s="151">
        <f t="shared" si="10"/>
        <v>62.745098039215684</v>
      </c>
    </row>
    <row r="31" spans="1:24" s="2" customFormat="1" ht="22.5" customHeight="1">
      <c r="A31" s="8" t="s">
        <v>10</v>
      </c>
      <c r="B31" s="164">
        <v>92</v>
      </c>
      <c r="C31" s="170">
        <v>102</v>
      </c>
      <c r="D31" s="130">
        <f t="shared" si="5"/>
        <v>194</v>
      </c>
      <c r="E31" s="164">
        <v>33</v>
      </c>
      <c r="F31" s="170">
        <v>35</v>
      </c>
      <c r="G31" s="130">
        <f t="shared" si="6"/>
        <v>68</v>
      </c>
      <c r="H31" s="164">
        <v>24</v>
      </c>
      <c r="I31" s="170">
        <v>30</v>
      </c>
      <c r="J31" s="130">
        <f t="shared" si="7"/>
        <v>54</v>
      </c>
      <c r="K31" s="181">
        <f t="shared" si="8"/>
        <v>57</v>
      </c>
      <c r="L31" s="186">
        <f t="shared" si="8"/>
        <v>65</v>
      </c>
      <c r="M31" s="130">
        <f t="shared" si="9"/>
        <v>122</v>
      </c>
      <c r="N31" s="139">
        <f t="shared" si="10"/>
        <v>61.95652173913043</v>
      </c>
      <c r="O31" s="145">
        <f t="shared" si="10"/>
        <v>63.725490196078425</v>
      </c>
      <c r="P31" s="151">
        <f t="shared" si="10"/>
        <v>62.886597938144327</v>
      </c>
    </row>
    <row r="32" spans="1:24" s="2" customFormat="1" ht="22.5" customHeight="1">
      <c r="A32" s="8" t="s">
        <v>14</v>
      </c>
      <c r="B32" s="164">
        <v>100</v>
      </c>
      <c r="C32" s="170">
        <v>112</v>
      </c>
      <c r="D32" s="130">
        <f t="shared" si="5"/>
        <v>212</v>
      </c>
      <c r="E32" s="164">
        <v>48</v>
      </c>
      <c r="F32" s="170">
        <v>53</v>
      </c>
      <c r="G32" s="130">
        <f t="shared" si="6"/>
        <v>101</v>
      </c>
      <c r="H32" s="164">
        <v>26</v>
      </c>
      <c r="I32" s="170">
        <v>21</v>
      </c>
      <c r="J32" s="130">
        <f t="shared" si="7"/>
        <v>47</v>
      </c>
      <c r="K32" s="181">
        <f t="shared" si="8"/>
        <v>74</v>
      </c>
      <c r="L32" s="186">
        <f t="shared" si="8"/>
        <v>74</v>
      </c>
      <c r="M32" s="130">
        <f t="shared" si="9"/>
        <v>148</v>
      </c>
      <c r="N32" s="139">
        <f t="shared" si="10"/>
        <v>74</v>
      </c>
      <c r="O32" s="145">
        <f t="shared" si="10"/>
        <v>66.071428571428569</v>
      </c>
      <c r="P32" s="151">
        <f t="shared" si="10"/>
        <v>69.811320754716974</v>
      </c>
    </row>
    <row r="33" spans="1:16" s="2" customFormat="1" ht="22.5" customHeight="1">
      <c r="A33" s="8" t="s">
        <v>20</v>
      </c>
      <c r="B33" s="164">
        <v>92</v>
      </c>
      <c r="C33" s="170">
        <v>113</v>
      </c>
      <c r="D33" s="130">
        <f t="shared" si="5"/>
        <v>205</v>
      </c>
      <c r="E33" s="164">
        <v>33</v>
      </c>
      <c r="F33" s="170">
        <v>47</v>
      </c>
      <c r="G33" s="130">
        <f t="shared" si="6"/>
        <v>80</v>
      </c>
      <c r="H33" s="164">
        <v>25</v>
      </c>
      <c r="I33" s="170">
        <v>32</v>
      </c>
      <c r="J33" s="130">
        <f t="shared" si="7"/>
        <v>57</v>
      </c>
      <c r="K33" s="181">
        <f t="shared" si="8"/>
        <v>58</v>
      </c>
      <c r="L33" s="186">
        <f t="shared" si="8"/>
        <v>79</v>
      </c>
      <c r="M33" s="130">
        <f t="shared" si="9"/>
        <v>137</v>
      </c>
      <c r="N33" s="139">
        <f t="shared" si="10"/>
        <v>63.04347826086957</v>
      </c>
      <c r="O33" s="145">
        <f t="shared" si="10"/>
        <v>69.911504424778755</v>
      </c>
      <c r="P33" s="151">
        <f t="shared" si="10"/>
        <v>66.829268292682926</v>
      </c>
    </row>
    <row r="34" spans="1:16" s="2" customFormat="1" ht="22.5" customHeight="1">
      <c r="A34" s="8" t="s">
        <v>23</v>
      </c>
      <c r="B34" s="164">
        <v>84</v>
      </c>
      <c r="C34" s="170">
        <v>84</v>
      </c>
      <c r="D34" s="130">
        <f t="shared" si="5"/>
        <v>168</v>
      </c>
      <c r="E34" s="164">
        <v>41</v>
      </c>
      <c r="F34" s="170">
        <v>42</v>
      </c>
      <c r="G34" s="130">
        <f t="shared" si="6"/>
        <v>83</v>
      </c>
      <c r="H34" s="164">
        <v>25</v>
      </c>
      <c r="I34" s="170">
        <v>22</v>
      </c>
      <c r="J34" s="130">
        <f t="shared" si="7"/>
        <v>47</v>
      </c>
      <c r="K34" s="181">
        <f t="shared" si="8"/>
        <v>66</v>
      </c>
      <c r="L34" s="186">
        <f t="shared" si="8"/>
        <v>64</v>
      </c>
      <c r="M34" s="130">
        <f t="shared" si="9"/>
        <v>130</v>
      </c>
      <c r="N34" s="139">
        <f t="shared" si="10"/>
        <v>78.571428571428569</v>
      </c>
      <c r="O34" s="145">
        <f t="shared" si="10"/>
        <v>76.19047619047619</v>
      </c>
      <c r="P34" s="151">
        <f t="shared" si="10"/>
        <v>77.38095238095238</v>
      </c>
    </row>
    <row r="35" spans="1:16" s="2" customFormat="1" ht="22.5" customHeight="1">
      <c r="A35" s="10" t="s">
        <v>35</v>
      </c>
      <c r="B35" s="200">
        <v>274</v>
      </c>
      <c r="C35" s="201">
        <v>405</v>
      </c>
      <c r="D35" s="172">
        <f t="shared" si="5"/>
        <v>679</v>
      </c>
      <c r="E35" s="164">
        <v>102</v>
      </c>
      <c r="F35" s="170">
        <v>162</v>
      </c>
      <c r="G35" s="172">
        <f t="shared" si="6"/>
        <v>264</v>
      </c>
      <c r="H35" s="164">
        <v>82</v>
      </c>
      <c r="I35" s="170">
        <v>80</v>
      </c>
      <c r="J35" s="130">
        <f t="shared" si="7"/>
        <v>162</v>
      </c>
      <c r="K35" s="182">
        <f t="shared" si="8"/>
        <v>184</v>
      </c>
      <c r="L35" s="187">
        <f t="shared" si="8"/>
        <v>242</v>
      </c>
      <c r="M35" s="130">
        <f t="shared" si="9"/>
        <v>426</v>
      </c>
      <c r="N35" s="190">
        <f t="shared" si="10"/>
        <v>67.153284671532845</v>
      </c>
      <c r="O35" s="195">
        <f t="shared" si="10"/>
        <v>59.753086419753089</v>
      </c>
      <c r="P35" s="197">
        <f t="shared" si="10"/>
        <v>62.739322533136964</v>
      </c>
    </row>
    <row r="36" spans="1:16" s="2" customFormat="1" ht="22.5" customHeight="1">
      <c r="A36" s="11" t="s">
        <v>34</v>
      </c>
      <c r="B36" s="42">
        <f t="shared" ref="B36:M36" si="11">SUM(B23:B35)</f>
        <v>999</v>
      </c>
      <c r="C36" s="22">
        <f t="shared" si="11"/>
        <v>1187</v>
      </c>
      <c r="D36" s="37">
        <f t="shared" si="11"/>
        <v>2186</v>
      </c>
      <c r="E36" s="42">
        <f t="shared" si="11"/>
        <v>361</v>
      </c>
      <c r="F36" s="22">
        <f t="shared" si="11"/>
        <v>480</v>
      </c>
      <c r="G36" s="37">
        <f t="shared" si="11"/>
        <v>841</v>
      </c>
      <c r="H36" s="42">
        <f t="shared" si="11"/>
        <v>258</v>
      </c>
      <c r="I36" s="22">
        <f t="shared" si="11"/>
        <v>271</v>
      </c>
      <c r="J36" s="37">
        <f t="shared" si="11"/>
        <v>529</v>
      </c>
      <c r="K36" s="42">
        <f t="shared" si="11"/>
        <v>619</v>
      </c>
      <c r="L36" s="22">
        <f t="shared" si="11"/>
        <v>751</v>
      </c>
      <c r="M36" s="37">
        <f t="shared" si="11"/>
        <v>1370</v>
      </c>
      <c r="N36" s="143">
        <f t="shared" si="10"/>
        <v>61.961961961961961</v>
      </c>
      <c r="O36" s="149">
        <f t="shared" si="10"/>
        <v>63.268744734625102</v>
      </c>
      <c r="P36" s="155">
        <f t="shared" si="10"/>
        <v>62.671546203110708</v>
      </c>
    </row>
    <row r="38" spans="1:16" s="2" customFormat="1" ht="13.5">
      <c r="A38" s="158" t="s">
        <v>9</v>
      </c>
      <c r="B38" s="165">
        <f>B36</f>
        <v>999</v>
      </c>
      <c r="C38" s="165">
        <f>C36</f>
        <v>1187</v>
      </c>
      <c r="D38" s="173">
        <f>SUM(B38:C38)</f>
        <v>2186</v>
      </c>
      <c r="E38" s="178">
        <f>E36</f>
        <v>361</v>
      </c>
      <c r="F38" s="178">
        <f>F36</f>
        <v>480</v>
      </c>
      <c r="G38" s="173">
        <f>SUM(E38:F38)</f>
        <v>841</v>
      </c>
      <c r="H38" s="178">
        <f>H36</f>
        <v>258</v>
      </c>
      <c r="I38" s="178">
        <f>I36</f>
        <v>271</v>
      </c>
      <c r="J38" s="173">
        <f>SUM(H38:I38)</f>
        <v>529</v>
      </c>
      <c r="K38" s="165">
        <f>K36</f>
        <v>619</v>
      </c>
      <c r="L38" s="165">
        <f>L36</f>
        <v>751</v>
      </c>
      <c r="M38" s="173">
        <f>SUM(K38:L38)</f>
        <v>1370</v>
      </c>
      <c r="N38" s="192">
        <f>IF(OR(K38=0,B38=0),0,K38/B38*100)</f>
        <v>61.961961961961961</v>
      </c>
      <c r="O38" s="192">
        <f>IF(OR(L38=0,C38=0),0,L38/C38*100)</f>
        <v>63.268744734625102</v>
      </c>
      <c r="P38" s="192">
        <f>IF(OR(M38=0,D38=0),0,M38/D38*100)</f>
        <v>62.671546203110708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11</v>
      </c>
      <c r="C40" s="167">
        <f t="shared" ref="C40:C52" si="13">ROUND(IF(C23=0,0,C23*$C$38/$C$36),0)</f>
        <v>13</v>
      </c>
      <c r="D40" s="166">
        <f t="shared" ref="D40:D52" si="14">SUM(B40:C40)</f>
        <v>24</v>
      </c>
      <c r="E40" s="167">
        <f t="shared" ref="E40:E52" si="15">ROUND(IF(E23=0,0,E23*$E$38/$E$36),0)</f>
        <v>3</v>
      </c>
      <c r="F40" s="167">
        <f t="shared" ref="F40:F52" si="16">ROUND(IF(F23=0,0,F23*$F$38/$F$36),0)</f>
        <v>5</v>
      </c>
      <c r="G40" s="166">
        <f t="shared" ref="G40:G52" si="17">SUM(E40:F40)</f>
        <v>8</v>
      </c>
      <c r="H40" s="167">
        <f t="shared" ref="H40:H52" si="18">ROUND(IF(H23=0,0,H23*$H$38/$H$36),0)</f>
        <v>4</v>
      </c>
      <c r="I40" s="167">
        <f t="shared" ref="I40:I52" si="19">ROUND(IF(I23=0,0,I23*$I$38/$I$36),0)</f>
        <v>3</v>
      </c>
      <c r="J40" s="166">
        <f t="shared" ref="J40:J52" si="20">SUM(H40:I40)</f>
        <v>7</v>
      </c>
      <c r="K40" s="167">
        <f t="shared" ref="K40:K52" si="21">ROUND(IF(K23=0,0,K23*$K$38/$K$36),0)</f>
        <v>7</v>
      </c>
      <c r="L40" s="167">
        <f t="shared" ref="L40:L52" si="22">ROUND(IF(L23=0,0,L23*$L$38/$L$36),0)</f>
        <v>8</v>
      </c>
      <c r="M40" s="166">
        <f t="shared" ref="M40:M52" si="23">SUM(K40:L40)</f>
        <v>15</v>
      </c>
      <c r="N40" s="193">
        <f t="shared" ref="N40:P52" si="24">IF(OR(K40=0,B40=0),0,K40/B40*100)</f>
        <v>63.636363636363633</v>
      </c>
      <c r="O40" s="193">
        <f t="shared" si="24"/>
        <v>61.53846153846154</v>
      </c>
      <c r="P40" s="193">
        <f t="shared" si="24"/>
        <v>62.5</v>
      </c>
    </row>
    <row r="41" spans="1:16" s="2" customFormat="1" ht="13.5">
      <c r="A41" s="159" t="s">
        <v>70</v>
      </c>
      <c r="B41" s="167">
        <f t="shared" si="12"/>
        <v>11</v>
      </c>
      <c r="C41" s="167">
        <f t="shared" si="13"/>
        <v>8</v>
      </c>
      <c r="D41" s="166">
        <f t="shared" si="14"/>
        <v>19</v>
      </c>
      <c r="E41" s="167">
        <f t="shared" si="15"/>
        <v>3</v>
      </c>
      <c r="F41" s="167">
        <f t="shared" si="16"/>
        <v>2</v>
      </c>
      <c r="G41" s="166">
        <f t="shared" si="17"/>
        <v>5</v>
      </c>
      <c r="H41" s="167">
        <f t="shared" si="18"/>
        <v>2</v>
      </c>
      <c r="I41" s="167">
        <f t="shared" si="19"/>
        <v>2</v>
      </c>
      <c r="J41" s="166">
        <f t="shared" si="20"/>
        <v>4</v>
      </c>
      <c r="K41" s="167">
        <f t="shared" si="21"/>
        <v>5</v>
      </c>
      <c r="L41" s="167">
        <f t="shared" si="22"/>
        <v>4</v>
      </c>
      <c r="M41" s="166">
        <f t="shared" si="23"/>
        <v>9</v>
      </c>
      <c r="N41" s="193">
        <f t="shared" si="24"/>
        <v>45.454545454545453</v>
      </c>
      <c r="O41" s="193">
        <f t="shared" si="24"/>
        <v>50</v>
      </c>
      <c r="P41" s="193">
        <f t="shared" si="24"/>
        <v>47.368421052631575</v>
      </c>
    </row>
    <row r="42" spans="1:16" s="2" customFormat="1" ht="13.5">
      <c r="A42" s="160" t="s">
        <v>0</v>
      </c>
      <c r="B42" s="167">
        <f t="shared" si="12"/>
        <v>65</v>
      </c>
      <c r="C42" s="167">
        <f t="shared" si="13"/>
        <v>58</v>
      </c>
      <c r="D42" s="166">
        <f t="shared" si="14"/>
        <v>123</v>
      </c>
      <c r="E42" s="167">
        <f t="shared" si="15"/>
        <v>16</v>
      </c>
      <c r="F42" s="167">
        <f t="shared" si="16"/>
        <v>21</v>
      </c>
      <c r="G42" s="166">
        <f t="shared" si="17"/>
        <v>37</v>
      </c>
      <c r="H42" s="167">
        <f t="shared" si="18"/>
        <v>9</v>
      </c>
      <c r="I42" s="167">
        <f t="shared" si="19"/>
        <v>6</v>
      </c>
      <c r="J42" s="166">
        <f t="shared" si="20"/>
        <v>15</v>
      </c>
      <c r="K42" s="167">
        <f t="shared" si="21"/>
        <v>25</v>
      </c>
      <c r="L42" s="167">
        <f t="shared" si="22"/>
        <v>27</v>
      </c>
      <c r="M42" s="166">
        <f t="shared" si="23"/>
        <v>52</v>
      </c>
      <c r="N42" s="193">
        <f t="shared" si="24"/>
        <v>38.461538461538467</v>
      </c>
      <c r="O42" s="193">
        <f t="shared" si="24"/>
        <v>46.551724137931032</v>
      </c>
      <c r="P42" s="193">
        <f t="shared" si="24"/>
        <v>42.276422764227647</v>
      </c>
    </row>
    <row r="43" spans="1:16" s="2" customFormat="1" ht="13.5">
      <c r="A43" s="160" t="s">
        <v>7</v>
      </c>
      <c r="B43" s="167">
        <f t="shared" si="12"/>
        <v>47</v>
      </c>
      <c r="C43" s="167">
        <f t="shared" si="13"/>
        <v>44</v>
      </c>
      <c r="D43" s="166">
        <f t="shared" si="14"/>
        <v>91</v>
      </c>
      <c r="E43" s="167">
        <f t="shared" si="15"/>
        <v>11</v>
      </c>
      <c r="F43" s="167">
        <f t="shared" si="16"/>
        <v>16</v>
      </c>
      <c r="G43" s="166">
        <f t="shared" si="17"/>
        <v>27</v>
      </c>
      <c r="H43" s="167">
        <f t="shared" si="18"/>
        <v>7</v>
      </c>
      <c r="I43" s="167">
        <f t="shared" si="19"/>
        <v>8</v>
      </c>
      <c r="J43" s="166">
        <f t="shared" si="20"/>
        <v>15</v>
      </c>
      <c r="K43" s="167">
        <f t="shared" si="21"/>
        <v>18</v>
      </c>
      <c r="L43" s="167">
        <f t="shared" si="22"/>
        <v>24</v>
      </c>
      <c r="M43" s="166">
        <f t="shared" si="23"/>
        <v>42</v>
      </c>
      <c r="N43" s="193">
        <f t="shared" si="24"/>
        <v>38.297872340425535</v>
      </c>
      <c r="O43" s="193">
        <f t="shared" si="24"/>
        <v>54.54545454545454</v>
      </c>
      <c r="P43" s="193">
        <f t="shared" si="24"/>
        <v>46.153846153846153</v>
      </c>
    </row>
    <row r="44" spans="1:16" s="2" customFormat="1" ht="13.5">
      <c r="A44" s="160" t="s">
        <v>11</v>
      </c>
      <c r="B44" s="167">
        <f t="shared" si="12"/>
        <v>44</v>
      </c>
      <c r="C44" s="167">
        <f t="shared" si="13"/>
        <v>47</v>
      </c>
      <c r="D44" s="166">
        <f t="shared" si="14"/>
        <v>91</v>
      </c>
      <c r="E44" s="167">
        <f t="shared" si="15"/>
        <v>8</v>
      </c>
      <c r="F44" s="167">
        <f t="shared" si="16"/>
        <v>11</v>
      </c>
      <c r="G44" s="166">
        <f t="shared" si="17"/>
        <v>19</v>
      </c>
      <c r="H44" s="167">
        <f t="shared" si="18"/>
        <v>10</v>
      </c>
      <c r="I44" s="167">
        <f t="shared" si="19"/>
        <v>16</v>
      </c>
      <c r="J44" s="166">
        <f t="shared" si="20"/>
        <v>26</v>
      </c>
      <c r="K44" s="167">
        <f t="shared" si="21"/>
        <v>18</v>
      </c>
      <c r="L44" s="167">
        <f t="shared" si="22"/>
        <v>27</v>
      </c>
      <c r="M44" s="166">
        <f t="shared" si="23"/>
        <v>45</v>
      </c>
      <c r="N44" s="193">
        <f t="shared" si="24"/>
        <v>40.909090909090914</v>
      </c>
      <c r="O44" s="193">
        <f t="shared" si="24"/>
        <v>57.446808510638306</v>
      </c>
      <c r="P44" s="193">
        <f t="shared" si="24"/>
        <v>49.450549450549453</v>
      </c>
    </row>
    <row r="45" spans="1:16" s="2" customFormat="1" ht="13.5">
      <c r="A45" s="160" t="s">
        <v>5</v>
      </c>
      <c r="B45" s="167">
        <f t="shared" si="12"/>
        <v>57</v>
      </c>
      <c r="C45" s="167">
        <f t="shared" si="13"/>
        <v>62</v>
      </c>
      <c r="D45" s="166">
        <f t="shared" si="14"/>
        <v>119</v>
      </c>
      <c r="E45" s="167">
        <f t="shared" si="15"/>
        <v>23</v>
      </c>
      <c r="F45" s="167">
        <f t="shared" si="16"/>
        <v>28</v>
      </c>
      <c r="G45" s="166">
        <f t="shared" si="17"/>
        <v>51</v>
      </c>
      <c r="H45" s="167">
        <f t="shared" si="18"/>
        <v>14</v>
      </c>
      <c r="I45" s="167">
        <f t="shared" si="19"/>
        <v>15</v>
      </c>
      <c r="J45" s="166">
        <f t="shared" si="20"/>
        <v>29</v>
      </c>
      <c r="K45" s="167">
        <f t="shared" si="21"/>
        <v>37</v>
      </c>
      <c r="L45" s="167">
        <f t="shared" si="22"/>
        <v>43</v>
      </c>
      <c r="M45" s="166">
        <f t="shared" si="23"/>
        <v>80</v>
      </c>
      <c r="N45" s="193">
        <f t="shared" si="24"/>
        <v>64.912280701754383</v>
      </c>
      <c r="O45" s="193">
        <f t="shared" si="24"/>
        <v>69.354838709677423</v>
      </c>
      <c r="P45" s="193">
        <f t="shared" si="24"/>
        <v>67.226890756302524</v>
      </c>
    </row>
    <row r="46" spans="1:16" s="2" customFormat="1" ht="13.5">
      <c r="A46" s="160" t="s">
        <v>17</v>
      </c>
      <c r="B46" s="167">
        <f t="shared" si="12"/>
        <v>52</v>
      </c>
      <c r="C46" s="167">
        <f t="shared" si="13"/>
        <v>56</v>
      </c>
      <c r="D46" s="166">
        <f t="shared" si="14"/>
        <v>108</v>
      </c>
      <c r="E46" s="167">
        <f t="shared" si="15"/>
        <v>17</v>
      </c>
      <c r="F46" s="167">
        <f t="shared" si="16"/>
        <v>26</v>
      </c>
      <c r="G46" s="166">
        <f t="shared" si="17"/>
        <v>43</v>
      </c>
      <c r="H46" s="167">
        <f t="shared" si="18"/>
        <v>12</v>
      </c>
      <c r="I46" s="167">
        <f t="shared" si="19"/>
        <v>13</v>
      </c>
      <c r="J46" s="166">
        <f t="shared" si="20"/>
        <v>25</v>
      </c>
      <c r="K46" s="167">
        <f t="shared" si="21"/>
        <v>29</v>
      </c>
      <c r="L46" s="167">
        <f t="shared" si="22"/>
        <v>39</v>
      </c>
      <c r="M46" s="166">
        <f t="shared" si="23"/>
        <v>68</v>
      </c>
      <c r="N46" s="193">
        <f t="shared" si="24"/>
        <v>55.769230769230774</v>
      </c>
      <c r="O46" s="193">
        <f t="shared" si="24"/>
        <v>69.642857142857139</v>
      </c>
      <c r="P46" s="193">
        <f t="shared" si="24"/>
        <v>62.962962962962962</v>
      </c>
    </row>
    <row r="47" spans="1:16" s="2" customFormat="1" ht="13.5">
      <c r="A47" s="160" t="s">
        <v>4</v>
      </c>
      <c r="B47" s="167">
        <f t="shared" si="12"/>
        <v>70</v>
      </c>
      <c r="C47" s="167">
        <f t="shared" si="13"/>
        <v>83</v>
      </c>
      <c r="D47" s="166">
        <f t="shared" si="14"/>
        <v>153</v>
      </c>
      <c r="E47" s="167">
        <f t="shared" si="15"/>
        <v>23</v>
      </c>
      <c r="F47" s="167">
        <f t="shared" si="16"/>
        <v>32</v>
      </c>
      <c r="G47" s="166">
        <f t="shared" si="17"/>
        <v>55</v>
      </c>
      <c r="H47" s="167">
        <f t="shared" si="18"/>
        <v>18</v>
      </c>
      <c r="I47" s="167">
        <f t="shared" si="19"/>
        <v>23</v>
      </c>
      <c r="J47" s="166">
        <f t="shared" si="20"/>
        <v>41</v>
      </c>
      <c r="K47" s="167">
        <f t="shared" si="21"/>
        <v>41</v>
      </c>
      <c r="L47" s="167">
        <f t="shared" si="22"/>
        <v>55</v>
      </c>
      <c r="M47" s="166">
        <f t="shared" si="23"/>
        <v>96</v>
      </c>
      <c r="N47" s="193">
        <f t="shared" si="24"/>
        <v>58.571428571428577</v>
      </c>
      <c r="O47" s="193">
        <f t="shared" si="24"/>
        <v>66.265060240963862</v>
      </c>
      <c r="P47" s="193">
        <f t="shared" si="24"/>
        <v>62.745098039215684</v>
      </c>
    </row>
    <row r="48" spans="1:16" s="2" customFormat="1" ht="13.5">
      <c r="A48" s="160" t="s">
        <v>10</v>
      </c>
      <c r="B48" s="167">
        <f t="shared" si="12"/>
        <v>92</v>
      </c>
      <c r="C48" s="167">
        <f t="shared" si="13"/>
        <v>102</v>
      </c>
      <c r="D48" s="166">
        <f t="shared" si="14"/>
        <v>194</v>
      </c>
      <c r="E48" s="167">
        <f t="shared" si="15"/>
        <v>33</v>
      </c>
      <c r="F48" s="167">
        <f t="shared" si="16"/>
        <v>35</v>
      </c>
      <c r="G48" s="166">
        <f t="shared" si="17"/>
        <v>68</v>
      </c>
      <c r="H48" s="167">
        <f t="shared" si="18"/>
        <v>24</v>
      </c>
      <c r="I48" s="167">
        <f t="shared" si="19"/>
        <v>30</v>
      </c>
      <c r="J48" s="166">
        <f t="shared" si="20"/>
        <v>54</v>
      </c>
      <c r="K48" s="167">
        <f t="shared" si="21"/>
        <v>57</v>
      </c>
      <c r="L48" s="167">
        <f t="shared" si="22"/>
        <v>65</v>
      </c>
      <c r="M48" s="166">
        <f t="shared" si="23"/>
        <v>122</v>
      </c>
      <c r="N48" s="193">
        <f t="shared" si="24"/>
        <v>61.95652173913043</v>
      </c>
      <c r="O48" s="193">
        <f t="shared" si="24"/>
        <v>63.725490196078425</v>
      </c>
      <c r="P48" s="193">
        <f t="shared" si="24"/>
        <v>62.886597938144327</v>
      </c>
    </row>
    <row r="49" spans="1:16" s="2" customFormat="1" ht="13.5">
      <c r="A49" s="160" t="s">
        <v>14</v>
      </c>
      <c r="B49" s="167">
        <f t="shared" si="12"/>
        <v>100</v>
      </c>
      <c r="C49" s="167">
        <f t="shared" si="13"/>
        <v>112</v>
      </c>
      <c r="D49" s="166">
        <f t="shared" si="14"/>
        <v>212</v>
      </c>
      <c r="E49" s="167">
        <f t="shared" si="15"/>
        <v>48</v>
      </c>
      <c r="F49" s="167">
        <f t="shared" si="16"/>
        <v>53</v>
      </c>
      <c r="G49" s="166">
        <f t="shared" si="17"/>
        <v>101</v>
      </c>
      <c r="H49" s="167">
        <f t="shared" si="18"/>
        <v>26</v>
      </c>
      <c r="I49" s="167">
        <f t="shared" si="19"/>
        <v>21</v>
      </c>
      <c r="J49" s="166">
        <f t="shared" si="20"/>
        <v>47</v>
      </c>
      <c r="K49" s="167">
        <f t="shared" si="21"/>
        <v>74</v>
      </c>
      <c r="L49" s="167">
        <f t="shared" si="22"/>
        <v>74</v>
      </c>
      <c r="M49" s="166">
        <f t="shared" si="23"/>
        <v>148</v>
      </c>
      <c r="N49" s="193">
        <f t="shared" si="24"/>
        <v>74</v>
      </c>
      <c r="O49" s="193">
        <f t="shared" si="24"/>
        <v>66.071428571428569</v>
      </c>
      <c r="P49" s="193">
        <f t="shared" si="24"/>
        <v>69.811320754716974</v>
      </c>
    </row>
    <row r="50" spans="1:16" s="2" customFormat="1" ht="13.5">
      <c r="A50" s="160" t="s">
        <v>20</v>
      </c>
      <c r="B50" s="167">
        <f t="shared" si="12"/>
        <v>92</v>
      </c>
      <c r="C50" s="167">
        <f t="shared" si="13"/>
        <v>113</v>
      </c>
      <c r="D50" s="166">
        <f t="shared" si="14"/>
        <v>205</v>
      </c>
      <c r="E50" s="167">
        <f t="shared" si="15"/>
        <v>33</v>
      </c>
      <c r="F50" s="167">
        <f t="shared" si="16"/>
        <v>47</v>
      </c>
      <c r="G50" s="166">
        <f t="shared" si="17"/>
        <v>80</v>
      </c>
      <c r="H50" s="167">
        <f t="shared" si="18"/>
        <v>25</v>
      </c>
      <c r="I50" s="167">
        <f t="shared" si="19"/>
        <v>32</v>
      </c>
      <c r="J50" s="166">
        <f t="shared" si="20"/>
        <v>57</v>
      </c>
      <c r="K50" s="167">
        <f t="shared" si="21"/>
        <v>58</v>
      </c>
      <c r="L50" s="167">
        <f t="shared" si="22"/>
        <v>79</v>
      </c>
      <c r="M50" s="166">
        <f t="shared" si="23"/>
        <v>137</v>
      </c>
      <c r="N50" s="193">
        <f t="shared" si="24"/>
        <v>63.04347826086957</v>
      </c>
      <c r="O50" s="193">
        <f t="shared" si="24"/>
        <v>69.911504424778755</v>
      </c>
      <c r="P50" s="193">
        <f t="shared" si="24"/>
        <v>66.829268292682926</v>
      </c>
    </row>
    <row r="51" spans="1:16" s="2" customFormat="1" ht="13.5">
      <c r="A51" s="160" t="s">
        <v>23</v>
      </c>
      <c r="B51" s="167">
        <f t="shared" si="12"/>
        <v>84</v>
      </c>
      <c r="C51" s="167">
        <f t="shared" si="13"/>
        <v>84</v>
      </c>
      <c r="D51" s="166">
        <f t="shared" si="14"/>
        <v>168</v>
      </c>
      <c r="E51" s="167">
        <f t="shared" si="15"/>
        <v>41</v>
      </c>
      <c r="F51" s="167">
        <f t="shared" si="16"/>
        <v>42</v>
      </c>
      <c r="G51" s="166">
        <f t="shared" si="17"/>
        <v>83</v>
      </c>
      <c r="H51" s="167">
        <f t="shared" si="18"/>
        <v>25</v>
      </c>
      <c r="I51" s="167">
        <f t="shared" si="19"/>
        <v>22</v>
      </c>
      <c r="J51" s="166">
        <f t="shared" si="20"/>
        <v>47</v>
      </c>
      <c r="K51" s="167">
        <f t="shared" si="21"/>
        <v>66</v>
      </c>
      <c r="L51" s="167">
        <f t="shared" si="22"/>
        <v>64</v>
      </c>
      <c r="M51" s="166">
        <f t="shared" si="23"/>
        <v>130</v>
      </c>
      <c r="N51" s="193">
        <f t="shared" si="24"/>
        <v>78.571428571428569</v>
      </c>
      <c r="O51" s="193">
        <f t="shared" si="24"/>
        <v>76.19047619047619</v>
      </c>
      <c r="P51" s="193">
        <f t="shared" si="24"/>
        <v>77.38095238095238</v>
      </c>
    </row>
    <row r="52" spans="1:16" s="2" customFormat="1" ht="13.5">
      <c r="A52" s="160" t="s">
        <v>35</v>
      </c>
      <c r="B52" s="167">
        <f t="shared" si="12"/>
        <v>274</v>
      </c>
      <c r="C52" s="167">
        <f t="shared" si="13"/>
        <v>405</v>
      </c>
      <c r="D52" s="166">
        <f t="shared" si="14"/>
        <v>679</v>
      </c>
      <c r="E52" s="167">
        <f t="shared" si="15"/>
        <v>102</v>
      </c>
      <c r="F52" s="167">
        <f t="shared" si="16"/>
        <v>162</v>
      </c>
      <c r="G52" s="166">
        <f t="shared" si="17"/>
        <v>264</v>
      </c>
      <c r="H52" s="167">
        <f t="shared" si="18"/>
        <v>82</v>
      </c>
      <c r="I52" s="167">
        <f t="shared" si="19"/>
        <v>80</v>
      </c>
      <c r="J52" s="166">
        <f t="shared" si="20"/>
        <v>162</v>
      </c>
      <c r="K52" s="167">
        <f t="shared" si="21"/>
        <v>184</v>
      </c>
      <c r="L52" s="167">
        <f t="shared" si="22"/>
        <v>242</v>
      </c>
      <c r="M52" s="166">
        <f t="shared" si="23"/>
        <v>426</v>
      </c>
      <c r="N52" s="193">
        <f t="shared" si="24"/>
        <v>67.153284671532845</v>
      </c>
      <c r="O52" s="193">
        <f t="shared" si="24"/>
        <v>59.753086419753089</v>
      </c>
      <c r="P52" s="193">
        <f t="shared" si="24"/>
        <v>62.739322533136964</v>
      </c>
    </row>
    <row r="53" spans="1:16" s="2" customFormat="1" ht="13.5">
      <c r="A53" s="160" t="s">
        <v>34</v>
      </c>
      <c r="B53" s="166">
        <f t="shared" ref="B53:M53" si="25">SUM(B40:B52)</f>
        <v>999</v>
      </c>
      <c r="C53" s="166">
        <f t="shared" si="25"/>
        <v>1187</v>
      </c>
      <c r="D53" s="166">
        <f t="shared" si="25"/>
        <v>2186</v>
      </c>
      <c r="E53" s="166">
        <f t="shared" si="25"/>
        <v>361</v>
      </c>
      <c r="F53" s="166">
        <f t="shared" si="25"/>
        <v>480</v>
      </c>
      <c r="G53" s="166">
        <f t="shared" si="25"/>
        <v>841</v>
      </c>
      <c r="H53" s="166">
        <f t="shared" si="25"/>
        <v>258</v>
      </c>
      <c r="I53" s="166">
        <f t="shared" si="25"/>
        <v>271</v>
      </c>
      <c r="J53" s="166">
        <f t="shared" si="25"/>
        <v>529</v>
      </c>
      <c r="K53" s="166">
        <f t="shared" si="25"/>
        <v>619</v>
      </c>
      <c r="L53" s="166">
        <f t="shared" si="25"/>
        <v>751</v>
      </c>
      <c r="M53" s="166">
        <f t="shared" si="25"/>
        <v>1370</v>
      </c>
      <c r="N53" s="193">
        <f>ROUND(IF(OR(K53=0,B53=0),0,K53/B53*100),2)</f>
        <v>61.96</v>
      </c>
      <c r="O53" s="193">
        <f>ROUND(IF(OR(L53=0,C53=0),0,L53/C53*100),2)</f>
        <v>63.27</v>
      </c>
      <c r="P53" s="193">
        <f>ROUND(IF(OR(M53=0,D53=0),0,M53/D53*100),2)</f>
        <v>62.67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535" priority="65" stopIfTrue="1" operator="notEqual">
      <formula>B36</formula>
    </cfRule>
  </conditionalFormatting>
  <conditionalFormatting sqref="H49:J49">
    <cfRule type="cellIs" dxfId="6534" priority="66" stopIfTrue="1" operator="greaterThan">
      <formula>100</formula>
    </cfRule>
    <cfRule type="cellIs" dxfId="6533" priority="67" stopIfTrue="1" operator="notEqual">
      <formula>H36</formula>
    </cfRule>
  </conditionalFormatting>
  <conditionalFormatting sqref="H39:J48">
    <cfRule type="cellIs" dxfId="6532" priority="68" stopIfTrue="1" operator="greaterThan">
      <formula>100</formula>
    </cfRule>
  </conditionalFormatting>
  <conditionalFormatting sqref="B49:G49">
    <cfRule type="cellIs" dxfId="6531" priority="64" stopIfTrue="1" operator="notEqual">
      <formula>B36</formula>
    </cfRule>
  </conditionalFormatting>
  <conditionalFormatting sqref="H49:J49">
    <cfRule type="cellIs" dxfId="6530" priority="62" stopIfTrue="1" operator="greaterThan">
      <formula>100</formula>
    </cfRule>
    <cfRule type="cellIs" dxfId="6529" priority="63" stopIfTrue="1" operator="notEqual">
      <formula>H36</formula>
    </cfRule>
  </conditionalFormatting>
  <conditionalFormatting sqref="H39:J48">
    <cfRule type="cellIs" dxfId="6528" priority="61" stopIfTrue="1" operator="greaterThan">
      <formula>100</formula>
    </cfRule>
  </conditionalFormatting>
  <conditionalFormatting sqref="B49:G49">
    <cfRule type="cellIs" dxfId="6527" priority="60" stopIfTrue="1" operator="notEqual">
      <formula>B36</formula>
    </cfRule>
  </conditionalFormatting>
  <conditionalFormatting sqref="H49:J49">
    <cfRule type="cellIs" dxfId="6526" priority="58" stopIfTrue="1" operator="greaterThan">
      <formula>100</formula>
    </cfRule>
    <cfRule type="cellIs" dxfId="6525" priority="59" stopIfTrue="1" operator="notEqual">
      <formula>H36</formula>
    </cfRule>
  </conditionalFormatting>
  <conditionalFormatting sqref="H39:J48">
    <cfRule type="cellIs" dxfId="6524" priority="57" stopIfTrue="1" operator="greaterThan">
      <formula>100</formula>
    </cfRule>
  </conditionalFormatting>
  <conditionalFormatting sqref="B49:G49">
    <cfRule type="cellIs" dxfId="6523" priority="56" stopIfTrue="1" operator="notEqual">
      <formula>B36</formula>
    </cfRule>
  </conditionalFormatting>
  <conditionalFormatting sqref="H49:J49">
    <cfRule type="cellIs" dxfId="6522" priority="54" stopIfTrue="1" operator="greaterThan">
      <formula>100</formula>
    </cfRule>
    <cfRule type="cellIs" dxfId="6521" priority="55" stopIfTrue="1" operator="notEqual">
      <formula>H36</formula>
    </cfRule>
  </conditionalFormatting>
  <conditionalFormatting sqref="H39:J48">
    <cfRule type="cellIs" dxfId="6520" priority="53" stopIfTrue="1" operator="greaterThan">
      <formula>100</formula>
    </cfRule>
  </conditionalFormatting>
  <conditionalFormatting sqref="B49:G49">
    <cfRule type="cellIs" dxfId="6519" priority="52" stopIfTrue="1" operator="notEqual">
      <formula>B36</formula>
    </cfRule>
  </conditionalFormatting>
  <conditionalFormatting sqref="H49:J49">
    <cfRule type="cellIs" dxfId="6518" priority="50" stopIfTrue="1" operator="greaterThan">
      <formula>100</formula>
    </cfRule>
    <cfRule type="cellIs" dxfId="6517" priority="51" stopIfTrue="1" operator="notEqual">
      <formula>H36</formula>
    </cfRule>
  </conditionalFormatting>
  <conditionalFormatting sqref="H39:J48">
    <cfRule type="cellIs" dxfId="6516" priority="49" stopIfTrue="1" operator="greaterThan">
      <formula>100</formula>
    </cfRule>
  </conditionalFormatting>
  <conditionalFormatting sqref="B49:G49">
    <cfRule type="cellIs" dxfId="6515" priority="48" stopIfTrue="1" operator="notEqual">
      <formula>B36</formula>
    </cfRule>
  </conditionalFormatting>
  <conditionalFormatting sqref="H49:J49">
    <cfRule type="cellIs" dxfId="6514" priority="46" stopIfTrue="1" operator="greaterThan">
      <formula>100</formula>
    </cfRule>
    <cfRule type="cellIs" dxfId="6513" priority="47" stopIfTrue="1" operator="notEqual">
      <formula>H36</formula>
    </cfRule>
  </conditionalFormatting>
  <conditionalFormatting sqref="H39:J48">
    <cfRule type="cellIs" dxfId="6512" priority="45" stopIfTrue="1" operator="greaterThan">
      <formula>100</formula>
    </cfRule>
  </conditionalFormatting>
  <conditionalFormatting sqref="B53:G53">
    <cfRule type="cellIs" dxfId="6511" priority="44" stopIfTrue="1" operator="notEqual">
      <formula>B38</formula>
    </cfRule>
  </conditionalFormatting>
  <conditionalFormatting sqref="H53:J53">
    <cfRule type="cellIs" dxfId="6510" priority="42" stopIfTrue="1" operator="greaterThan">
      <formula>100</formula>
    </cfRule>
    <cfRule type="cellIs" dxfId="6509" priority="43" stopIfTrue="1" operator="notEqual">
      <formula>H38</formula>
    </cfRule>
  </conditionalFormatting>
  <conditionalFormatting sqref="H40:J52">
    <cfRule type="cellIs" dxfId="6508" priority="41" stopIfTrue="1" operator="greaterThan">
      <formula>100</formula>
    </cfRule>
  </conditionalFormatting>
  <conditionalFormatting sqref="B53:G53">
    <cfRule type="cellIs" dxfId="6507" priority="40" stopIfTrue="1" operator="notEqual">
      <formula>B38</formula>
    </cfRule>
  </conditionalFormatting>
  <conditionalFormatting sqref="H53:J53">
    <cfRule type="cellIs" dxfId="6506" priority="38" stopIfTrue="1" operator="greaterThan">
      <formula>100</formula>
    </cfRule>
    <cfRule type="cellIs" dxfId="6505" priority="39" stopIfTrue="1" operator="notEqual">
      <formula>H38</formula>
    </cfRule>
  </conditionalFormatting>
  <conditionalFormatting sqref="H40:J52">
    <cfRule type="cellIs" dxfId="6504" priority="37" stopIfTrue="1" operator="greaterThan">
      <formula>100</formula>
    </cfRule>
  </conditionalFormatting>
  <conditionalFormatting sqref="B49:G49">
    <cfRule type="cellIs" dxfId="6503" priority="36" stopIfTrue="1" operator="notEqual">
      <formula>B36</formula>
    </cfRule>
  </conditionalFormatting>
  <conditionalFormatting sqref="H49:J49">
    <cfRule type="cellIs" dxfId="6502" priority="34" stopIfTrue="1" operator="greaterThan">
      <formula>100</formula>
    </cfRule>
    <cfRule type="cellIs" dxfId="6501" priority="35" stopIfTrue="1" operator="notEqual">
      <formula>H36</formula>
    </cfRule>
  </conditionalFormatting>
  <conditionalFormatting sqref="H39:J48">
    <cfRule type="cellIs" dxfId="6500" priority="33" stopIfTrue="1" operator="greaterThan">
      <formula>100</formula>
    </cfRule>
  </conditionalFormatting>
  <conditionalFormatting sqref="B53:G53">
    <cfRule type="cellIs" dxfId="6499" priority="32" stopIfTrue="1" operator="notEqual">
      <formula>B38</formula>
    </cfRule>
  </conditionalFormatting>
  <conditionalFormatting sqref="H53:J53">
    <cfRule type="cellIs" dxfId="6498" priority="30" stopIfTrue="1" operator="greaterThan">
      <formula>100</formula>
    </cfRule>
    <cfRule type="cellIs" dxfId="6497" priority="31" stopIfTrue="1" operator="notEqual">
      <formula>H38</formula>
    </cfRule>
  </conditionalFormatting>
  <conditionalFormatting sqref="H40:J52">
    <cfRule type="cellIs" dxfId="6496" priority="29" stopIfTrue="1" operator="greaterThan">
      <formula>100</formula>
    </cfRule>
  </conditionalFormatting>
  <conditionalFormatting sqref="B53:G53">
    <cfRule type="cellIs" dxfId="6495" priority="28" stopIfTrue="1" operator="notEqual">
      <formula>B38</formula>
    </cfRule>
  </conditionalFormatting>
  <conditionalFormatting sqref="H53:J53">
    <cfRule type="cellIs" dxfId="6494" priority="26" stopIfTrue="1" operator="greaterThan">
      <formula>100</formula>
    </cfRule>
    <cfRule type="cellIs" dxfId="6493" priority="27" stopIfTrue="1" operator="notEqual">
      <formula>H38</formula>
    </cfRule>
  </conditionalFormatting>
  <conditionalFormatting sqref="H40:J52">
    <cfRule type="cellIs" dxfId="6492" priority="25" stopIfTrue="1" operator="greaterThan">
      <formula>100</formula>
    </cfRule>
  </conditionalFormatting>
  <conditionalFormatting sqref="B49:G49">
    <cfRule type="cellIs" dxfId="6491" priority="24" stopIfTrue="1" operator="notEqual">
      <formula>B36</formula>
    </cfRule>
  </conditionalFormatting>
  <conditionalFormatting sqref="H49:J49">
    <cfRule type="cellIs" dxfId="6490" priority="22" stopIfTrue="1" operator="greaterThan">
      <formula>100</formula>
    </cfRule>
    <cfRule type="cellIs" dxfId="6489" priority="23" stopIfTrue="1" operator="notEqual">
      <formula>H36</formula>
    </cfRule>
  </conditionalFormatting>
  <conditionalFormatting sqref="H39:J48">
    <cfRule type="cellIs" dxfId="6488" priority="21" stopIfTrue="1" operator="greaterThan">
      <formula>100</formula>
    </cfRule>
  </conditionalFormatting>
  <conditionalFormatting sqref="B53:G53">
    <cfRule type="cellIs" dxfId="6487" priority="20" stopIfTrue="1" operator="notEqual">
      <formula>B38</formula>
    </cfRule>
  </conditionalFormatting>
  <conditionalFormatting sqref="H53:J53">
    <cfRule type="cellIs" dxfId="6486" priority="18" stopIfTrue="1" operator="greaterThan">
      <formula>100</formula>
    </cfRule>
    <cfRule type="cellIs" dxfId="6485" priority="19" stopIfTrue="1" operator="notEqual">
      <formula>H38</formula>
    </cfRule>
  </conditionalFormatting>
  <conditionalFormatting sqref="H40:J52">
    <cfRule type="cellIs" dxfId="6484" priority="17" stopIfTrue="1" operator="greaterThan">
      <formula>100</formula>
    </cfRule>
  </conditionalFormatting>
  <conditionalFormatting sqref="B53:G53">
    <cfRule type="cellIs" dxfId="6483" priority="16" stopIfTrue="1" operator="notEqual">
      <formula>B38</formula>
    </cfRule>
  </conditionalFormatting>
  <conditionalFormatting sqref="H53:J53">
    <cfRule type="cellIs" dxfId="6482" priority="14" stopIfTrue="1" operator="greaterThan">
      <formula>100</formula>
    </cfRule>
    <cfRule type="cellIs" dxfId="6481" priority="15" stopIfTrue="1" operator="notEqual">
      <formula>H38</formula>
    </cfRule>
  </conditionalFormatting>
  <conditionalFormatting sqref="H40:J52">
    <cfRule type="cellIs" dxfId="6480" priority="13" stopIfTrue="1" operator="greaterThan">
      <formula>100</formula>
    </cfRule>
  </conditionalFormatting>
  <conditionalFormatting sqref="B53:G53">
    <cfRule type="cellIs" dxfId="6479" priority="12" stopIfTrue="1" operator="notEqual">
      <formula>B38</formula>
    </cfRule>
  </conditionalFormatting>
  <conditionalFormatting sqref="H53:J53">
    <cfRule type="cellIs" dxfId="6478" priority="10" stopIfTrue="1" operator="greaterThan">
      <formula>100</formula>
    </cfRule>
    <cfRule type="cellIs" dxfId="6477" priority="11" stopIfTrue="1" operator="notEqual">
      <formula>H38</formula>
    </cfRule>
  </conditionalFormatting>
  <conditionalFormatting sqref="H40:J52">
    <cfRule type="cellIs" dxfId="6476" priority="9" stopIfTrue="1" operator="greaterThan">
      <formula>100</formula>
    </cfRule>
  </conditionalFormatting>
  <conditionalFormatting sqref="B53:G53">
    <cfRule type="cellIs" dxfId="6475" priority="8" stopIfTrue="1" operator="notEqual">
      <formula>B38</formula>
    </cfRule>
  </conditionalFormatting>
  <conditionalFormatting sqref="H53:J53">
    <cfRule type="cellIs" dxfId="6474" priority="6" stopIfTrue="1" operator="greaterThan">
      <formula>100</formula>
    </cfRule>
    <cfRule type="cellIs" dxfId="6473" priority="7" stopIfTrue="1" operator="notEqual">
      <formula>H38</formula>
    </cfRule>
  </conditionalFormatting>
  <conditionalFormatting sqref="H40:J52">
    <cfRule type="cellIs" dxfId="6472" priority="5" stopIfTrue="1" operator="greaterThan">
      <formula>100</formula>
    </cfRule>
  </conditionalFormatting>
  <conditionalFormatting sqref="B53:M53">
    <cfRule type="cellIs" dxfId="6471" priority="4" stopIfTrue="1" operator="notEqual">
      <formula>B38</formula>
    </cfRule>
  </conditionalFormatting>
  <conditionalFormatting sqref="N53:P53">
    <cfRule type="cellIs" dxfId="6470" priority="2" stopIfTrue="1" operator="greaterThan">
      <formula>100</formula>
    </cfRule>
    <cfRule type="cellIs" dxfId="6469" priority="3" stopIfTrue="1" operator="notEqual">
      <formula>N38</formula>
    </cfRule>
  </conditionalFormatting>
  <conditionalFormatting sqref="N40:P52">
    <cfRule type="cellIs" dxfId="6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33" sqref="H33"/>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50</v>
      </c>
      <c r="C6" s="168">
        <f t="shared" si="0"/>
        <v>40</v>
      </c>
      <c r="D6" s="171">
        <f t="shared" ref="D6:D16" si="1">SUM(B6:C6)</f>
        <v>90</v>
      </c>
      <c r="E6" s="174"/>
      <c r="F6" s="174"/>
      <c r="G6" s="174"/>
      <c r="H6" s="174"/>
      <c r="I6" s="174"/>
      <c r="J6" s="174"/>
      <c r="K6" s="179">
        <f t="shared" ref="K6:L16" si="2">K42</f>
        <v>21</v>
      </c>
      <c r="L6" s="183">
        <f t="shared" si="2"/>
        <v>20</v>
      </c>
      <c r="M6" s="188">
        <f t="shared" ref="M6:M17" si="3">SUM(K6:L6)</f>
        <v>41</v>
      </c>
      <c r="N6" s="91">
        <f t="shared" ref="N6:P17" si="4">IF(OR(K6=0,B6=0),0,K6/B6*100)</f>
        <v>42</v>
      </c>
      <c r="O6" s="194">
        <f t="shared" si="4"/>
        <v>50</v>
      </c>
      <c r="P6" s="196">
        <f t="shared" si="4"/>
        <v>45.555555555555557</v>
      </c>
    </row>
    <row r="7" spans="1:16" s="2" customFormat="1" ht="22.5" hidden="1" customHeight="1">
      <c r="A7" s="8" t="s">
        <v>7</v>
      </c>
      <c r="B7" s="161">
        <f t="shared" si="0"/>
        <v>44</v>
      </c>
      <c r="C7" s="168">
        <f t="shared" si="0"/>
        <v>46</v>
      </c>
      <c r="D7" s="130">
        <f t="shared" si="1"/>
        <v>90</v>
      </c>
      <c r="E7" s="175"/>
      <c r="F7" s="175"/>
      <c r="G7" s="175"/>
      <c r="H7" s="175"/>
      <c r="I7" s="175"/>
      <c r="J7" s="175"/>
      <c r="K7" s="162">
        <f t="shared" si="2"/>
        <v>23</v>
      </c>
      <c r="L7" s="169">
        <f t="shared" si="2"/>
        <v>24</v>
      </c>
      <c r="M7" s="130">
        <f t="shared" si="3"/>
        <v>47</v>
      </c>
      <c r="N7" s="139">
        <f t="shared" si="4"/>
        <v>52.272727272727273</v>
      </c>
      <c r="O7" s="145">
        <f t="shared" si="4"/>
        <v>52.173913043478258</v>
      </c>
      <c r="P7" s="151">
        <f t="shared" si="4"/>
        <v>52.222222222222229</v>
      </c>
    </row>
    <row r="8" spans="1:16" s="2" customFormat="1" ht="22.5" hidden="1" customHeight="1">
      <c r="A8" s="8" t="s">
        <v>11</v>
      </c>
      <c r="B8" s="161">
        <f t="shared" si="0"/>
        <v>49</v>
      </c>
      <c r="C8" s="168">
        <f t="shared" si="0"/>
        <v>34</v>
      </c>
      <c r="D8" s="130">
        <f t="shared" si="1"/>
        <v>83</v>
      </c>
      <c r="E8" s="175"/>
      <c r="F8" s="175"/>
      <c r="G8" s="175"/>
      <c r="H8" s="175"/>
      <c r="I8" s="175"/>
      <c r="J8" s="175"/>
      <c r="K8" s="162">
        <f t="shared" si="2"/>
        <v>26</v>
      </c>
      <c r="L8" s="169">
        <f t="shared" si="2"/>
        <v>23</v>
      </c>
      <c r="M8" s="130">
        <f t="shared" si="3"/>
        <v>49</v>
      </c>
      <c r="N8" s="139">
        <f t="shared" si="4"/>
        <v>53.061224489795919</v>
      </c>
      <c r="O8" s="145">
        <f t="shared" si="4"/>
        <v>67.64705882352942</v>
      </c>
      <c r="P8" s="151">
        <f t="shared" si="4"/>
        <v>59.036144578313255</v>
      </c>
    </row>
    <row r="9" spans="1:16" s="2" customFormat="1" ht="22.5" hidden="1" customHeight="1">
      <c r="A9" s="8" t="s">
        <v>5</v>
      </c>
      <c r="B9" s="161">
        <f t="shared" si="0"/>
        <v>50</v>
      </c>
      <c r="C9" s="168">
        <f t="shared" si="0"/>
        <v>38</v>
      </c>
      <c r="D9" s="130">
        <f t="shared" si="1"/>
        <v>88</v>
      </c>
      <c r="E9" s="175"/>
      <c r="F9" s="175"/>
      <c r="G9" s="175"/>
      <c r="H9" s="175"/>
      <c r="I9" s="175"/>
      <c r="J9" s="175"/>
      <c r="K9" s="162">
        <f t="shared" si="2"/>
        <v>28</v>
      </c>
      <c r="L9" s="169">
        <f t="shared" si="2"/>
        <v>22</v>
      </c>
      <c r="M9" s="130">
        <f t="shared" si="3"/>
        <v>50</v>
      </c>
      <c r="N9" s="139">
        <f t="shared" si="4"/>
        <v>56.000000000000007</v>
      </c>
      <c r="O9" s="145">
        <f t="shared" si="4"/>
        <v>57.894736842105267</v>
      </c>
      <c r="P9" s="151">
        <f t="shared" si="4"/>
        <v>56.81818181818182</v>
      </c>
    </row>
    <row r="10" spans="1:16" s="2" customFormat="1" ht="22.5" hidden="1" customHeight="1">
      <c r="A10" s="8" t="s">
        <v>17</v>
      </c>
      <c r="B10" s="161">
        <f t="shared" si="0"/>
        <v>44</v>
      </c>
      <c r="C10" s="168">
        <f t="shared" si="0"/>
        <v>45</v>
      </c>
      <c r="D10" s="130">
        <f t="shared" si="1"/>
        <v>89</v>
      </c>
      <c r="E10" s="175"/>
      <c r="F10" s="175"/>
      <c r="G10" s="175"/>
      <c r="H10" s="175"/>
      <c r="I10" s="175"/>
      <c r="J10" s="175"/>
      <c r="K10" s="162">
        <f t="shared" si="2"/>
        <v>26</v>
      </c>
      <c r="L10" s="169">
        <f t="shared" si="2"/>
        <v>24</v>
      </c>
      <c r="M10" s="130">
        <f t="shared" si="3"/>
        <v>50</v>
      </c>
      <c r="N10" s="139">
        <f t="shared" si="4"/>
        <v>59.090909090909093</v>
      </c>
      <c r="O10" s="145">
        <f t="shared" si="4"/>
        <v>53.333333333333336</v>
      </c>
      <c r="P10" s="151">
        <f t="shared" si="4"/>
        <v>56.17977528089888</v>
      </c>
    </row>
    <row r="11" spans="1:16" s="2" customFormat="1" ht="22.5" hidden="1" customHeight="1">
      <c r="A11" s="8" t="s">
        <v>4</v>
      </c>
      <c r="B11" s="161">
        <f t="shared" si="0"/>
        <v>51</v>
      </c>
      <c r="C11" s="168">
        <f t="shared" si="0"/>
        <v>64</v>
      </c>
      <c r="D11" s="130">
        <f t="shared" si="1"/>
        <v>115</v>
      </c>
      <c r="E11" s="175"/>
      <c r="F11" s="175"/>
      <c r="G11" s="175"/>
      <c r="H11" s="175"/>
      <c r="I11" s="175"/>
      <c r="J11" s="175"/>
      <c r="K11" s="162">
        <f t="shared" si="2"/>
        <v>25</v>
      </c>
      <c r="L11" s="169">
        <f t="shared" si="2"/>
        <v>40</v>
      </c>
      <c r="M11" s="130">
        <f t="shared" si="3"/>
        <v>65</v>
      </c>
      <c r="N11" s="139">
        <f t="shared" si="4"/>
        <v>49.019607843137251</v>
      </c>
      <c r="O11" s="145">
        <f t="shared" si="4"/>
        <v>62.5</v>
      </c>
      <c r="P11" s="151">
        <f t="shared" si="4"/>
        <v>56.521739130434781</v>
      </c>
    </row>
    <row r="12" spans="1:16" s="2" customFormat="1" ht="22.5" hidden="1" customHeight="1">
      <c r="A12" s="8" t="s">
        <v>10</v>
      </c>
      <c r="B12" s="161">
        <f t="shared" si="0"/>
        <v>86</v>
      </c>
      <c r="C12" s="168">
        <f t="shared" si="0"/>
        <v>92</v>
      </c>
      <c r="D12" s="130">
        <f t="shared" si="1"/>
        <v>178</v>
      </c>
      <c r="E12" s="175"/>
      <c r="F12" s="175"/>
      <c r="G12" s="175"/>
      <c r="H12" s="175"/>
      <c r="I12" s="175"/>
      <c r="J12" s="175"/>
      <c r="K12" s="162">
        <f t="shared" si="2"/>
        <v>61</v>
      </c>
      <c r="L12" s="169">
        <f t="shared" si="2"/>
        <v>66</v>
      </c>
      <c r="M12" s="130">
        <f t="shared" si="3"/>
        <v>127</v>
      </c>
      <c r="N12" s="139">
        <f t="shared" si="4"/>
        <v>70.930232558139537</v>
      </c>
      <c r="O12" s="145">
        <f t="shared" si="4"/>
        <v>71.739130434782609</v>
      </c>
      <c r="P12" s="151">
        <f t="shared" si="4"/>
        <v>71.348314606741567</v>
      </c>
    </row>
    <row r="13" spans="1:16" s="2" customFormat="1" ht="22.5" hidden="1" customHeight="1">
      <c r="A13" s="8" t="s">
        <v>14</v>
      </c>
      <c r="B13" s="161">
        <f t="shared" si="0"/>
        <v>91</v>
      </c>
      <c r="C13" s="168">
        <f t="shared" si="0"/>
        <v>90</v>
      </c>
      <c r="D13" s="130">
        <f t="shared" si="1"/>
        <v>181</v>
      </c>
      <c r="E13" s="175"/>
      <c r="F13" s="175"/>
      <c r="G13" s="175"/>
      <c r="H13" s="175"/>
      <c r="I13" s="175"/>
      <c r="J13" s="175"/>
      <c r="K13" s="162">
        <f t="shared" si="2"/>
        <v>58</v>
      </c>
      <c r="L13" s="169">
        <f t="shared" si="2"/>
        <v>59</v>
      </c>
      <c r="M13" s="130">
        <f t="shared" si="3"/>
        <v>117</v>
      </c>
      <c r="N13" s="139">
        <f t="shared" si="4"/>
        <v>63.73626373626373</v>
      </c>
      <c r="O13" s="145">
        <f t="shared" si="4"/>
        <v>65.555555555555557</v>
      </c>
      <c r="P13" s="151">
        <f t="shared" si="4"/>
        <v>64.640883977900558</v>
      </c>
    </row>
    <row r="14" spans="1:16" s="2" customFormat="1" ht="22.5" hidden="1" customHeight="1">
      <c r="A14" s="8" t="s">
        <v>20</v>
      </c>
      <c r="B14" s="161">
        <f t="shared" si="0"/>
        <v>73</v>
      </c>
      <c r="C14" s="168">
        <f t="shared" si="0"/>
        <v>82</v>
      </c>
      <c r="D14" s="130">
        <f t="shared" si="1"/>
        <v>155</v>
      </c>
      <c r="E14" s="175"/>
      <c r="F14" s="175"/>
      <c r="G14" s="175"/>
      <c r="H14" s="175"/>
      <c r="I14" s="175"/>
      <c r="J14" s="175"/>
      <c r="K14" s="162">
        <f t="shared" si="2"/>
        <v>53</v>
      </c>
      <c r="L14" s="169">
        <f t="shared" si="2"/>
        <v>57</v>
      </c>
      <c r="M14" s="130">
        <f t="shared" si="3"/>
        <v>110</v>
      </c>
      <c r="N14" s="139">
        <f t="shared" si="4"/>
        <v>72.602739726027394</v>
      </c>
      <c r="O14" s="145">
        <f t="shared" si="4"/>
        <v>69.512195121951208</v>
      </c>
      <c r="P14" s="151">
        <f t="shared" si="4"/>
        <v>70.967741935483872</v>
      </c>
    </row>
    <row r="15" spans="1:16" s="2" customFormat="1" ht="22.5" hidden="1" customHeight="1">
      <c r="A15" s="8" t="s">
        <v>23</v>
      </c>
      <c r="B15" s="161">
        <f t="shared" si="0"/>
        <v>69</v>
      </c>
      <c r="C15" s="168">
        <f t="shared" si="0"/>
        <v>83</v>
      </c>
      <c r="D15" s="130">
        <f t="shared" si="1"/>
        <v>152</v>
      </c>
      <c r="E15" s="174"/>
      <c r="F15" s="174"/>
      <c r="G15" s="174"/>
      <c r="H15" s="174"/>
      <c r="I15" s="174"/>
      <c r="J15" s="174"/>
      <c r="K15" s="161">
        <f t="shared" si="2"/>
        <v>47</v>
      </c>
      <c r="L15" s="168">
        <f t="shared" si="2"/>
        <v>61</v>
      </c>
      <c r="M15" s="130">
        <f t="shared" si="3"/>
        <v>108</v>
      </c>
      <c r="N15" s="139">
        <f t="shared" si="4"/>
        <v>68.115942028985515</v>
      </c>
      <c r="O15" s="145">
        <f t="shared" si="4"/>
        <v>73.493975903614455</v>
      </c>
      <c r="P15" s="151">
        <f t="shared" si="4"/>
        <v>71.05263157894737</v>
      </c>
    </row>
    <row r="16" spans="1:16" s="2" customFormat="1" ht="22.5" hidden="1" customHeight="1">
      <c r="A16" s="10" t="s">
        <v>35</v>
      </c>
      <c r="B16" s="162">
        <f t="shared" si="0"/>
        <v>337</v>
      </c>
      <c r="C16" s="169">
        <f t="shared" si="0"/>
        <v>494</v>
      </c>
      <c r="D16" s="172">
        <f t="shared" si="1"/>
        <v>831</v>
      </c>
      <c r="E16" s="176"/>
      <c r="F16" s="176"/>
      <c r="G16" s="176"/>
      <c r="H16" s="176"/>
      <c r="I16" s="176"/>
      <c r="J16" s="176"/>
      <c r="K16" s="162">
        <f t="shared" si="2"/>
        <v>216</v>
      </c>
      <c r="L16" s="169">
        <f t="shared" si="2"/>
        <v>281</v>
      </c>
      <c r="M16" s="130">
        <f t="shared" si="3"/>
        <v>497</v>
      </c>
      <c r="N16" s="190">
        <f t="shared" si="4"/>
        <v>64.09495548961425</v>
      </c>
      <c r="O16" s="195">
        <f t="shared" si="4"/>
        <v>56.882591093117405</v>
      </c>
      <c r="P16" s="197">
        <f t="shared" si="4"/>
        <v>59.807460890493381</v>
      </c>
    </row>
    <row r="17" spans="1:24" s="2" customFormat="1" ht="22.5" hidden="1" customHeight="1">
      <c r="A17" s="11" t="s">
        <v>34</v>
      </c>
      <c r="B17" s="42">
        <f>SUM(B6:B16)</f>
        <v>944</v>
      </c>
      <c r="C17" s="22">
        <f>SUM(C6:C16)</f>
        <v>1108</v>
      </c>
      <c r="D17" s="37">
        <f>SUM(D6:D16)</f>
        <v>2052</v>
      </c>
      <c r="E17" s="177"/>
      <c r="F17" s="177"/>
      <c r="G17" s="177"/>
      <c r="H17" s="177"/>
      <c r="I17" s="177"/>
      <c r="J17" s="177"/>
      <c r="K17" s="42">
        <f>SUM(K6:K16)</f>
        <v>584</v>
      </c>
      <c r="L17" s="22">
        <f>SUM(L6:L16)</f>
        <v>677</v>
      </c>
      <c r="M17" s="37">
        <f t="shared" si="3"/>
        <v>1261</v>
      </c>
      <c r="N17" s="143">
        <f t="shared" si="4"/>
        <v>61.864406779661017</v>
      </c>
      <c r="O17" s="149">
        <f t="shared" si="4"/>
        <v>61.101083032490976</v>
      </c>
      <c r="P17" s="155">
        <f t="shared" si="4"/>
        <v>61.452241715399616</v>
      </c>
    </row>
    <row r="18" spans="1:24" hidden="1"/>
    <row r="19" spans="1:24" hidden="1"/>
    <row r="20" spans="1:24" s="2" customFormat="1" ht="22.5" customHeight="1">
      <c r="A20" s="156" t="str">
        <f>'8有緝第2'!A20:L20</f>
        <v>令和７年７月２０日執行　参議院議員通常選挙</v>
      </c>
      <c r="B20" s="163"/>
      <c r="C20" s="163"/>
      <c r="D20" s="163"/>
      <c r="E20" s="163"/>
      <c r="F20" s="163"/>
      <c r="G20" s="163"/>
      <c r="H20" s="163"/>
      <c r="I20" s="163"/>
      <c r="J20" s="163"/>
      <c r="K20" s="163"/>
      <c r="L20" s="184"/>
      <c r="M20" s="15" t="s">
        <v>88</v>
      </c>
      <c r="N20" s="31"/>
      <c r="O20" s="15" t="s">
        <v>89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10</v>
      </c>
      <c r="C23" s="170">
        <v>9</v>
      </c>
      <c r="D23" s="171">
        <f t="shared" ref="D23:D35" si="5">SUM(B23:C23)</f>
        <v>19</v>
      </c>
      <c r="E23" s="164">
        <v>1</v>
      </c>
      <c r="F23" s="170">
        <v>2</v>
      </c>
      <c r="G23" s="171">
        <f t="shared" ref="G23:G35" si="6">SUM(E23:F23)</f>
        <v>3</v>
      </c>
      <c r="H23" s="164">
        <v>3</v>
      </c>
      <c r="I23" s="170">
        <v>2</v>
      </c>
      <c r="J23" s="171">
        <f t="shared" ref="J23:J35" si="7">SUM(H23:I23)</f>
        <v>5</v>
      </c>
      <c r="K23" s="180">
        <f t="shared" ref="K23:L35" si="8">E23+H23</f>
        <v>4</v>
      </c>
      <c r="L23" s="185">
        <f t="shared" si="8"/>
        <v>4</v>
      </c>
      <c r="M23" s="189">
        <f t="shared" ref="M23:M35" si="9">SUM(K23:L23)</f>
        <v>8</v>
      </c>
      <c r="N23" s="91">
        <f t="shared" ref="N23:P36" si="10">IF(OR(K23=0,B23=0),0,K23/B23*100)</f>
        <v>40</v>
      </c>
      <c r="O23" s="97">
        <f t="shared" si="10"/>
        <v>44.444444444444443</v>
      </c>
      <c r="P23" s="103">
        <f t="shared" si="10"/>
        <v>42.105263157894733</v>
      </c>
      <c r="Q23" s="158"/>
      <c r="R23" s="198"/>
      <c r="S23" s="1" t="s">
        <v>28</v>
      </c>
      <c r="T23" s="1"/>
      <c r="U23" s="1"/>
      <c r="V23" s="1"/>
      <c r="W23" s="1"/>
      <c r="X23" s="1"/>
    </row>
    <row r="24" spans="1:24" s="2" customFormat="1" ht="22.5" customHeight="1">
      <c r="A24" s="157" t="s">
        <v>70</v>
      </c>
      <c r="B24" s="164">
        <v>8</v>
      </c>
      <c r="C24" s="170">
        <v>8</v>
      </c>
      <c r="D24" s="171">
        <f t="shared" si="5"/>
        <v>16</v>
      </c>
      <c r="E24" s="164">
        <v>2</v>
      </c>
      <c r="F24" s="170">
        <v>3</v>
      </c>
      <c r="G24" s="171">
        <f t="shared" si="6"/>
        <v>5</v>
      </c>
      <c r="H24" s="164">
        <v>4</v>
      </c>
      <c r="I24" s="170">
        <v>0</v>
      </c>
      <c r="J24" s="171">
        <f t="shared" si="7"/>
        <v>4</v>
      </c>
      <c r="K24" s="181">
        <f t="shared" si="8"/>
        <v>6</v>
      </c>
      <c r="L24" s="186">
        <f t="shared" si="8"/>
        <v>3</v>
      </c>
      <c r="M24" s="130">
        <f t="shared" si="9"/>
        <v>9</v>
      </c>
      <c r="N24" s="139">
        <f t="shared" si="10"/>
        <v>75</v>
      </c>
      <c r="O24" s="145">
        <f t="shared" si="10"/>
        <v>37.5</v>
      </c>
      <c r="P24" s="151">
        <f t="shared" si="10"/>
        <v>56.25</v>
      </c>
      <c r="R24" s="1"/>
      <c r="S24" s="1" t="s">
        <v>61</v>
      </c>
      <c r="T24" s="1"/>
      <c r="U24" s="1"/>
      <c r="V24" s="1"/>
      <c r="W24" s="1"/>
      <c r="X24" s="1"/>
    </row>
    <row r="25" spans="1:24" s="2" customFormat="1" ht="22.5" customHeight="1">
      <c r="A25" s="65" t="s">
        <v>0</v>
      </c>
      <c r="B25" s="164">
        <v>50</v>
      </c>
      <c r="C25" s="170">
        <v>40</v>
      </c>
      <c r="D25" s="171">
        <f t="shared" si="5"/>
        <v>90</v>
      </c>
      <c r="E25" s="164">
        <v>14</v>
      </c>
      <c r="F25" s="170">
        <v>13</v>
      </c>
      <c r="G25" s="171">
        <f t="shared" si="6"/>
        <v>27</v>
      </c>
      <c r="H25" s="164">
        <v>7</v>
      </c>
      <c r="I25" s="170">
        <v>7</v>
      </c>
      <c r="J25" s="130">
        <f t="shared" si="7"/>
        <v>14</v>
      </c>
      <c r="K25" s="181">
        <f t="shared" si="8"/>
        <v>21</v>
      </c>
      <c r="L25" s="186">
        <f t="shared" si="8"/>
        <v>20</v>
      </c>
      <c r="M25" s="171">
        <f t="shared" si="9"/>
        <v>41</v>
      </c>
      <c r="N25" s="191">
        <f t="shared" si="10"/>
        <v>42</v>
      </c>
      <c r="O25" s="101">
        <f t="shared" si="10"/>
        <v>50</v>
      </c>
      <c r="P25" s="107">
        <f t="shared" si="10"/>
        <v>45.555555555555557</v>
      </c>
      <c r="S25" s="1" t="s">
        <v>21</v>
      </c>
      <c r="T25" s="1"/>
      <c r="U25" s="1"/>
      <c r="V25" s="1"/>
      <c r="W25" s="1"/>
      <c r="X25" s="1"/>
    </row>
    <row r="26" spans="1:24" s="2" customFormat="1" ht="22.5" customHeight="1">
      <c r="A26" s="8" t="s">
        <v>7</v>
      </c>
      <c r="B26" s="164">
        <v>44</v>
      </c>
      <c r="C26" s="170">
        <v>46</v>
      </c>
      <c r="D26" s="130">
        <f t="shared" si="5"/>
        <v>90</v>
      </c>
      <c r="E26" s="164">
        <v>16</v>
      </c>
      <c r="F26" s="170">
        <v>22</v>
      </c>
      <c r="G26" s="130">
        <f t="shared" si="6"/>
        <v>38</v>
      </c>
      <c r="H26" s="164">
        <v>7</v>
      </c>
      <c r="I26" s="170">
        <v>2</v>
      </c>
      <c r="J26" s="130">
        <f t="shared" si="7"/>
        <v>9</v>
      </c>
      <c r="K26" s="181">
        <f t="shared" si="8"/>
        <v>23</v>
      </c>
      <c r="L26" s="186">
        <f t="shared" si="8"/>
        <v>24</v>
      </c>
      <c r="M26" s="130">
        <f t="shared" si="9"/>
        <v>47</v>
      </c>
      <c r="N26" s="139">
        <f t="shared" si="10"/>
        <v>52.272727272727273</v>
      </c>
      <c r="O26" s="145">
        <f t="shared" si="10"/>
        <v>52.173913043478258</v>
      </c>
      <c r="P26" s="151">
        <f t="shared" si="10"/>
        <v>52.222222222222229</v>
      </c>
    </row>
    <row r="27" spans="1:24" s="2" customFormat="1" ht="22.5" customHeight="1">
      <c r="A27" s="8" t="s">
        <v>11</v>
      </c>
      <c r="B27" s="164">
        <v>49</v>
      </c>
      <c r="C27" s="170">
        <v>34</v>
      </c>
      <c r="D27" s="130">
        <f t="shared" si="5"/>
        <v>83</v>
      </c>
      <c r="E27" s="164">
        <v>18</v>
      </c>
      <c r="F27" s="170">
        <v>14</v>
      </c>
      <c r="G27" s="130">
        <f t="shared" si="6"/>
        <v>32</v>
      </c>
      <c r="H27" s="164">
        <v>8</v>
      </c>
      <c r="I27" s="170">
        <v>9</v>
      </c>
      <c r="J27" s="130">
        <f t="shared" si="7"/>
        <v>17</v>
      </c>
      <c r="K27" s="181">
        <f t="shared" si="8"/>
        <v>26</v>
      </c>
      <c r="L27" s="186">
        <f t="shared" si="8"/>
        <v>23</v>
      </c>
      <c r="M27" s="130">
        <f t="shared" si="9"/>
        <v>49</v>
      </c>
      <c r="N27" s="139">
        <f t="shared" si="10"/>
        <v>53.061224489795919</v>
      </c>
      <c r="O27" s="145">
        <f t="shared" si="10"/>
        <v>67.64705882352942</v>
      </c>
      <c r="P27" s="151">
        <f t="shared" si="10"/>
        <v>59.036144578313255</v>
      </c>
      <c r="R27" s="199"/>
      <c r="S27" s="1" t="s">
        <v>16</v>
      </c>
    </row>
    <row r="28" spans="1:24" s="2" customFormat="1" ht="22.5" customHeight="1">
      <c r="A28" s="8" t="s">
        <v>5</v>
      </c>
      <c r="B28" s="164">
        <v>50</v>
      </c>
      <c r="C28" s="170">
        <v>38</v>
      </c>
      <c r="D28" s="130">
        <f t="shared" si="5"/>
        <v>88</v>
      </c>
      <c r="E28" s="164">
        <v>18</v>
      </c>
      <c r="F28" s="170">
        <v>18</v>
      </c>
      <c r="G28" s="130">
        <f t="shared" si="6"/>
        <v>36</v>
      </c>
      <c r="H28" s="164">
        <v>10</v>
      </c>
      <c r="I28" s="170">
        <v>4</v>
      </c>
      <c r="J28" s="130">
        <f t="shared" si="7"/>
        <v>14</v>
      </c>
      <c r="K28" s="181">
        <f t="shared" si="8"/>
        <v>28</v>
      </c>
      <c r="L28" s="186">
        <f t="shared" si="8"/>
        <v>22</v>
      </c>
      <c r="M28" s="130">
        <f t="shared" si="9"/>
        <v>50</v>
      </c>
      <c r="N28" s="139">
        <f t="shared" si="10"/>
        <v>56.000000000000007</v>
      </c>
      <c r="O28" s="145">
        <f t="shared" si="10"/>
        <v>57.894736842105267</v>
      </c>
      <c r="P28" s="151">
        <f t="shared" si="10"/>
        <v>56.81818181818182</v>
      </c>
      <c r="S28" s="1" t="s">
        <v>62</v>
      </c>
    </row>
    <row r="29" spans="1:24" s="2" customFormat="1" ht="22.5" customHeight="1">
      <c r="A29" s="8" t="s">
        <v>17</v>
      </c>
      <c r="B29" s="164">
        <v>44</v>
      </c>
      <c r="C29" s="170">
        <v>45</v>
      </c>
      <c r="D29" s="130">
        <f t="shared" si="5"/>
        <v>89</v>
      </c>
      <c r="E29" s="164">
        <v>20</v>
      </c>
      <c r="F29" s="170">
        <v>15</v>
      </c>
      <c r="G29" s="130">
        <f t="shared" si="6"/>
        <v>35</v>
      </c>
      <c r="H29" s="164">
        <v>6</v>
      </c>
      <c r="I29" s="170">
        <v>9</v>
      </c>
      <c r="J29" s="130">
        <f t="shared" si="7"/>
        <v>15</v>
      </c>
      <c r="K29" s="181">
        <f t="shared" si="8"/>
        <v>26</v>
      </c>
      <c r="L29" s="186">
        <f t="shared" si="8"/>
        <v>24</v>
      </c>
      <c r="M29" s="130">
        <f t="shared" si="9"/>
        <v>50</v>
      </c>
      <c r="N29" s="139">
        <f t="shared" si="10"/>
        <v>59.090909090909093</v>
      </c>
      <c r="O29" s="145">
        <f t="shared" si="10"/>
        <v>53.333333333333336</v>
      </c>
      <c r="P29" s="151">
        <f t="shared" si="10"/>
        <v>56.17977528089888</v>
      </c>
    </row>
    <row r="30" spans="1:24" s="2" customFormat="1" ht="22.5" customHeight="1">
      <c r="A30" s="8" t="s">
        <v>4</v>
      </c>
      <c r="B30" s="164">
        <v>51</v>
      </c>
      <c r="C30" s="170">
        <v>64</v>
      </c>
      <c r="D30" s="130">
        <f t="shared" si="5"/>
        <v>115</v>
      </c>
      <c r="E30" s="164">
        <v>18</v>
      </c>
      <c r="F30" s="170">
        <v>30</v>
      </c>
      <c r="G30" s="130">
        <f t="shared" si="6"/>
        <v>48</v>
      </c>
      <c r="H30" s="164">
        <v>7</v>
      </c>
      <c r="I30" s="170">
        <v>10</v>
      </c>
      <c r="J30" s="130">
        <f t="shared" si="7"/>
        <v>17</v>
      </c>
      <c r="K30" s="181">
        <f t="shared" si="8"/>
        <v>25</v>
      </c>
      <c r="L30" s="186">
        <f t="shared" si="8"/>
        <v>40</v>
      </c>
      <c r="M30" s="130">
        <f t="shared" si="9"/>
        <v>65</v>
      </c>
      <c r="N30" s="139">
        <f t="shared" si="10"/>
        <v>49.019607843137251</v>
      </c>
      <c r="O30" s="145">
        <f t="shared" si="10"/>
        <v>62.5</v>
      </c>
      <c r="P30" s="151">
        <f t="shared" si="10"/>
        <v>56.521739130434781</v>
      </c>
    </row>
    <row r="31" spans="1:24" s="2" customFormat="1" ht="22.5" customHeight="1">
      <c r="A31" s="8" t="s">
        <v>10</v>
      </c>
      <c r="B31" s="164">
        <v>86</v>
      </c>
      <c r="C31" s="170">
        <v>92</v>
      </c>
      <c r="D31" s="130">
        <f t="shared" si="5"/>
        <v>178</v>
      </c>
      <c r="E31" s="164">
        <v>42</v>
      </c>
      <c r="F31" s="170">
        <v>49</v>
      </c>
      <c r="G31" s="130">
        <f t="shared" si="6"/>
        <v>91</v>
      </c>
      <c r="H31" s="164">
        <v>19</v>
      </c>
      <c r="I31" s="170">
        <v>17</v>
      </c>
      <c r="J31" s="130">
        <f t="shared" si="7"/>
        <v>36</v>
      </c>
      <c r="K31" s="181">
        <f t="shared" si="8"/>
        <v>61</v>
      </c>
      <c r="L31" s="186">
        <f t="shared" si="8"/>
        <v>66</v>
      </c>
      <c r="M31" s="130">
        <f t="shared" si="9"/>
        <v>127</v>
      </c>
      <c r="N31" s="139">
        <f t="shared" si="10"/>
        <v>70.930232558139537</v>
      </c>
      <c r="O31" s="145">
        <f t="shared" si="10"/>
        <v>71.739130434782609</v>
      </c>
      <c r="P31" s="151">
        <f t="shared" si="10"/>
        <v>71.348314606741567</v>
      </c>
    </row>
    <row r="32" spans="1:24" s="2" customFormat="1" ht="22.5" customHeight="1">
      <c r="A32" s="8" t="s">
        <v>14</v>
      </c>
      <c r="B32" s="164">
        <v>91</v>
      </c>
      <c r="C32" s="170">
        <v>90</v>
      </c>
      <c r="D32" s="130">
        <f t="shared" si="5"/>
        <v>181</v>
      </c>
      <c r="E32" s="164">
        <v>35</v>
      </c>
      <c r="F32" s="170">
        <v>46</v>
      </c>
      <c r="G32" s="130">
        <f t="shared" si="6"/>
        <v>81</v>
      </c>
      <c r="H32" s="164">
        <v>23</v>
      </c>
      <c r="I32" s="170">
        <v>13</v>
      </c>
      <c r="J32" s="130">
        <f t="shared" si="7"/>
        <v>36</v>
      </c>
      <c r="K32" s="181">
        <f t="shared" si="8"/>
        <v>58</v>
      </c>
      <c r="L32" s="186">
        <f t="shared" si="8"/>
        <v>59</v>
      </c>
      <c r="M32" s="130">
        <f t="shared" si="9"/>
        <v>117</v>
      </c>
      <c r="N32" s="139">
        <f t="shared" si="10"/>
        <v>63.73626373626373</v>
      </c>
      <c r="O32" s="145">
        <f t="shared" si="10"/>
        <v>65.555555555555557</v>
      </c>
      <c r="P32" s="151">
        <f t="shared" si="10"/>
        <v>64.640883977900558</v>
      </c>
    </row>
    <row r="33" spans="1:16" s="2" customFormat="1" ht="22.5" customHeight="1">
      <c r="A33" s="8" t="s">
        <v>20</v>
      </c>
      <c r="B33" s="164">
        <v>73</v>
      </c>
      <c r="C33" s="170">
        <v>82</v>
      </c>
      <c r="D33" s="130">
        <f t="shared" si="5"/>
        <v>155</v>
      </c>
      <c r="E33" s="164">
        <v>38</v>
      </c>
      <c r="F33" s="170">
        <v>42</v>
      </c>
      <c r="G33" s="130">
        <f t="shared" si="6"/>
        <v>80</v>
      </c>
      <c r="H33" s="164">
        <v>15</v>
      </c>
      <c r="I33" s="170">
        <v>15</v>
      </c>
      <c r="J33" s="130">
        <f t="shared" si="7"/>
        <v>30</v>
      </c>
      <c r="K33" s="181">
        <f t="shared" si="8"/>
        <v>53</v>
      </c>
      <c r="L33" s="186">
        <f t="shared" si="8"/>
        <v>57</v>
      </c>
      <c r="M33" s="130">
        <f t="shared" si="9"/>
        <v>110</v>
      </c>
      <c r="N33" s="139">
        <f t="shared" si="10"/>
        <v>72.602739726027394</v>
      </c>
      <c r="O33" s="145">
        <f t="shared" si="10"/>
        <v>69.512195121951208</v>
      </c>
      <c r="P33" s="151">
        <f t="shared" si="10"/>
        <v>70.967741935483872</v>
      </c>
    </row>
    <row r="34" spans="1:16" s="2" customFormat="1" ht="22.5" customHeight="1">
      <c r="A34" s="8" t="s">
        <v>23</v>
      </c>
      <c r="B34" s="164">
        <v>69</v>
      </c>
      <c r="C34" s="170">
        <v>83</v>
      </c>
      <c r="D34" s="130">
        <f t="shared" si="5"/>
        <v>152</v>
      </c>
      <c r="E34" s="164">
        <v>31</v>
      </c>
      <c r="F34" s="170">
        <v>46</v>
      </c>
      <c r="G34" s="130">
        <f t="shared" si="6"/>
        <v>77</v>
      </c>
      <c r="H34" s="164">
        <v>16</v>
      </c>
      <c r="I34" s="170">
        <v>15</v>
      </c>
      <c r="J34" s="130">
        <f t="shared" si="7"/>
        <v>31</v>
      </c>
      <c r="K34" s="181">
        <f t="shared" si="8"/>
        <v>47</v>
      </c>
      <c r="L34" s="186">
        <f t="shared" si="8"/>
        <v>61</v>
      </c>
      <c r="M34" s="130">
        <f t="shared" si="9"/>
        <v>108</v>
      </c>
      <c r="N34" s="139">
        <f t="shared" si="10"/>
        <v>68.115942028985515</v>
      </c>
      <c r="O34" s="145">
        <f t="shared" si="10"/>
        <v>73.493975903614455</v>
      </c>
      <c r="P34" s="151">
        <f t="shared" si="10"/>
        <v>71.05263157894737</v>
      </c>
    </row>
    <row r="35" spans="1:16" s="2" customFormat="1" ht="22.5" customHeight="1">
      <c r="A35" s="10" t="s">
        <v>35</v>
      </c>
      <c r="B35" s="200">
        <v>337</v>
      </c>
      <c r="C35" s="201">
        <v>494</v>
      </c>
      <c r="D35" s="172">
        <f t="shared" si="5"/>
        <v>831</v>
      </c>
      <c r="E35" s="164">
        <v>145</v>
      </c>
      <c r="F35" s="170">
        <v>219</v>
      </c>
      <c r="G35" s="172">
        <f t="shared" si="6"/>
        <v>364</v>
      </c>
      <c r="H35" s="164">
        <v>71</v>
      </c>
      <c r="I35" s="170">
        <v>62</v>
      </c>
      <c r="J35" s="172">
        <f t="shared" si="7"/>
        <v>133</v>
      </c>
      <c r="K35" s="182">
        <f t="shared" si="8"/>
        <v>216</v>
      </c>
      <c r="L35" s="187">
        <f t="shared" si="8"/>
        <v>281</v>
      </c>
      <c r="M35" s="130">
        <f t="shared" si="9"/>
        <v>497</v>
      </c>
      <c r="N35" s="190">
        <f t="shared" si="10"/>
        <v>64.09495548961425</v>
      </c>
      <c r="O35" s="195">
        <f t="shared" si="10"/>
        <v>56.882591093117405</v>
      </c>
      <c r="P35" s="197">
        <f t="shared" si="10"/>
        <v>59.807460890493381</v>
      </c>
    </row>
    <row r="36" spans="1:16" s="2" customFormat="1" ht="22.5" customHeight="1">
      <c r="A36" s="11" t="s">
        <v>34</v>
      </c>
      <c r="B36" s="42">
        <f t="shared" ref="B36:M36" si="11">SUM(B23:B35)</f>
        <v>962</v>
      </c>
      <c r="C36" s="22">
        <f t="shared" si="11"/>
        <v>1125</v>
      </c>
      <c r="D36" s="37">
        <f t="shared" si="11"/>
        <v>2087</v>
      </c>
      <c r="E36" s="42">
        <f t="shared" si="11"/>
        <v>398</v>
      </c>
      <c r="F36" s="22">
        <f t="shared" si="11"/>
        <v>519</v>
      </c>
      <c r="G36" s="37">
        <f t="shared" si="11"/>
        <v>917</v>
      </c>
      <c r="H36" s="42">
        <f t="shared" si="11"/>
        <v>196</v>
      </c>
      <c r="I36" s="22">
        <f t="shared" si="11"/>
        <v>165</v>
      </c>
      <c r="J36" s="37">
        <f t="shared" si="11"/>
        <v>361</v>
      </c>
      <c r="K36" s="42">
        <f t="shared" si="11"/>
        <v>594</v>
      </c>
      <c r="L36" s="22">
        <f t="shared" si="11"/>
        <v>684</v>
      </c>
      <c r="M36" s="37">
        <f t="shared" si="11"/>
        <v>1278</v>
      </c>
      <c r="N36" s="143">
        <f t="shared" si="10"/>
        <v>61.746361746361742</v>
      </c>
      <c r="O36" s="149">
        <f t="shared" si="10"/>
        <v>60.8</v>
      </c>
      <c r="P36" s="155">
        <f t="shared" si="10"/>
        <v>61.236224245328216</v>
      </c>
    </row>
    <row r="38" spans="1:16" s="2" customFormat="1" ht="13.5">
      <c r="A38" s="158" t="s">
        <v>9</v>
      </c>
      <c r="B38" s="165">
        <f>B36</f>
        <v>962</v>
      </c>
      <c r="C38" s="165">
        <f>C36</f>
        <v>1125</v>
      </c>
      <c r="D38" s="173">
        <f>SUM(B38:C38)</f>
        <v>2087</v>
      </c>
      <c r="E38" s="178">
        <f>E36</f>
        <v>398</v>
      </c>
      <c r="F38" s="178">
        <f>F36</f>
        <v>519</v>
      </c>
      <c r="G38" s="173">
        <f>SUM(E38:F38)</f>
        <v>917</v>
      </c>
      <c r="H38" s="178">
        <f>H36</f>
        <v>196</v>
      </c>
      <c r="I38" s="178">
        <f>I36</f>
        <v>165</v>
      </c>
      <c r="J38" s="173">
        <f>SUM(H38:I38)</f>
        <v>361</v>
      </c>
      <c r="K38" s="165">
        <f>K36</f>
        <v>594</v>
      </c>
      <c r="L38" s="165">
        <f>L36</f>
        <v>684</v>
      </c>
      <c r="M38" s="173">
        <f>SUM(K38:L38)</f>
        <v>1278</v>
      </c>
      <c r="N38" s="192">
        <f>IF(OR(K38=0,B38=0),0,K38/B38*100)</f>
        <v>61.746361746361742</v>
      </c>
      <c r="O38" s="192">
        <f>IF(OR(L38=0,C38=0),0,L38/C38*100)</f>
        <v>60.8</v>
      </c>
      <c r="P38" s="192">
        <f>IF(OR(M38=0,D38=0),0,M38/D38*100)</f>
        <v>61.236224245328216</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10</v>
      </c>
      <c r="C40" s="167">
        <f t="shared" ref="C40:C52" si="13">ROUND(IF(C23=0,0,C23*$C$38/$C$36),0)</f>
        <v>9</v>
      </c>
      <c r="D40" s="166">
        <f t="shared" ref="D40:D52" si="14">SUM(B40:C40)</f>
        <v>19</v>
      </c>
      <c r="E40" s="167">
        <f t="shared" ref="E40:E52" si="15">ROUND(IF(E23=0,0,E23*$E$38/$E$36),0)</f>
        <v>1</v>
      </c>
      <c r="F40" s="167">
        <f t="shared" ref="F40:F52" si="16">ROUND(IF(F23=0,0,F23*$F$38/$F$36),0)</f>
        <v>2</v>
      </c>
      <c r="G40" s="166">
        <f t="shared" ref="G40:G52" si="17">SUM(E40:F40)</f>
        <v>3</v>
      </c>
      <c r="H40" s="167">
        <f t="shared" ref="H40:H52" si="18">ROUND(IF(H23=0,0,H23*$H$38/$H$36),0)</f>
        <v>3</v>
      </c>
      <c r="I40" s="167">
        <f t="shared" ref="I40:I52" si="19">ROUND(IF(I23=0,0,I23*$I$38/$I$36),0)</f>
        <v>2</v>
      </c>
      <c r="J40" s="166">
        <f t="shared" ref="J40:J52" si="20">SUM(H40:I40)</f>
        <v>5</v>
      </c>
      <c r="K40" s="167">
        <f t="shared" ref="K40:K52" si="21">ROUND(IF(K23=0,0,K23*$K$38/$K$36),0)</f>
        <v>4</v>
      </c>
      <c r="L40" s="167">
        <f t="shared" ref="L40:L52" si="22">ROUND(IF(L23=0,0,L23*$L$38/$L$36),0)</f>
        <v>4</v>
      </c>
      <c r="M40" s="166">
        <f t="shared" ref="M40:M52" si="23">SUM(K40:L40)</f>
        <v>8</v>
      </c>
      <c r="N40" s="193">
        <f t="shared" ref="N40:P52" si="24">IF(OR(K40=0,B40=0),0,K40/B40*100)</f>
        <v>40</v>
      </c>
      <c r="O40" s="193">
        <f t="shared" si="24"/>
        <v>44.444444444444443</v>
      </c>
      <c r="P40" s="193">
        <f t="shared" si="24"/>
        <v>42.105263157894733</v>
      </c>
    </row>
    <row r="41" spans="1:16" s="2" customFormat="1" ht="13.5">
      <c r="A41" s="159" t="s">
        <v>70</v>
      </c>
      <c r="B41" s="167">
        <f t="shared" si="12"/>
        <v>8</v>
      </c>
      <c r="C41" s="167">
        <f t="shared" si="13"/>
        <v>8</v>
      </c>
      <c r="D41" s="166">
        <f t="shared" si="14"/>
        <v>16</v>
      </c>
      <c r="E41" s="167">
        <f t="shared" si="15"/>
        <v>2</v>
      </c>
      <c r="F41" s="167">
        <f t="shared" si="16"/>
        <v>3</v>
      </c>
      <c r="G41" s="166">
        <f t="shared" si="17"/>
        <v>5</v>
      </c>
      <c r="H41" s="167">
        <f t="shared" si="18"/>
        <v>4</v>
      </c>
      <c r="I41" s="167">
        <f t="shared" si="19"/>
        <v>0</v>
      </c>
      <c r="J41" s="166">
        <f t="shared" si="20"/>
        <v>4</v>
      </c>
      <c r="K41" s="167">
        <f t="shared" si="21"/>
        <v>6</v>
      </c>
      <c r="L41" s="167">
        <f t="shared" si="22"/>
        <v>3</v>
      </c>
      <c r="M41" s="166">
        <f t="shared" si="23"/>
        <v>9</v>
      </c>
      <c r="N41" s="193">
        <f t="shared" si="24"/>
        <v>75</v>
      </c>
      <c r="O41" s="193">
        <f t="shared" si="24"/>
        <v>37.5</v>
      </c>
      <c r="P41" s="193">
        <f t="shared" si="24"/>
        <v>56.25</v>
      </c>
    </row>
    <row r="42" spans="1:16" s="2" customFormat="1" ht="13.5">
      <c r="A42" s="160" t="s">
        <v>0</v>
      </c>
      <c r="B42" s="167">
        <f t="shared" si="12"/>
        <v>50</v>
      </c>
      <c r="C42" s="167">
        <f t="shared" si="13"/>
        <v>40</v>
      </c>
      <c r="D42" s="166">
        <f t="shared" si="14"/>
        <v>90</v>
      </c>
      <c r="E42" s="167">
        <f t="shared" si="15"/>
        <v>14</v>
      </c>
      <c r="F42" s="167">
        <f t="shared" si="16"/>
        <v>13</v>
      </c>
      <c r="G42" s="166">
        <f t="shared" si="17"/>
        <v>27</v>
      </c>
      <c r="H42" s="167">
        <f t="shared" si="18"/>
        <v>7</v>
      </c>
      <c r="I42" s="167">
        <f t="shared" si="19"/>
        <v>7</v>
      </c>
      <c r="J42" s="166">
        <f t="shared" si="20"/>
        <v>14</v>
      </c>
      <c r="K42" s="167">
        <f t="shared" si="21"/>
        <v>21</v>
      </c>
      <c r="L42" s="167">
        <f t="shared" si="22"/>
        <v>20</v>
      </c>
      <c r="M42" s="166">
        <f t="shared" si="23"/>
        <v>41</v>
      </c>
      <c r="N42" s="193">
        <f t="shared" si="24"/>
        <v>42</v>
      </c>
      <c r="O42" s="193">
        <f t="shared" si="24"/>
        <v>50</v>
      </c>
      <c r="P42" s="193">
        <f t="shared" si="24"/>
        <v>45.555555555555557</v>
      </c>
    </row>
    <row r="43" spans="1:16" s="2" customFormat="1" ht="13.5">
      <c r="A43" s="160" t="s">
        <v>7</v>
      </c>
      <c r="B43" s="167">
        <f t="shared" si="12"/>
        <v>44</v>
      </c>
      <c r="C43" s="167">
        <f t="shared" si="13"/>
        <v>46</v>
      </c>
      <c r="D43" s="166">
        <f t="shared" si="14"/>
        <v>90</v>
      </c>
      <c r="E43" s="167">
        <f t="shared" si="15"/>
        <v>16</v>
      </c>
      <c r="F43" s="167">
        <f t="shared" si="16"/>
        <v>22</v>
      </c>
      <c r="G43" s="166">
        <f t="shared" si="17"/>
        <v>38</v>
      </c>
      <c r="H43" s="167">
        <f t="shared" si="18"/>
        <v>7</v>
      </c>
      <c r="I43" s="167">
        <f t="shared" si="19"/>
        <v>2</v>
      </c>
      <c r="J43" s="166">
        <f t="shared" si="20"/>
        <v>9</v>
      </c>
      <c r="K43" s="167">
        <f t="shared" si="21"/>
        <v>23</v>
      </c>
      <c r="L43" s="167">
        <f t="shared" si="22"/>
        <v>24</v>
      </c>
      <c r="M43" s="166">
        <f t="shared" si="23"/>
        <v>47</v>
      </c>
      <c r="N43" s="193">
        <f t="shared" si="24"/>
        <v>52.272727272727273</v>
      </c>
      <c r="O43" s="193">
        <f t="shared" si="24"/>
        <v>52.173913043478258</v>
      </c>
      <c r="P43" s="193">
        <f t="shared" si="24"/>
        <v>52.222222222222229</v>
      </c>
    </row>
    <row r="44" spans="1:16" s="2" customFormat="1" ht="13.5">
      <c r="A44" s="160" t="s">
        <v>11</v>
      </c>
      <c r="B44" s="167">
        <f t="shared" si="12"/>
        <v>49</v>
      </c>
      <c r="C44" s="167">
        <f t="shared" si="13"/>
        <v>34</v>
      </c>
      <c r="D44" s="166">
        <f t="shared" si="14"/>
        <v>83</v>
      </c>
      <c r="E44" s="167">
        <f t="shared" si="15"/>
        <v>18</v>
      </c>
      <c r="F44" s="167">
        <f t="shared" si="16"/>
        <v>14</v>
      </c>
      <c r="G44" s="166">
        <f t="shared" si="17"/>
        <v>32</v>
      </c>
      <c r="H44" s="167">
        <f t="shared" si="18"/>
        <v>8</v>
      </c>
      <c r="I44" s="167">
        <f t="shared" si="19"/>
        <v>9</v>
      </c>
      <c r="J44" s="166">
        <f t="shared" si="20"/>
        <v>17</v>
      </c>
      <c r="K44" s="167">
        <f t="shared" si="21"/>
        <v>26</v>
      </c>
      <c r="L44" s="167">
        <f t="shared" si="22"/>
        <v>23</v>
      </c>
      <c r="M44" s="166">
        <f t="shared" si="23"/>
        <v>49</v>
      </c>
      <c r="N44" s="193">
        <f t="shared" si="24"/>
        <v>53.061224489795919</v>
      </c>
      <c r="O44" s="193">
        <f t="shared" si="24"/>
        <v>67.64705882352942</v>
      </c>
      <c r="P44" s="193">
        <f t="shared" si="24"/>
        <v>59.036144578313255</v>
      </c>
    </row>
    <row r="45" spans="1:16" s="2" customFormat="1" ht="13.5">
      <c r="A45" s="160" t="s">
        <v>5</v>
      </c>
      <c r="B45" s="167">
        <f t="shared" si="12"/>
        <v>50</v>
      </c>
      <c r="C45" s="167">
        <f t="shared" si="13"/>
        <v>38</v>
      </c>
      <c r="D45" s="166">
        <f t="shared" si="14"/>
        <v>88</v>
      </c>
      <c r="E45" s="167">
        <f t="shared" si="15"/>
        <v>18</v>
      </c>
      <c r="F45" s="167">
        <f t="shared" si="16"/>
        <v>18</v>
      </c>
      <c r="G45" s="166">
        <f t="shared" si="17"/>
        <v>36</v>
      </c>
      <c r="H45" s="167">
        <f t="shared" si="18"/>
        <v>10</v>
      </c>
      <c r="I45" s="167">
        <f t="shared" si="19"/>
        <v>4</v>
      </c>
      <c r="J45" s="166">
        <f t="shared" si="20"/>
        <v>14</v>
      </c>
      <c r="K45" s="167">
        <f t="shared" si="21"/>
        <v>28</v>
      </c>
      <c r="L45" s="167">
        <f t="shared" si="22"/>
        <v>22</v>
      </c>
      <c r="M45" s="166">
        <f t="shared" si="23"/>
        <v>50</v>
      </c>
      <c r="N45" s="193">
        <f t="shared" si="24"/>
        <v>56.000000000000007</v>
      </c>
      <c r="O45" s="193">
        <f t="shared" si="24"/>
        <v>57.894736842105267</v>
      </c>
      <c r="P45" s="193">
        <f t="shared" si="24"/>
        <v>56.81818181818182</v>
      </c>
    </row>
    <row r="46" spans="1:16" s="2" customFormat="1" ht="13.5">
      <c r="A46" s="160" t="s">
        <v>17</v>
      </c>
      <c r="B46" s="167">
        <f t="shared" si="12"/>
        <v>44</v>
      </c>
      <c r="C46" s="167">
        <f t="shared" si="13"/>
        <v>45</v>
      </c>
      <c r="D46" s="166">
        <f t="shared" si="14"/>
        <v>89</v>
      </c>
      <c r="E46" s="167">
        <f t="shared" si="15"/>
        <v>20</v>
      </c>
      <c r="F46" s="167">
        <f t="shared" si="16"/>
        <v>15</v>
      </c>
      <c r="G46" s="166">
        <f t="shared" si="17"/>
        <v>35</v>
      </c>
      <c r="H46" s="167">
        <f t="shared" si="18"/>
        <v>6</v>
      </c>
      <c r="I46" s="167">
        <f t="shared" si="19"/>
        <v>9</v>
      </c>
      <c r="J46" s="166">
        <f t="shared" si="20"/>
        <v>15</v>
      </c>
      <c r="K46" s="167">
        <f t="shared" si="21"/>
        <v>26</v>
      </c>
      <c r="L46" s="167">
        <f t="shared" si="22"/>
        <v>24</v>
      </c>
      <c r="M46" s="166">
        <f t="shared" si="23"/>
        <v>50</v>
      </c>
      <c r="N46" s="193">
        <f t="shared" si="24"/>
        <v>59.090909090909093</v>
      </c>
      <c r="O46" s="193">
        <f t="shared" si="24"/>
        <v>53.333333333333336</v>
      </c>
      <c r="P46" s="193">
        <f t="shared" si="24"/>
        <v>56.17977528089888</v>
      </c>
    </row>
    <row r="47" spans="1:16" s="2" customFormat="1" ht="13.5">
      <c r="A47" s="160" t="s">
        <v>4</v>
      </c>
      <c r="B47" s="167">
        <f t="shared" si="12"/>
        <v>51</v>
      </c>
      <c r="C47" s="167">
        <f t="shared" si="13"/>
        <v>64</v>
      </c>
      <c r="D47" s="166">
        <f t="shared" si="14"/>
        <v>115</v>
      </c>
      <c r="E47" s="167">
        <f t="shared" si="15"/>
        <v>18</v>
      </c>
      <c r="F47" s="167">
        <f t="shared" si="16"/>
        <v>30</v>
      </c>
      <c r="G47" s="166">
        <f t="shared" si="17"/>
        <v>48</v>
      </c>
      <c r="H47" s="167">
        <f t="shared" si="18"/>
        <v>7</v>
      </c>
      <c r="I47" s="167">
        <f t="shared" si="19"/>
        <v>10</v>
      </c>
      <c r="J47" s="166">
        <f t="shared" si="20"/>
        <v>17</v>
      </c>
      <c r="K47" s="167">
        <f t="shared" si="21"/>
        <v>25</v>
      </c>
      <c r="L47" s="167">
        <f t="shared" si="22"/>
        <v>40</v>
      </c>
      <c r="M47" s="166">
        <f t="shared" si="23"/>
        <v>65</v>
      </c>
      <c r="N47" s="193">
        <f t="shared" si="24"/>
        <v>49.019607843137251</v>
      </c>
      <c r="O47" s="193">
        <f t="shared" si="24"/>
        <v>62.5</v>
      </c>
      <c r="P47" s="193">
        <f t="shared" si="24"/>
        <v>56.521739130434781</v>
      </c>
    </row>
    <row r="48" spans="1:16" s="2" customFormat="1" ht="13.5">
      <c r="A48" s="160" t="s">
        <v>10</v>
      </c>
      <c r="B48" s="167">
        <f t="shared" si="12"/>
        <v>86</v>
      </c>
      <c r="C48" s="167">
        <f t="shared" si="13"/>
        <v>92</v>
      </c>
      <c r="D48" s="166">
        <f t="shared" si="14"/>
        <v>178</v>
      </c>
      <c r="E48" s="167">
        <f t="shared" si="15"/>
        <v>42</v>
      </c>
      <c r="F48" s="167">
        <f t="shared" si="16"/>
        <v>49</v>
      </c>
      <c r="G48" s="166">
        <f t="shared" si="17"/>
        <v>91</v>
      </c>
      <c r="H48" s="167">
        <f t="shared" si="18"/>
        <v>19</v>
      </c>
      <c r="I48" s="167">
        <f t="shared" si="19"/>
        <v>17</v>
      </c>
      <c r="J48" s="166">
        <f t="shared" si="20"/>
        <v>36</v>
      </c>
      <c r="K48" s="167">
        <f t="shared" si="21"/>
        <v>61</v>
      </c>
      <c r="L48" s="167">
        <f t="shared" si="22"/>
        <v>66</v>
      </c>
      <c r="M48" s="166">
        <f t="shared" si="23"/>
        <v>127</v>
      </c>
      <c r="N48" s="193">
        <f t="shared" si="24"/>
        <v>70.930232558139537</v>
      </c>
      <c r="O48" s="193">
        <f t="shared" si="24"/>
        <v>71.739130434782609</v>
      </c>
      <c r="P48" s="193">
        <f t="shared" si="24"/>
        <v>71.348314606741567</v>
      </c>
    </row>
    <row r="49" spans="1:16" s="2" customFormat="1" ht="13.5">
      <c r="A49" s="160" t="s">
        <v>14</v>
      </c>
      <c r="B49" s="167">
        <f t="shared" si="12"/>
        <v>91</v>
      </c>
      <c r="C49" s="167">
        <f t="shared" si="13"/>
        <v>90</v>
      </c>
      <c r="D49" s="166">
        <f t="shared" si="14"/>
        <v>181</v>
      </c>
      <c r="E49" s="167">
        <f t="shared" si="15"/>
        <v>35</v>
      </c>
      <c r="F49" s="167">
        <f t="shared" si="16"/>
        <v>46</v>
      </c>
      <c r="G49" s="166">
        <f t="shared" si="17"/>
        <v>81</v>
      </c>
      <c r="H49" s="167">
        <f t="shared" si="18"/>
        <v>23</v>
      </c>
      <c r="I49" s="167">
        <f t="shared" si="19"/>
        <v>13</v>
      </c>
      <c r="J49" s="166">
        <f t="shared" si="20"/>
        <v>36</v>
      </c>
      <c r="K49" s="167">
        <f t="shared" si="21"/>
        <v>58</v>
      </c>
      <c r="L49" s="167">
        <f t="shared" si="22"/>
        <v>59</v>
      </c>
      <c r="M49" s="166">
        <f t="shared" si="23"/>
        <v>117</v>
      </c>
      <c r="N49" s="193">
        <f t="shared" si="24"/>
        <v>63.73626373626373</v>
      </c>
      <c r="O49" s="193">
        <f t="shared" si="24"/>
        <v>65.555555555555557</v>
      </c>
      <c r="P49" s="193">
        <f t="shared" si="24"/>
        <v>64.640883977900558</v>
      </c>
    </row>
    <row r="50" spans="1:16" s="2" customFormat="1" ht="13.5">
      <c r="A50" s="160" t="s">
        <v>20</v>
      </c>
      <c r="B50" s="167">
        <f t="shared" si="12"/>
        <v>73</v>
      </c>
      <c r="C50" s="167">
        <f t="shared" si="13"/>
        <v>82</v>
      </c>
      <c r="D50" s="166">
        <f t="shared" si="14"/>
        <v>155</v>
      </c>
      <c r="E50" s="167">
        <f t="shared" si="15"/>
        <v>38</v>
      </c>
      <c r="F50" s="167">
        <f t="shared" si="16"/>
        <v>42</v>
      </c>
      <c r="G50" s="166">
        <f t="shared" si="17"/>
        <v>80</v>
      </c>
      <c r="H50" s="167">
        <f t="shared" si="18"/>
        <v>15</v>
      </c>
      <c r="I50" s="167">
        <f t="shared" si="19"/>
        <v>15</v>
      </c>
      <c r="J50" s="166">
        <f t="shared" si="20"/>
        <v>30</v>
      </c>
      <c r="K50" s="167">
        <f t="shared" si="21"/>
        <v>53</v>
      </c>
      <c r="L50" s="167">
        <f t="shared" si="22"/>
        <v>57</v>
      </c>
      <c r="M50" s="166">
        <f t="shared" si="23"/>
        <v>110</v>
      </c>
      <c r="N50" s="193">
        <f t="shared" si="24"/>
        <v>72.602739726027394</v>
      </c>
      <c r="O50" s="193">
        <f t="shared" si="24"/>
        <v>69.512195121951208</v>
      </c>
      <c r="P50" s="193">
        <f t="shared" si="24"/>
        <v>70.967741935483872</v>
      </c>
    </row>
    <row r="51" spans="1:16" s="2" customFormat="1" ht="13.5">
      <c r="A51" s="160" t="s">
        <v>23</v>
      </c>
      <c r="B51" s="167">
        <f t="shared" si="12"/>
        <v>69</v>
      </c>
      <c r="C51" s="167">
        <f t="shared" si="13"/>
        <v>83</v>
      </c>
      <c r="D51" s="166">
        <f t="shared" si="14"/>
        <v>152</v>
      </c>
      <c r="E51" s="167">
        <f t="shared" si="15"/>
        <v>31</v>
      </c>
      <c r="F51" s="167">
        <f t="shared" si="16"/>
        <v>46</v>
      </c>
      <c r="G51" s="166">
        <f t="shared" si="17"/>
        <v>77</v>
      </c>
      <c r="H51" s="167">
        <f t="shared" si="18"/>
        <v>16</v>
      </c>
      <c r="I51" s="167">
        <f t="shared" si="19"/>
        <v>15</v>
      </c>
      <c r="J51" s="166">
        <f t="shared" si="20"/>
        <v>31</v>
      </c>
      <c r="K51" s="167">
        <f t="shared" si="21"/>
        <v>47</v>
      </c>
      <c r="L51" s="167">
        <f t="shared" si="22"/>
        <v>61</v>
      </c>
      <c r="M51" s="166">
        <f t="shared" si="23"/>
        <v>108</v>
      </c>
      <c r="N51" s="193">
        <f t="shared" si="24"/>
        <v>68.115942028985515</v>
      </c>
      <c r="O51" s="193">
        <f t="shared" si="24"/>
        <v>73.493975903614455</v>
      </c>
      <c r="P51" s="193">
        <f t="shared" si="24"/>
        <v>71.05263157894737</v>
      </c>
    </row>
    <row r="52" spans="1:16" s="2" customFormat="1" ht="13.5">
      <c r="A52" s="160" t="s">
        <v>35</v>
      </c>
      <c r="B52" s="167">
        <f t="shared" si="12"/>
        <v>337</v>
      </c>
      <c r="C52" s="167">
        <f t="shared" si="13"/>
        <v>494</v>
      </c>
      <c r="D52" s="166">
        <f t="shared" si="14"/>
        <v>831</v>
      </c>
      <c r="E52" s="167">
        <f t="shared" si="15"/>
        <v>145</v>
      </c>
      <c r="F52" s="167">
        <f t="shared" si="16"/>
        <v>219</v>
      </c>
      <c r="G52" s="166">
        <f t="shared" si="17"/>
        <v>364</v>
      </c>
      <c r="H52" s="167">
        <f t="shared" si="18"/>
        <v>71</v>
      </c>
      <c r="I52" s="167">
        <f t="shared" si="19"/>
        <v>62</v>
      </c>
      <c r="J52" s="166">
        <f t="shared" si="20"/>
        <v>133</v>
      </c>
      <c r="K52" s="167">
        <f t="shared" si="21"/>
        <v>216</v>
      </c>
      <c r="L52" s="167">
        <f t="shared" si="22"/>
        <v>281</v>
      </c>
      <c r="M52" s="166">
        <f t="shared" si="23"/>
        <v>497</v>
      </c>
      <c r="N52" s="193">
        <f t="shared" si="24"/>
        <v>64.09495548961425</v>
      </c>
      <c r="O52" s="193">
        <f t="shared" si="24"/>
        <v>56.882591093117405</v>
      </c>
      <c r="P52" s="193">
        <f t="shared" si="24"/>
        <v>59.807460890493381</v>
      </c>
    </row>
    <row r="53" spans="1:16" s="2" customFormat="1" ht="13.5">
      <c r="A53" s="160" t="s">
        <v>34</v>
      </c>
      <c r="B53" s="166">
        <f t="shared" ref="B53:M53" si="25">SUM(B40:B52)</f>
        <v>962</v>
      </c>
      <c r="C53" s="166">
        <f t="shared" si="25"/>
        <v>1125</v>
      </c>
      <c r="D53" s="166">
        <f t="shared" si="25"/>
        <v>2087</v>
      </c>
      <c r="E53" s="166">
        <f t="shared" si="25"/>
        <v>398</v>
      </c>
      <c r="F53" s="166">
        <f t="shared" si="25"/>
        <v>519</v>
      </c>
      <c r="G53" s="166">
        <f t="shared" si="25"/>
        <v>917</v>
      </c>
      <c r="H53" s="166">
        <f t="shared" si="25"/>
        <v>196</v>
      </c>
      <c r="I53" s="166">
        <f t="shared" si="25"/>
        <v>165</v>
      </c>
      <c r="J53" s="166">
        <f t="shared" si="25"/>
        <v>361</v>
      </c>
      <c r="K53" s="166">
        <f t="shared" si="25"/>
        <v>594</v>
      </c>
      <c r="L53" s="166">
        <f t="shared" si="25"/>
        <v>684</v>
      </c>
      <c r="M53" s="166">
        <f t="shared" si="25"/>
        <v>1278</v>
      </c>
      <c r="N53" s="193">
        <f>ROUND(IF(OR(K53=0,B53=0),0,K53/B53*100),2)</f>
        <v>61.75</v>
      </c>
      <c r="O53" s="193">
        <f>ROUND(IF(OR(L53=0,C53=0),0,L53/C53*100),2)</f>
        <v>60.8</v>
      </c>
      <c r="P53" s="193">
        <f>ROUND(IF(OR(M53=0,D53=0),0,M53/D53*100),2)</f>
        <v>61.24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467" priority="69" stopIfTrue="1" operator="notEqual">
      <formula>B36</formula>
    </cfRule>
  </conditionalFormatting>
  <conditionalFormatting sqref="H49:J49">
    <cfRule type="cellIs" dxfId="6466" priority="70" stopIfTrue="1" operator="greaterThan">
      <formula>100</formula>
    </cfRule>
    <cfRule type="cellIs" dxfId="6465" priority="71" stopIfTrue="1" operator="notEqual">
      <formula>H36</formula>
    </cfRule>
  </conditionalFormatting>
  <conditionalFormatting sqref="H39:J48">
    <cfRule type="cellIs" dxfId="6464" priority="72" stopIfTrue="1" operator="greaterThan">
      <formula>100</formula>
    </cfRule>
  </conditionalFormatting>
  <conditionalFormatting sqref="B49:G49">
    <cfRule type="cellIs" dxfId="6463" priority="68" stopIfTrue="1" operator="notEqual">
      <formula>B36</formula>
    </cfRule>
  </conditionalFormatting>
  <conditionalFormatting sqref="H49:J49">
    <cfRule type="cellIs" dxfId="6462" priority="66" stopIfTrue="1" operator="greaterThan">
      <formula>100</formula>
    </cfRule>
    <cfRule type="cellIs" dxfId="6461" priority="67" stopIfTrue="1" operator="notEqual">
      <formula>H36</formula>
    </cfRule>
  </conditionalFormatting>
  <conditionalFormatting sqref="H39:J48">
    <cfRule type="cellIs" dxfId="6460" priority="65" stopIfTrue="1" operator="greaterThan">
      <formula>100</formula>
    </cfRule>
  </conditionalFormatting>
  <conditionalFormatting sqref="B49:G49">
    <cfRule type="cellIs" dxfId="6459" priority="64" stopIfTrue="1" operator="notEqual">
      <formula>B36</formula>
    </cfRule>
  </conditionalFormatting>
  <conditionalFormatting sqref="H49:J49">
    <cfRule type="cellIs" dxfId="6458" priority="62" stopIfTrue="1" operator="greaterThan">
      <formula>100</formula>
    </cfRule>
    <cfRule type="cellIs" dxfId="6457" priority="63" stopIfTrue="1" operator="notEqual">
      <formula>H36</formula>
    </cfRule>
  </conditionalFormatting>
  <conditionalFormatting sqref="H39:J48">
    <cfRule type="cellIs" dxfId="6456" priority="61" stopIfTrue="1" operator="greaterThan">
      <formula>100</formula>
    </cfRule>
  </conditionalFormatting>
  <conditionalFormatting sqref="B49:G49">
    <cfRule type="cellIs" dxfId="6455" priority="60" stopIfTrue="1" operator="notEqual">
      <formula>B36</formula>
    </cfRule>
  </conditionalFormatting>
  <conditionalFormatting sqref="H49:J49">
    <cfRule type="cellIs" dxfId="6454" priority="58" stopIfTrue="1" operator="greaterThan">
      <formula>100</formula>
    </cfRule>
    <cfRule type="cellIs" dxfId="6453" priority="59" stopIfTrue="1" operator="notEqual">
      <formula>H36</formula>
    </cfRule>
  </conditionalFormatting>
  <conditionalFormatting sqref="H39:J48">
    <cfRule type="cellIs" dxfId="6452" priority="57" stopIfTrue="1" operator="greaterThan">
      <formula>100</formula>
    </cfRule>
  </conditionalFormatting>
  <conditionalFormatting sqref="B49:G49">
    <cfRule type="cellIs" dxfId="6451" priority="56" stopIfTrue="1" operator="notEqual">
      <formula>B36</formula>
    </cfRule>
  </conditionalFormatting>
  <conditionalFormatting sqref="H49:J49">
    <cfRule type="cellIs" dxfId="6450" priority="54" stopIfTrue="1" operator="greaterThan">
      <formula>100</formula>
    </cfRule>
    <cfRule type="cellIs" dxfId="6449" priority="55" stopIfTrue="1" operator="notEqual">
      <formula>H36</formula>
    </cfRule>
  </conditionalFormatting>
  <conditionalFormatting sqref="H39:J48">
    <cfRule type="cellIs" dxfId="6448" priority="53" stopIfTrue="1" operator="greaterThan">
      <formula>100</formula>
    </cfRule>
  </conditionalFormatting>
  <conditionalFormatting sqref="B49:G49">
    <cfRule type="cellIs" dxfId="6447" priority="52" stopIfTrue="1" operator="notEqual">
      <formula>B36</formula>
    </cfRule>
  </conditionalFormatting>
  <conditionalFormatting sqref="H49:J49">
    <cfRule type="cellIs" dxfId="6446" priority="50" stopIfTrue="1" operator="greaterThan">
      <formula>100</formula>
    </cfRule>
    <cfRule type="cellIs" dxfId="6445" priority="51" stopIfTrue="1" operator="notEqual">
      <formula>H36</formula>
    </cfRule>
  </conditionalFormatting>
  <conditionalFormatting sqref="H39:J48">
    <cfRule type="cellIs" dxfId="6444" priority="49" stopIfTrue="1" operator="greaterThan">
      <formula>100</formula>
    </cfRule>
  </conditionalFormatting>
  <conditionalFormatting sqref="B49:G49">
    <cfRule type="cellIs" dxfId="6443" priority="48" stopIfTrue="1" operator="notEqual">
      <formula>B36</formula>
    </cfRule>
  </conditionalFormatting>
  <conditionalFormatting sqref="H49:J49">
    <cfRule type="cellIs" dxfId="6442" priority="46" stopIfTrue="1" operator="greaterThan">
      <formula>100</formula>
    </cfRule>
    <cfRule type="cellIs" dxfId="6441" priority="47" stopIfTrue="1" operator="notEqual">
      <formula>H36</formula>
    </cfRule>
  </conditionalFormatting>
  <conditionalFormatting sqref="H39:J48">
    <cfRule type="cellIs" dxfId="6440" priority="45" stopIfTrue="1" operator="greaterThan">
      <formula>100</formula>
    </cfRule>
  </conditionalFormatting>
  <conditionalFormatting sqref="B53:G53">
    <cfRule type="cellIs" dxfId="6439" priority="44" stopIfTrue="1" operator="notEqual">
      <formula>B38</formula>
    </cfRule>
  </conditionalFormatting>
  <conditionalFormatting sqref="H53:J53">
    <cfRule type="cellIs" dxfId="6438" priority="42" stopIfTrue="1" operator="greaterThan">
      <formula>100</formula>
    </cfRule>
    <cfRule type="cellIs" dxfId="6437" priority="43" stopIfTrue="1" operator="notEqual">
      <formula>H38</formula>
    </cfRule>
  </conditionalFormatting>
  <conditionalFormatting sqref="H40:J52">
    <cfRule type="cellIs" dxfId="6436" priority="41" stopIfTrue="1" operator="greaterThan">
      <formula>100</formula>
    </cfRule>
  </conditionalFormatting>
  <conditionalFormatting sqref="B53:G53">
    <cfRule type="cellIs" dxfId="6435" priority="40" stopIfTrue="1" operator="notEqual">
      <formula>B38</formula>
    </cfRule>
  </conditionalFormatting>
  <conditionalFormatting sqref="H53:J53">
    <cfRule type="cellIs" dxfId="6434" priority="38" stopIfTrue="1" operator="greaterThan">
      <formula>100</formula>
    </cfRule>
    <cfRule type="cellIs" dxfId="6433" priority="39" stopIfTrue="1" operator="notEqual">
      <formula>H38</formula>
    </cfRule>
  </conditionalFormatting>
  <conditionalFormatting sqref="H40:J52">
    <cfRule type="cellIs" dxfId="6432" priority="37" stopIfTrue="1" operator="greaterThan">
      <formula>100</formula>
    </cfRule>
  </conditionalFormatting>
  <conditionalFormatting sqref="B49:G49">
    <cfRule type="cellIs" dxfId="6431" priority="36" stopIfTrue="1" operator="notEqual">
      <formula>B36</formula>
    </cfRule>
  </conditionalFormatting>
  <conditionalFormatting sqref="H49:J49">
    <cfRule type="cellIs" dxfId="6430" priority="34" stopIfTrue="1" operator="greaterThan">
      <formula>100</formula>
    </cfRule>
    <cfRule type="cellIs" dxfId="6429" priority="35" stopIfTrue="1" operator="notEqual">
      <formula>H36</formula>
    </cfRule>
  </conditionalFormatting>
  <conditionalFormatting sqref="H39:J48">
    <cfRule type="cellIs" dxfId="6428" priority="33" stopIfTrue="1" operator="greaterThan">
      <formula>100</formula>
    </cfRule>
  </conditionalFormatting>
  <conditionalFormatting sqref="B53:G53">
    <cfRule type="cellIs" dxfId="6427" priority="32" stopIfTrue="1" operator="notEqual">
      <formula>B38</formula>
    </cfRule>
  </conditionalFormatting>
  <conditionalFormatting sqref="H53:J53">
    <cfRule type="cellIs" dxfId="6426" priority="30" stopIfTrue="1" operator="greaterThan">
      <formula>100</formula>
    </cfRule>
    <cfRule type="cellIs" dxfId="6425" priority="31" stopIfTrue="1" operator="notEqual">
      <formula>H38</formula>
    </cfRule>
  </conditionalFormatting>
  <conditionalFormatting sqref="H40:J52">
    <cfRule type="cellIs" dxfId="6424" priority="29" stopIfTrue="1" operator="greaterThan">
      <formula>100</formula>
    </cfRule>
  </conditionalFormatting>
  <conditionalFormatting sqref="B53:G53">
    <cfRule type="cellIs" dxfId="6423" priority="28" stopIfTrue="1" operator="notEqual">
      <formula>B38</formula>
    </cfRule>
  </conditionalFormatting>
  <conditionalFormatting sqref="H53:J53">
    <cfRule type="cellIs" dxfId="6422" priority="26" stopIfTrue="1" operator="greaterThan">
      <formula>100</formula>
    </cfRule>
    <cfRule type="cellIs" dxfId="6421" priority="27" stopIfTrue="1" operator="notEqual">
      <formula>H38</formula>
    </cfRule>
  </conditionalFormatting>
  <conditionalFormatting sqref="H40:J52">
    <cfRule type="cellIs" dxfId="6420" priority="25" stopIfTrue="1" operator="greaterThan">
      <formula>100</formula>
    </cfRule>
  </conditionalFormatting>
  <conditionalFormatting sqref="B49:G49">
    <cfRule type="cellIs" dxfId="6419" priority="24" stopIfTrue="1" operator="notEqual">
      <formula>B36</formula>
    </cfRule>
  </conditionalFormatting>
  <conditionalFormatting sqref="H49:J49">
    <cfRule type="cellIs" dxfId="6418" priority="22" stopIfTrue="1" operator="greaterThan">
      <formula>100</formula>
    </cfRule>
    <cfRule type="cellIs" dxfId="6417" priority="23" stopIfTrue="1" operator="notEqual">
      <formula>H36</formula>
    </cfRule>
  </conditionalFormatting>
  <conditionalFormatting sqref="H39:J48">
    <cfRule type="cellIs" dxfId="6416" priority="21" stopIfTrue="1" operator="greaterThan">
      <formula>100</formula>
    </cfRule>
  </conditionalFormatting>
  <conditionalFormatting sqref="B53:G53">
    <cfRule type="cellIs" dxfId="6415" priority="20" stopIfTrue="1" operator="notEqual">
      <formula>B38</formula>
    </cfRule>
  </conditionalFormatting>
  <conditionalFormatting sqref="H53:J53">
    <cfRule type="cellIs" dxfId="6414" priority="18" stopIfTrue="1" operator="greaterThan">
      <formula>100</formula>
    </cfRule>
    <cfRule type="cellIs" dxfId="6413" priority="19" stopIfTrue="1" operator="notEqual">
      <formula>H38</formula>
    </cfRule>
  </conditionalFormatting>
  <conditionalFormatting sqref="H40:J52">
    <cfRule type="cellIs" dxfId="6412" priority="17" stopIfTrue="1" operator="greaterThan">
      <formula>100</formula>
    </cfRule>
  </conditionalFormatting>
  <conditionalFormatting sqref="B53:G53">
    <cfRule type="cellIs" dxfId="6411" priority="16" stopIfTrue="1" operator="notEqual">
      <formula>B38</formula>
    </cfRule>
  </conditionalFormatting>
  <conditionalFormatting sqref="H53:J53">
    <cfRule type="cellIs" dxfId="6410" priority="14" stopIfTrue="1" operator="greaterThan">
      <formula>100</formula>
    </cfRule>
    <cfRule type="cellIs" dxfId="6409" priority="15" stopIfTrue="1" operator="notEqual">
      <formula>H38</formula>
    </cfRule>
  </conditionalFormatting>
  <conditionalFormatting sqref="H40:J52">
    <cfRule type="cellIs" dxfId="6408" priority="13" stopIfTrue="1" operator="greaterThan">
      <formula>100</formula>
    </cfRule>
  </conditionalFormatting>
  <conditionalFormatting sqref="B53:G53">
    <cfRule type="cellIs" dxfId="6407" priority="12" stopIfTrue="1" operator="notEqual">
      <formula>B38</formula>
    </cfRule>
  </conditionalFormatting>
  <conditionalFormatting sqref="H53:J53">
    <cfRule type="cellIs" dxfId="6406" priority="10" stopIfTrue="1" operator="greaterThan">
      <formula>100</formula>
    </cfRule>
    <cfRule type="cellIs" dxfId="6405" priority="11" stopIfTrue="1" operator="notEqual">
      <formula>H38</formula>
    </cfRule>
  </conditionalFormatting>
  <conditionalFormatting sqref="H40:J52">
    <cfRule type="cellIs" dxfId="6404" priority="9" stopIfTrue="1" operator="greaterThan">
      <formula>100</formula>
    </cfRule>
  </conditionalFormatting>
  <conditionalFormatting sqref="B53:G53">
    <cfRule type="cellIs" dxfId="6403" priority="8" stopIfTrue="1" operator="notEqual">
      <formula>B38</formula>
    </cfRule>
  </conditionalFormatting>
  <conditionalFormatting sqref="H53:J53">
    <cfRule type="cellIs" dxfId="6402" priority="6" stopIfTrue="1" operator="greaterThan">
      <formula>100</formula>
    </cfRule>
    <cfRule type="cellIs" dxfId="6401" priority="7" stopIfTrue="1" operator="notEqual">
      <formula>H38</formula>
    </cfRule>
  </conditionalFormatting>
  <conditionalFormatting sqref="H40:J52">
    <cfRule type="cellIs" dxfId="6400" priority="5" stopIfTrue="1" operator="greaterThan">
      <formula>100</formula>
    </cfRule>
  </conditionalFormatting>
  <conditionalFormatting sqref="B53:M53">
    <cfRule type="cellIs" dxfId="6399" priority="4" stopIfTrue="1" operator="notEqual">
      <formula>B38</formula>
    </cfRule>
  </conditionalFormatting>
  <conditionalFormatting sqref="N53:P53">
    <cfRule type="cellIs" dxfId="6398" priority="2" stopIfTrue="1" operator="greaterThan">
      <formula>100</formula>
    </cfRule>
    <cfRule type="cellIs" dxfId="6397" priority="3" stopIfTrue="1" operator="notEqual">
      <formula>N38</formula>
    </cfRule>
  </conditionalFormatting>
  <conditionalFormatting sqref="N40:P52">
    <cfRule type="cellIs" dxfId="63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37</v>
      </c>
      <c r="C6" s="168">
        <f t="shared" si="0"/>
        <v>52</v>
      </c>
      <c r="D6" s="171">
        <f t="shared" ref="D6:D16" si="1">SUM(B6:C6)</f>
        <v>89</v>
      </c>
      <c r="E6" s="174"/>
      <c r="F6" s="174"/>
      <c r="G6" s="174"/>
      <c r="H6" s="174"/>
      <c r="I6" s="174"/>
      <c r="J6" s="174"/>
      <c r="K6" s="179">
        <f t="shared" ref="K6:L16" si="2">K42</f>
        <v>13</v>
      </c>
      <c r="L6" s="183">
        <f t="shared" si="2"/>
        <v>18</v>
      </c>
      <c r="M6" s="188">
        <f t="shared" ref="M6:M17" si="3">SUM(K6:L6)</f>
        <v>31</v>
      </c>
      <c r="N6" s="91">
        <f t="shared" ref="N6:P17" si="4">IF(OR(K6=0,B6=0),0,K6/B6*100)</f>
        <v>35.135135135135137</v>
      </c>
      <c r="O6" s="194">
        <f t="shared" si="4"/>
        <v>34.615384615384613</v>
      </c>
      <c r="P6" s="196">
        <f t="shared" si="4"/>
        <v>34.831460674157306</v>
      </c>
    </row>
    <row r="7" spans="1:16" s="2" customFormat="1" ht="22.5" hidden="1" customHeight="1">
      <c r="A7" s="8" t="s">
        <v>7</v>
      </c>
      <c r="B7" s="161">
        <f t="shared" si="0"/>
        <v>51</v>
      </c>
      <c r="C7" s="168">
        <f t="shared" si="0"/>
        <v>37</v>
      </c>
      <c r="D7" s="130">
        <f t="shared" si="1"/>
        <v>88</v>
      </c>
      <c r="E7" s="175"/>
      <c r="F7" s="175"/>
      <c r="G7" s="175"/>
      <c r="H7" s="175"/>
      <c r="I7" s="175"/>
      <c r="J7" s="175"/>
      <c r="K7" s="162">
        <f t="shared" si="2"/>
        <v>27</v>
      </c>
      <c r="L7" s="169">
        <f t="shared" si="2"/>
        <v>22</v>
      </c>
      <c r="M7" s="130">
        <f t="shared" si="3"/>
        <v>49</v>
      </c>
      <c r="N7" s="139">
        <f t="shared" si="4"/>
        <v>52.941176470588239</v>
      </c>
      <c r="O7" s="145">
        <f t="shared" si="4"/>
        <v>59.45945945945946</v>
      </c>
      <c r="P7" s="151">
        <f t="shared" si="4"/>
        <v>55.68181818181818</v>
      </c>
    </row>
    <row r="8" spans="1:16" s="2" customFormat="1" ht="22.5" hidden="1" customHeight="1">
      <c r="A8" s="8" t="s">
        <v>11</v>
      </c>
      <c r="B8" s="161">
        <f t="shared" si="0"/>
        <v>56</v>
      </c>
      <c r="C8" s="168">
        <f t="shared" si="0"/>
        <v>41</v>
      </c>
      <c r="D8" s="130">
        <f t="shared" si="1"/>
        <v>97</v>
      </c>
      <c r="E8" s="175"/>
      <c r="F8" s="175"/>
      <c r="G8" s="175"/>
      <c r="H8" s="175"/>
      <c r="I8" s="175"/>
      <c r="J8" s="175"/>
      <c r="K8" s="162">
        <f t="shared" si="2"/>
        <v>36</v>
      </c>
      <c r="L8" s="169">
        <f t="shared" si="2"/>
        <v>25</v>
      </c>
      <c r="M8" s="130">
        <f t="shared" si="3"/>
        <v>61</v>
      </c>
      <c r="N8" s="139">
        <f t="shared" si="4"/>
        <v>64.285714285714292</v>
      </c>
      <c r="O8" s="145">
        <f t="shared" si="4"/>
        <v>60.975609756097562</v>
      </c>
      <c r="P8" s="151">
        <f t="shared" si="4"/>
        <v>62.886597938144327</v>
      </c>
    </row>
    <row r="9" spans="1:16" s="2" customFormat="1" ht="22.5" hidden="1" customHeight="1">
      <c r="A9" s="8" t="s">
        <v>5</v>
      </c>
      <c r="B9" s="161">
        <f t="shared" si="0"/>
        <v>61</v>
      </c>
      <c r="C9" s="168">
        <f t="shared" si="0"/>
        <v>59</v>
      </c>
      <c r="D9" s="130">
        <f t="shared" si="1"/>
        <v>120</v>
      </c>
      <c r="E9" s="175"/>
      <c r="F9" s="175"/>
      <c r="G9" s="175"/>
      <c r="H9" s="175"/>
      <c r="I9" s="175"/>
      <c r="J9" s="175"/>
      <c r="K9" s="162">
        <f t="shared" si="2"/>
        <v>32</v>
      </c>
      <c r="L9" s="169">
        <f t="shared" si="2"/>
        <v>36</v>
      </c>
      <c r="M9" s="130">
        <f t="shared" si="3"/>
        <v>68</v>
      </c>
      <c r="N9" s="139">
        <f t="shared" si="4"/>
        <v>52.459016393442624</v>
      </c>
      <c r="O9" s="145">
        <f t="shared" si="4"/>
        <v>61.016949152542374</v>
      </c>
      <c r="P9" s="151">
        <f t="shared" si="4"/>
        <v>56.666666666666664</v>
      </c>
    </row>
    <row r="10" spans="1:16" s="2" customFormat="1" ht="22.5" hidden="1" customHeight="1">
      <c r="A10" s="8" t="s">
        <v>17</v>
      </c>
      <c r="B10" s="161">
        <f t="shared" si="0"/>
        <v>58</v>
      </c>
      <c r="C10" s="168">
        <f t="shared" si="0"/>
        <v>65</v>
      </c>
      <c r="D10" s="130">
        <f t="shared" si="1"/>
        <v>123</v>
      </c>
      <c r="E10" s="175"/>
      <c r="F10" s="175"/>
      <c r="G10" s="175"/>
      <c r="H10" s="175"/>
      <c r="I10" s="175"/>
      <c r="J10" s="175"/>
      <c r="K10" s="162">
        <f t="shared" si="2"/>
        <v>34</v>
      </c>
      <c r="L10" s="169">
        <f t="shared" si="2"/>
        <v>37</v>
      </c>
      <c r="M10" s="130">
        <f t="shared" si="3"/>
        <v>71</v>
      </c>
      <c r="N10" s="139">
        <f t="shared" si="4"/>
        <v>58.620689655172406</v>
      </c>
      <c r="O10" s="145">
        <f t="shared" si="4"/>
        <v>56.92307692307692</v>
      </c>
      <c r="P10" s="151">
        <f t="shared" si="4"/>
        <v>57.72357723577236</v>
      </c>
    </row>
    <row r="11" spans="1:16" s="2" customFormat="1" ht="22.5" hidden="1" customHeight="1">
      <c r="A11" s="8" t="s">
        <v>4</v>
      </c>
      <c r="B11" s="161">
        <f t="shared" si="0"/>
        <v>80</v>
      </c>
      <c r="C11" s="168">
        <f t="shared" si="0"/>
        <v>70</v>
      </c>
      <c r="D11" s="130">
        <f t="shared" si="1"/>
        <v>150</v>
      </c>
      <c r="E11" s="175"/>
      <c r="F11" s="175"/>
      <c r="G11" s="175"/>
      <c r="H11" s="175"/>
      <c r="I11" s="175"/>
      <c r="J11" s="175"/>
      <c r="K11" s="162">
        <f t="shared" si="2"/>
        <v>48</v>
      </c>
      <c r="L11" s="169">
        <f t="shared" si="2"/>
        <v>41</v>
      </c>
      <c r="M11" s="130">
        <f t="shared" si="3"/>
        <v>89</v>
      </c>
      <c r="N11" s="139">
        <f t="shared" si="4"/>
        <v>60</v>
      </c>
      <c r="O11" s="145">
        <f t="shared" si="4"/>
        <v>58.571428571428577</v>
      </c>
      <c r="P11" s="151">
        <f t="shared" si="4"/>
        <v>59.333333333333336</v>
      </c>
    </row>
    <row r="12" spans="1:16" s="2" customFormat="1" ht="22.5" hidden="1" customHeight="1">
      <c r="A12" s="8" t="s">
        <v>10</v>
      </c>
      <c r="B12" s="161">
        <f t="shared" si="0"/>
        <v>109</v>
      </c>
      <c r="C12" s="168">
        <f t="shared" si="0"/>
        <v>79</v>
      </c>
      <c r="D12" s="130">
        <f t="shared" si="1"/>
        <v>188</v>
      </c>
      <c r="E12" s="175"/>
      <c r="F12" s="175"/>
      <c r="G12" s="175"/>
      <c r="H12" s="175"/>
      <c r="I12" s="175"/>
      <c r="J12" s="175"/>
      <c r="K12" s="162">
        <f t="shared" si="2"/>
        <v>58</v>
      </c>
      <c r="L12" s="169">
        <f t="shared" si="2"/>
        <v>43</v>
      </c>
      <c r="M12" s="130">
        <f t="shared" si="3"/>
        <v>101</v>
      </c>
      <c r="N12" s="139">
        <f t="shared" si="4"/>
        <v>53.211009174311933</v>
      </c>
      <c r="O12" s="145">
        <f t="shared" si="4"/>
        <v>54.430379746835442</v>
      </c>
      <c r="P12" s="151">
        <f t="shared" si="4"/>
        <v>53.723404255319153</v>
      </c>
    </row>
    <row r="13" spans="1:16" s="2" customFormat="1" ht="22.5" hidden="1" customHeight="1">
      <c r="A13" s="8" t="s">
        <v>14</v>
      </c>
      <c r="B13" s="161">
        <f t="shared" si="0"/>
        <v>83</v>
      </c>
      <c r="C13" s="168">
        <f t="shared" si="0"/>
        <v>94</v>
      </c>
      <c r="D13" s="130">
        <f t="shared" si="1"/>
        <v>177</v>
      </c>
      <c r="E13" s="175"/>
      <c r="F13" s="175"/>
      <c r="G13" s="175"/>
      <c r="H13" s="175"/>
      <c r="I13" s="175"/>
      <c r="J13" s="175"/>
      <c r="K13" s="162">
        <f t="shared" si="2"/>
        <v>44</v>
      </c>
      <c r="L13" s="169">
        <f t="shared" si="2"/>
        <v>64</v>
      </c>
      <c r="M13" s="130">
        <f t="shared" si="3"/>
        <v>108</v>
      </c>
      <c r="N13" s="139">
        <f t="shared" si="4"/>
        <v>53.01204819277109</v>
      </c>
      <c r="O13" s="145">
        <f t="shared" si="4"/>
        <v>68.085106382978722</v>
      </c>
      <c r="P13" s="151">
        <f t="shared" si="4"/>
        <v>61.016949152542374</v>
      </c>
    </row>
    <row r="14" spans="1:16" s="2" customFormat="1" ht="22.5" hidden="1" customHeight="1">
      <c r="A14" s="8" t="s">
        <v>20</v>
      </c>
      <c r="B14" s="161">
        <f t="shared" si="0"/>
        <v>83</v>
      </c>
      <c r="C14" s="168">
        <f t="shared" si="0"/>
        <v>104</v>
      </c>
      <c r="D14" s="130">
        <f t="shared" si="1"/>
        <v>187</v>
      </c>
      <c r="E14" s="175"/>
      <c r="F14" s="175"/>
      <c r="G14" s="175"/>
      <c r="H14" s="175"/>
      <c r="I14" s="175"/>
      <c r="J14" s="175"/>
      <c r="K14" s="162">
        <f t="shared" si="2"/>
        <v>51</v>
      </c>
      <c r="L14" s="169">
        <f t="shared" si="2"/>
        <v>69</v>
      </c>
      <c r="M14" s="130">
        <f t="shared" si="3"/>
        <v>120</v>
      </c>
      <c r="N14" s="139">
        <f t="shared" si="4"/>
        <v>61.445783132530117</v>
      </c>
      <c r="O14" s="145">
        <f t="shared" si="4"/>
        <v>66.34615384615384</v>
      </c>
      <c r="P14" s="151">
        <f t="shared" si="4"/>
        <v>64.171122994652407</v>
      </c>
    </row>
    <row r="15" spans="1:16" s="2" customFormat="1" ht="22.5" hidden="1" customHeight="1">
      <c r="A15" s="8" t="s">
        <v>23</v>
      </c>
      <c r="B15" s="161">
        <f t="shared" si="0"/>
        <v>90</v>
      </c>
      <c r="C15" s="168">
        <f t="shared" si="0"/>
        <v>82</v>
      </c>
      <c r="D15" s="130">
        <f t="shared" si="1"/>
        <v>172</v>
      </c>
      <c r="E15" s="174"/>
      <c r="F15" s="174"/>
      <c r="G15" s="174"/>
      <c r="H15" s="174"/>
      <c r="I15" s="174"/>
      <c r="J15" s="174"/>
      <c r="K15" s="161">
        <f t="shared" si="2"/>
        <v>62</v>
      </c>
      <c r="L15" s="168">
        <f t="shared" si="2"/>
        <v>64</v>
      </c>
      <c r="M15" s="130">
        <f t="shared" si="3"/>
        <v>126</v>
      </c>
      <c r="N15" s="139">
        <f t="shared" si="4"/>
        <v>68.888888888888886</v>
      </c>
      <c r="O15" s="145">
        <f t="shared" si="4"/>
        <v>78.048780487804876</v>
      </c>
      <c r="P15" s="151">
        <f t="shared" si="4"/>
        <v>73.255813953488371</v>
      </c>
    </row>
    <row r="16" spans="1:16" s="2" customFormat="1" ht="22.5" hidden="1" customHeight="1">
      <c r="A16" s="10" t="s">
        <v>35</v>
      </c>
      <c r="B16" s="162">
        <f t="shared" si="0"/>
        <v>263</v>
      </c>
      <c r="C16" s="169">
        <f t="shared" si="0"/>
        <v>420</v>
      </c>
      <c r="D16" s="172">
        <f t="shared" si="1"/>
        <v>683</v>
      </c>
      <c r="E16" s="176"/>
      <c r="F16" s="176"/>
      <c r="G16" s="176"/>
      <c r="H16" s="176"/>
      <c r="I16" s="176"/>
      <c r="J16" s="176"/>
      <c r="K16" s="162">
        <f t="shared" si="2"/>
        <v>169</v>
      </c>
      <c r="L16" s="169">
        <f t="shared" si="2"/>
        <v>213</v>
      </c>
      <c r="M16" s="130">
        <f t="shared" si="3"/>
        <v>382</v>
      </c>
      <c r="N16" s="190">
        <f t="shared" si="4"/>
        <v>64.258555133079852</v>
      </c>
      <c r="O16" s="195">
        <f t="shared" si="4"/>
        <v>50.714285714285708</v>
      </c>
      <c r="P16" s="197">
        <f t="shared" si="4"/>
        <v>55.929721815519763</v>
      </c>
    </row>
    <row r="17" spans="1:24" s="2" customFormat="1" ht="22.5" hidden="1" customHeight="1">
      <c r="A17" s="11" t="s">
        <v>34</v>
      </c>
      <c r="B17" s="42">
        <f>SUM(B6:B16)</f>
        <v>971</v>
      </c>
      <c r="C17" s="22">
        <f>SUM(C6:C16)</f>
        <v>1103</v>
      </c>
      <c r="D17" s="37">
        <f>SUM(D6:D16)</f>
        <v>2074</v>
      </c>
      <c r="E17" s="177"/>
      <c r="F17" s="177"/>
      <c r="G17" s="177"/>
      <c r="H17" s="177"/>
      <c r="I17" s="177"/>
      <c r="J17" s="177"/>
      <c r="K17" s="42">
        <f>SUM(K6:K16)</f>
        <v>574</v>
      </c>
      <c r="L17" s="22">
        <f>SUM(L6:L16)</f>
        <v>632</v>
      </c>
      <c r="M17" s="37">
        <f t="shared" si="3"/>
        <v>1206</v>
      </c>
      <c r="N17" s="143">
        <f t="shared" si="4"/>
        <v>59.114315139031923</v>
      </c>
      <c r="O17" s="149">
        <f t="shared" si="4"/>
        <v>57.298277425203992</v>
      </c>
      <c r="P17" s="155">
        <f t="shared" si="4"/>
        <v>58.148505303760842</v>
      </c>
    </row>
    <row r="18" spans="1:24" hidden="1"/>
    <row r="19" spans="1:24" hidden="1"/>
    <row r="20" spans="1:24" s="2" customFormat="1" ht="22.5" customHeight="1">
      <c r="A20" s="156" t="str">
        <f>'9有緝第3'!A20:L20</f>
        <v>令和７年７月２０日執行　参議院議員通常選挙</v>
      </c>
      <c r="B20" s="163"/>
      <c r="C20" s="163"/>
      <c r="D20" s="163"/>
      <c r="E20" s="163"/>
      <c r="F20" s="163"/>
      <c r="G20" s="163"/>
      <c r="H20" s="163"/>
      <c r="I20" s="163"/>
      <c r="J20" s="163"/>
      <c r="K20" s="163"/>
      <c r="L20" s="184"/>
      <c r="M20" s="15" t="s">
        <v>142</v>
      </c>
      <c r="N20" s="31"/>
      <c r="O20" s="15" t="s">
        <v>91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7</v>
      </c>
      <c r="C23" s="170">
        <v>8</v>
      </c>
      <c r="D23" s="171">
        <f t="shared" ref="D23:D35" si="5">SUM(B23:C23)</f>
        <v>15</v>
      </c>
      <c r="E23" s="164">
        <v>1</v>
      </c>
      <c r="F23" s="170">
        <v>4</v>
      </c>
      <c r="G23" s="171">
        <f t="shared" ref="G23:G35" si="6">SUM(E23:F23)</f>
        <v>5</v>
      </c>
      <c r="H23" s="164">
        <v>3</v>
      </c>
      <c r="I23" s="170">
        <v>0</v>
      </c>
      <c r="J23" s="171">
        <f t="shared" ref="J23:J35" si="7">SUM(H23:I23)</f>
        <v>3</v>
      </c>
      <c r="K23" s="180">
        <f t="shared" ref="K23:L35" si="8">E23+H23</f>
        <v>4</v>
      </c>
      <c r="L23" s="185">
        <f t="shared" si="8"/>
        <v>4</v>
      </c>
      <c r="M23" s="189">
        <f t="shared" ref="M23:M35" si="9">SUM(K23:L23)</f>
        <v>8</v>
      </c>
      <c r="N23" s="91">
        <f t="shared" ref="N23:P36" si="10">IF(OR(K23=0,B23=0),0,K23/B23*100)</f>
        <v>57.142857142857139</v>
      </c>
      <c r="O23" s="97">
        <f t="shared" si="10"/>
        <v>50</v>
      </c>
      <c r="P23" s="103">
        <f t="shared" si="10"/>
        <v>53.333333333333336</v>
      </c>
      <c r="Q23" s="158"/>
      <c r="R23" s="198"/>
      <c r="S23" s="1" t="s">
        <v>28</v>
      </c>
      <c r="T23" s="1"/>
      <c r="U23" s="1"/>
      <c r="V23" s="1"/>
      <c r="W23" s="1"/>
      <c r="X23" s="1"/>
    </row>
    <row r="24" spans="1:24" s="2" customFormat="1" ht="22.5" customHeight="1">
      <c r="A24" s="157" t="s">
        <v>70</v>
      </c>
      <c r="B24" s="164">
        <v>9</v>
      </c>
      <c r="C24" s="170">
        <v>11</v>
      </c>
      <c r="D24" s="171">
        <f t="shared" si="5"/>
        <v>20</v>
      </c>
      <c r="E24" s="164">
        <v>2</v>
      </c>
      <c r="F24" s="170">
        <v>2</v>
      </c>
      <c r="G24" s="171">
        <f t="shared" si="6"/>
        <v>4</v>
      </c>
      <c r="H24" s="164">
        <v>2</v>
      </c>
      <c r="I24" s="170">
        <v>2</v>
      </c>
      <c r="J24" s="171">
        <f t="shared" si="7"/>
        <v>4</v>
      </c>
      <c r="K24" s="181">
        <f t="shared" si="8"/>
        <v>4</v>
      </c>
      <c r="L24" s="186">
        <f t="shared" si="8"/>
        <v>4</v>
      </c>
      <c r="M24" s="130">
        <f t="shared" si="9"/>
        <v>8</v>
      </c>
      <c r="N24" s="139">
        <f t="shared" si="10"/>
        <v>44.444444444444443</v>
      </c>
      <c r="O24" s="145">
        <f t="shared" si="10"/>
        <v>36.363636363636367</v>
      </c>
      <c r="P24" s="151">
        <f t="shared" si="10"/>
        <v>40</v>
      </c>
      <c r="R24" s="1"/>
      <c r="S24" s="1" t="s">
        <v>61</v>
      </c>
      <c r="T24" s="1"/>
      <c r="U24" s="1"/>
      <c r="V24" s="1"/>
      <c r="W24" s="1"/>
      <c r="X24" s="1"/>
    </row>
    <row r="25" spans="1:24" s="2" customFormat="1" ht="22.5" customHeight="1">
      <c r="A25" s="65" t="s">
        <v>0</v>
      </c>
      <c r="B25" s="164">
        <v>37</v>
      </c>
      <c r="C25" s="170">
        <v>52</v>
      </c>
      <c r="D25" s="171">
        <f t="shared" si="5"/>
        <v>89</v>
      </c>
      <c r="E25" s="164">
        <v>4</v>
      </c>
      <c r="F25" s="170">
        <v>13</v>
      </c>
      <c r="G25" s="171">
        <f t="shared" si="6"/>
        <v>17</v>
      </c>
      <c r="H25" s="164">
        <v>9</v>
      </c>
      <c r="I25" s="170">
        <v>5</v>
      </c>
      <c r="J25" s="171">
        <f t="shared" si="7"/>
        <v>14</v>
      </c>
      <c r="K25" s="181">
        <f t="shared" si="8"/>
        <v>13</v>
      </c>
      <c r="L25" s="186">
        <f t="shared" si="8"/>
        <v>18</v>
      </c>
      <c r="M25" s="171">
        <f t="shared" si="9"/>
        <v>31</v>
      </c>
      <c r="N25" s="191">
        <f t="shared" si="10"/>
        <v>35.135135135135137</v>
      </c>
      <c r="O25" s="101">
        <f t="shared" si="10"/>
        <v>34.615384615384613</v>
      </c>
      <c r="P25" s="107">
        <f t="shared" si="10"/>
        <v>34.831460674157306</v>
      </c>
      <c r="S25" s="1" t="s">
        <v>21</v>
      </c>
      <c r="T25" s="1"/>
      <c r="U25" s="1"/>
      <c r="V25" s="1"/>
      <c r="W25" s="1"/>
      <c r="X25" s="1"/>
    </row>
    <row r="26" spans="1:24" s="2" customFormat="1" ht="22.5" customHeight="1">
      <c r="A26" s="8" t="s">
        <v>7</v>
      </c>
      <c r="B26" s="164">
        <v>51</v>
      </c>
      <c r="C26" s="170">
        <v>37</v>
      </c>
      <c r="D26" s="130">
        <f t="shared" si="5"/>
        <v>88</v>
      </c>
      <c r="E26" s="164">
        <v>18</v>
      </c>
      <c r="F26" s="170">
        <v>16</v>
      </c>
      <c r="G26" s="130">
        <f t="shared" si="6"/>
        <v>34</v>
      </c>
      <c r="H26" s="164">
        <v>9</v>
      </c>
      <c r="I26" s="170">
        <v>6</v>
      </c>
      <c r="J26" s="130">
        <f t="shared" si="7"/>
        <v>15</v>
      </c>
      <c r="K26" s="181">
        <f t="shared" si="8"/>
        <v>27</v>
      </c>
      <c r="L26" s="186">
        <f t="shared" si="8"/>
        <v>22</v>
      </c>
      <c r="M26" s="130">
        <f t="shared" si="9"/>
        <v>49</v>
      </c>
      <c r="N26" s="139">
        <f t="shared" si="10"/>
        <v>52.941176470588239</v>
      </c>
      <c r="O26" s="145">
        <f t="shared" si="10"/>
        <v>59.45945945945946</v>
      </c>
      <c r="P26" s="151">
        <f t="shared" si="10"/>
        <v>55.68181818181818</v>
      </c>
    </row>
    <row r="27" spans="1:24" s="2" customFormat="1" ht="22.5" customHeight="1">
      <c r="A27" s="8" t="s">
        <v>11</v>
      </c>
      <c r="B27" s="164">
        <v>56</v>
      </c>
      <c r="C27" s="170">
        <v>41</v>
      </c>
      <c r="D27" s="130">
        <f t="shared" si="5"/>
        <v>97</v>
      </c>
      <c r="E27" s="164">
        <v>21</v>
      </c>
      <c r="F27" s="170">
        <v>14</v>
      </c>
      <c r="G27" s="130">
        <f t="shared" si="6"/>
        <v>35</v>
      </c>
      <c r="H27" s="164">
        <v>15</v>
      </c>
      <c r="I27" s="170">
        <v>11</v>
      </c>
      <c r="J27" s="130">
        <f t="shared" si="7"/>
        <v>26</v>
      </c>
      <c r="K27" s="181">
        <f t="shared" si="8"/>
        <v>36</v>
      </c>
      <c r="L27" s="186">
        <f t="shared" si="8"/>
        <v>25</v>
      </c>
      <c r="M27" s="130">
        <f t="shared" si="9"/>
        <v>61</v>
      </c>
      <c r="N27" s="139">
        <f t="shared" si="10"/>
        <v>64.285714285714292</v>
      </c>
      <c r="O27" s="145">
        <f t="shared" si="10"/>
        <v>60.975609756097562</v>
      </c>
      <c r="P27" s="151">
        <f t="shared" si="10"/>
        <v>62.886597938144327</v>
      </c>
      <c r="R27" s="199"/>
      <c r="S27" s="1" t="s">
        <v>16</v>
      </c>
    </row>
    <row r="28" spans="1:24" s="2" customFormat="1" ht="22.5" customHeight="1">
      <c r="A28" s="8" t="s">
        <v>5</v>
      </c>
      <c r="B28" s="164">
        <v>61</v>
      </c>
      <c r="C28" s="170">
        <v>59</v>
      </c>
      <c r="D28" s="130">
        <f t="shared" si="5"/>
        <v>120</v>
      </c>
      <c r="E28" s="164">
        <v>19</v>
      </c>
      <c r="F28" s="170">
        <v>22</v>
      </c>
      <c r="G28" s="130">
        <f t="shared" si="6"/>
        <v>41</v>
      </c>
      <c r="H28" s="164">
        <v>13</v>
      </c>
      <c r="I28" s="170">
        <v>14</v>
      </c>
      <c r="J28" s="130">
        <f t="shared" si="7"/>
        <v>27</v>
      </c>
      <c r="K28" s="181">
        <f t="shared" si="8"/>
        <v>32</v>
      </c>
      <c r="L28" s="186">
        <f t="shared" si="8"/>
        <v>36</v>
      </c>
      <c r="M28" s="130">
        <f t="shared" si="9"/>
        <v>68</v>
      </c>
      <c r="N28" s="139">
        <f t="shared" si="10"/>
        <v>52.459016393442624</v>
      </c>
      <c r="O28" s="145">
        <f t="shared" si="10"/>
        <v>61.016949152542374</v>
      </c>
      <c r="P28" s="151">
        <f t="shared" si="10"/>
        <v>56.666666666666664</v>
      </c>
      <c r="S28" s="1" t="s">
        <v>62</v>
      </c>
    </row>
    <row r="29" spans="1:24" s="2" customFormat="1" ht="22.5" customHeight="1">
      <c r="A29" s="8" t="s">
        <v>17</v>
      </c>
      <c r="B29" s="164">
        <v>58</v>
      </c>
      <c r="C29" s="170">
        <v>65</v>
      </c>
      <c r="D29" s="130">
        <f t="shared" si="5"/>
        <v>123</v>
      </c>
      <c r="E29" s="164">
        <v>27</v>
      </c>
      <c r="F29" s="170">
        <v>24</v>
      </c>
      <c r="G29" s="130">
        <f t="shared" si="6"/>
        <v>51</v>
      </c>
      <c r="H29" s="164">
        <v>7</v>
      </c>
      <c r="I29" s="170">
        <v>13</v>
      </c>
      <c r="J29" s="130">
        <f t="shared" si="7"/>
        <v>20</v>
      </c>
      <c r="K29" s="181">
        <f t="shared" si="8"/>
        <v>34</v>
      </c>
      <c r="L29" s="186">
        <f t="shared" si="8"/>
        <v>37</v>
      </c>
      <c r="M29" s="130">
        <f t="shared" si="9"/>
        <v>71</v>
      </c>
      <c r="N29" s="139">
        <f t="shared" si="10"/>
        <v>58.620689655172406</v>
      </c>
      <c r="O29" s="145">
        <f t="shared" si="10"/>
        <v>56.92307692307692</v>
      </c>
      <c r="P29" s="151">
        <f t="shared" si="10"/>
        <v>57.72357723577236</v>
      </c>
    </row>
    <row r="30" spans="1:24" s="2" customFormat="1" ht="22.5" customHeight="1">
      <c r="A30" s="8" t="s">
        <v>4</v>
      </c>
      <c r="B30" s="164">
        <v>80</v>
      </c>
      <c r="C30" s="170">
        <v>70</v>
      </c>
      <c r="D30" s="130">
        <f t="shared" si="5"/>
        <v>150</v>
      </c>
      <c r="E30" s="164">
        <v>30</v>
      </c>
      <c r="F30" s="170">
        <v>28</v>
      </c>
      <c r="G30" s="130">
        <f t="shared" si="6"/>
        <v>58</v>
      </c>
      <c r="H30" s="164">
        <v>18</v>
      </c>
      <c r="I30" s="170">
        <v>13</v>
      </c>
      <c r="J30" s="130">
        <f t="shared" si="7"/>
        <v>31</v>
      </c>
      <c r="K30" s="181">
        <f t="shared" si="8"/>
        <v>48</v>
      </c>
      <c r="L30" s="186">
        <f t="shared" si="8"/>
        <v>41</v>
      </c>
      <c r="M30" s="130">
        <f t="shared" si="9"/>
        <v>89</v>
      </c>
      <c r="N30" s="139">
        <f t="shared" si="10"/>
        <v>60</v>
      </c>
      <c r="O30" s="145">
        <f t="shared" si="10"/>
        <v>58.571428571428577</v>
      </c>
      <c r="P30" s="151">
        <f t="shared" si="10"/>
        <v>59.333333333333336</v>
      </c>
    </row>
    <row r="31" spans="1:24" s="2" customFormat="1" ht="22.5" customHeight="1">
      <c r="A31" s="8" t="s">
        <v>10</v>
      </c>
      <c r="B31" s="164">
        <v>109</v>
      </c>
      <c r="C31" s="170">
        <v>79</v>
      </c>
      <c r="D31" s="130">
        <f t="shared" si="5"/>
        <v>188</v>
      </c>
      <c r="E31" s="164">
        <v>26</v>
      </c>
      <c r="F31" s="170">
        <v>32</v>
      </c>
      <c r="G31" s="130">
        <f t="shared" si="6"/>
        <v>58</v>
      </c>
      <c r="H31" s="164">
        <v>32</v>
      </c>
      <c r="I31" s="170">
        <v>11</v>
      </c>
      <c r="J31" s="130">
        <f t="shared" si="7"/>
        <v>43</v>
      </c>
      <c r="K31" s="181">
        <f t="shared" si="8"/>
        <v>58</v>
      </c>
      <c r="L31" s="186">
        <f t="shared" si="8"/>
        <v>43</v>
      </c>
      <c r="M31" s="130">
        <f t="shared" si="9"/>
        <v>101</v>
      </c>
      <c r="N31" s="139">
        <f t="shared" si="10"/>
        <v>53.211009174311933</v>
      </c>
      <c r="O31" s="145">
        <f t="shared" si="10"/>
        <v>54.430379746835442</v>
      </c>
      <c r="P31" s="151">
        <f t="shared" si="10"/>
        <v>53.723404255319153</v>
      </c>
    </row>
    <row r="32" spans="1:24" s="2" customFormat="1" ht="22.5" customHeight="1">
      <c r="A32" s="8" t="s">
        <v>14</v>
      </c>
      <c r="B32" s="164">
        <v>83</v>
      </c>
      <c r="C32" s="170">
        <v>94</v>
      </c>
      <c r="D32" s="130">
        <f t="shared" si="5"/>
        <v>177</v>
      </c>
      <c r="E32" s="164">
        <v>33</v>
      </c>
      <c r="F32" s="170">
        <v>44</v>
      </c>
      <c r="G32" s="130">
        <f t="shared" si="6"/>
        <v>77</v>
      </c>
      <c r="H32" s="164">
        <v>11</v>
      </c>
      <c r="I32" s="170">
        <v>20</v>
      </c>
      <c r="J32" s="130">
        <f t="shared" si="7"/>
        <v>31</v>
      </c>
      <c r="K32" s="181">
        <f t="shared" si="8"/>
        <v>44</v>
      </c>
      <c r="L32" s="186">
        <f t="shared" si="8"/>
        <v>64</v>
      </c>
      <c r="M32" s="130">
        <f t="shared" si="9"/>
        <v>108</v>
      </c>
      <c r="N32" s="139">
        <f t="shared" si="10"/>
        <v>53.01204819277109</v>
      </c>
      <c r="O32" s="145">
        <f t="shared" si="10"/>
        <v>68.085106382978722</v>
      </c>
      <c r="P32" s="151">
        <f t="shared" si="10"/>
        <v>61.016949152542374</v>
      </c>
    </row>
    <row r="33" spans="1:16" s="2" customFormat="1" ht="22.5" customHeight="1">
      <c r="A33" s="8" t="s">
        <v>20</v>
      </c>
      <c r="B33" s="164">
        <v>83</v>
      </c>
      <c r="C33" s="170">
        <v>104</v>
      </c>
      <c r="D33" s="130">
        <f t="shared" si="5"/>
        <v>187</v>
      </c>
      <c r="E33" s="164">
        <v>28</v>
      </c>
      <c r="F33" s="170">
        <v>48</v>
      </c>
      <c r="G33" s="130">
        <f t="shared" si="6"/>
        <v>76</v>
      </c>
      <c r="H33" s="164">
        <v>23</v>
      </c>
      <c r="I33" s="170">
        <v>21</v>
      </c>
      <c r="J33" s="130">
        <f t="shared" si="7"/>
        <v>44</v>
      </c>
      <c r="K33" s="181">
        <f t="shared" si="8"/>
        <v>51</v>
      </c>
      <c r="L33" s="186">
        <f t="shared" si="8"/>
        <v>69</v>
      </c>
      <c r="M33" s="130">
        <f t="shared" si="9"/>
        <v>120</v>
      </c>
      <c r="N33" s="139">
        <f t="shared" si="10"/>
        <v>61.445783132530117</v>
      </c>
      <c r="O33" s="145">
        <f t="shared" si="10"/>
        <v>66.34615384615384</v>
      </c>
      <c r="P33" s="151">
        <f t="shared" si="10"/>
        <v>64.171122994652407</v>
      </c>
    </row>
    <row r="34" spans="1:16" s="2" customFormat="1" ht="22.5" customHeight="1">
      <c r="A34" s="8" t="s">
        <v>23</v>
      </c>
      <c r="B34" s="164">
        <v>90</v>
      </c>
      <c r="C34" s="170">
        <v>82</v>
      </c>
      <c r="D34" s="130">
        <f t="shared" si="5"/>
        <v>172</v>
      </c>
      <c r="E34" s="164">
        <v>41</v>
      </c>
      <c r="F34" s="170">
        <v>46</v>
      </c>
      <c r="G34" s="130">
        <f t="shared" si="6"/>
        <v>87</v>
      </c>
      <c r="H34" s="164">
        <v>21</v>
      </c>
      <c r="I34" s="170">
        <v>18</v>
      </c>
      <c r="J34" s="130">
        <f t="shared" si="7"/>
        <v>39</v>
      </c>
      <c r="K34" s="181">
        <f t="shared" si="8"/>
        <v>62</v>
      </c>
      <c r="L34" s="186">
        <f t="shared" si="8"/>
        <v>64</v>
      </c>
      <c r="M34" s="130">
        <f t="shared" si="9"/>
        <v>126</v>
      </c>
      <c r="N34" s="139">
        <f t="shared" si="10"/>
        <v>68.888888888888886</v>
      </c>
      <c r="O34" s="145">
        <f t="shared" si="10"/>
        <v>78.048780487804876</v>
      </c>
      <c r="P34" s="151">
        <f t="shared" si="10"/>
        <v>73.255813953488371</v>
      </c>
    </row>
    <row r="35" spans="1:16" s="2" customFormat="1" ht="22.5" customHeight="1">
      <c r="A35" s="10" t="s">
        <v>35</v>
      </c>
      <c r="B35" s="200">
        <v>263</v>
      </c>
      <c r="C35" s="201">
        <v>420</v>
      </c>
      <c r="D35" s="172">
        <f t="shared" si="5"/>
        <v>683</v>
      </c>
      <c r="E35" s="164">
        <v>101</v>
      </c>
      <c r="F35" s="170">
        <v>141</v>
      </c>
      <c r="G35" s="172">
        <f t="shared" si="6"/>
        <v>242</v>
      </c>
      <c r="H35" s="164">
        <v>68</v>
      </c>
      <c r="I35" s="170">
        <v>72</v>
      </c>
      <c r="J35" s="172">
        <f t="shared" si="7"/>
        <v>140</v>
      </c>
      <c r="K35" s="182">
        <f t="shared" si="8"/>
        <v>169</v>
      </c>
      <c r="L35" s="187">
        <f t="shared" si="8"/>
        <v>213</v>
      </c>
      <c r="M35" s="130">
        <f t="shared" si="9"/>
        <v>382</v>
      </c>
      <c r="N35" s="190">
        <f t="shared" si="10"/>
        <v>64.258555133079852</v>
      </c>
      <c r="O35" s="195">
        <f t="shared" si="10"/>
        <v>50.714285714285708</v>
      </c>
      <c r="P35" s="197">
        <f t="shared" si="10"/>
        <v>55.929721815519763</v>
      </c>
    </row>
    <row r="36" spans="1:16" s="2" customFormat="1" ht="22.5" customHeight="1">
      <c r="A36" s="11" t="s">
        <v>34</v>
      </c>
      <c r="B36" s="42">
        <f t="shared" ref="B36:M36" si="11">SUM(B23:B35)</f>
        <v>987</v>
      </c>
      <c r="C36" s="22">
        <f t="shared" si="11"/>
        <v>1122</v>
      </c>
      <c r="D36" s="37">
        <f t="shared" si="11"/>
        <v>2109</v>
      </c>
      <c r="E36" s="42">
        <f t="shared" si="11"/>
        <v>351</v>
      </c>
      <c r="F36" s="22">
        <f t="shared" si="11"/>
        <v>434</v>
      </c>
      <c r="G36" s="37">
        <f t="shared" si="11"/>
        <v>785</v>
      </c>
      <c r="H36" s="42">
        <f t="shared" si="11"/>
        <v>231</v>
      </c>
      <c r="I36" s="22">
        <f t="shared" si="11"/>
        <v>206</v>
      </c>
      <c r="J36" s="37">
        <f t="shared" si="11"/>
        <v>437</v>
      </c>
      <c r="K36" s="42">
        <f t="shared" si="11"/>
        <v>582</v>
      </c>
      <c r="L36" s="22">
        <f t="shared" si="11"/>
        <v>640</v>
      </c>
      <c r="M36" s="37">
        <f t="shared" si="11"/>
        <v>1222</v>
      </c>
      <c r="N36" s="143">
        <f t="shared" si="10"/>
        <v>58.966565349544076</v>
      </c>
      <c r="O36" s="149">
        <f t="shared" si="10"/>
        <v>57.040998217468811</v>
      </c>
      <c r="P36" s="155">
        <f t="shared" si="10"/>
        <v>57.942152678994788</v>
      </c>
    </row>
    <row r="37" spans="1:16">
      <c r="H37" s="1">
        <v>13</v>
      </c>
    </row>
    <row r="38" spans="1:16" s="2" customFormat="1" ht="13.5">
      <c r="A38" s="158" t="s">
        <v>9</v>
      </c>
      <c r="B38" s="165">
        <f>B36</f>
        <v>987</v>
      </c>
      <c r="C38" s="165">
        <f>C36</f>
        <v>1122</v>
      </c>
      <c r="D38" s="173">
        <f>SUM(B38:C38)</f>
        <v>2109</v>
      </c>
      <c r="E38" s="178">
        <f>E36</f>
        <v>351</v>
      </c>
      <c r="F38" s="178">
        <f>F36</f>
        <v>434</v>
      </c>
      <c r="G38" s="173">
        <f>SUM(E38:F38)</f>
        <v>785</v>
      </c>
      <c r="H38" s="178">
        <f>H36</f>
        <v>231</v>
      </c>
      <c r="I38" s="178">
        <f>I36</f>
        <v>206</v>
      </c>
      <c r="J38" s="173">
        <f>SUM(H38:I38)</f>
        <v>437</v>
      </c>
      <c r="K38" s="165">
        <f>K36</f>
        <v>582</v>
      </c>
      <c r="L38" s="165">
        <f>L36</f>
        <v>640</v>
      </c>
      <c r="M38" s="173">
        <f>SUM(K38:L38)</f>
        <v>1222</v>
      </c>
      <c r="N38" s="192">
        <f>IF(OR(K38=0,B38=0),0,K38/B38*100)</f>
        <v>58.966565349544076</v>
      </c>
      <c r="O38" s="192">
        <f>IF(OR(L38=0,C38=0),0,L38/C38*100)</f>
        <v>57.040998217468811</v>
      </c>
      <c r="P38" s="192">
        <f>IF(OR(M38=0,D38=0),0,M38/D38*100)</f>
        <v>57.942152678994788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7</v>
      </c>
      <c r="C40" s="167">
        <f t="shared" ref="C40:C52" si="13">ROUND(IF(C23=0,0,C23*$C$38/$C$36),0)</f>
        <v>8</v>
      </c>
      <c r="D40" s="166">
        <f t="shared" ref="D40:D52" si="14">SUM(B40:C40)</f>
        <v>15</v>
      </c>
      <c r="E40" s="167">
        <f t="shared" ref="E40:E52" si="15">ROUND(IF(E23=0,0,E23*$E$38/$E$36),0)</f>
        <v>1</v>
      </c>
      <c r="F40" s="167">
        <f t="shared" ref="F40:F52" si="16">ROUND(IF(F23=0,0,F23*$F$38/$F$36),0)</f>
        <v>4</v>
      </c>
      <c r="G40" s="166">
        <f t="shared" ref="G40:G52" si="17">SUM(E40:F40)</f>
        <v>5</v>
      </c>
      <c r="H40" s="167">
        <f t="shared" ref="H40:H46" si="18">ROUND(IF(H23=0,0,H23*$H$38/$H$36),0)</f>
        <v>3</v>
      </c>
      <c r="I40" s="167">
        <f t="shared" ref="I40:I52" si="19">ROUND(IF(I23=0,0,I23*$I$38/$I$36),0)</f>
        <v>0</v>
      </c>
      <c r="J40" s="166">
        <f t="shared" ref="J40:J52" si="20">SUM(H40:I40)</f>
        <v>3</v>
      </c>
      <c r="K40" s="167">
        <f t="shared" ref="K40:K52" si="21">ROUND(IF(K23=0,0,K23*$K$38/$K$36),0)</f>
        <v>4</v>
      </c>
      <c r="L40" s="167">
        <f t="shared" ref="L40:L52" si="22">ROUND(IF(L23=0,0,L23*$L$38/$L$36),0)</f>
        <v>4</v>
      </c>
      <c r="M40" s="166">
        <f t="shared" ref="M40:M52" si="23">SUM(K40:L40)</f>
        <v>8</v>
      </c>
      <c r="N40" s="193">
        <f t="shared" ref="N40:P52" si="24">IF(OR(K40=0,B40=0),0,K40/B40*100)</f>
        <v>57.142857142857139</v>
      </c>
      <c r="O40" s="193">
        <f t="shared" si="24"/>
        <v>50</v>
      </c>
      <c r="P40" s="193">
        <f t="shared" si="24"/>
        <v>53.333333333333336</v>
      </c>
    </row>
    <row r="41" spans="1:16" s="2" customFormat="1" ht="13.5">
      <c r="A41" s="159" t="s">
        <v>70</v>
      </c>
      <c r="B41" s="167">
        <f t="shared" si="12"/>
        <v>9</v>
      </c>
      <c r="C41" s="167">
        <f t="shared" si="13"/>
        <v>11</v>
      </c>
      <c r="D41" s="166">
        <f t="shared" si="14"/>
        <v>20</v>
      </c>
      <c r="E41" s="167">
        <f t="shared" si="15"/>
        <v>2</v>
      </c>
      <c r="F41" s="167">
        <f t="shared" si="16"/>
        <v>2</v>
      </c>
      <c r="G41" s="166">
        <f t="shared" si="17"/>
        <v>4</v>
      </c>
      <c r="H41" s="167">
        <f t="shared" si="18"/>
        <v>2</v>
      </c>
      <c r="I41" s="167">
        <f t="shared" si="19"/>
        <v>2</v>
      </c>
      <c r="J41" s="166">
        <f t="shared" si="20"/>
        <v>4</v>
      </c>
      <c r="K41" s="167">
        <f t="shared" si="21"/>
        <v>4</v>
      </c>
      <c r="L41" s="167">
        <f t="shared" si="22"/>
        <v>4</v>
      </c>
      <c r="M41" s="166">
        <f t="shared" si="23"/>
        <v>8</v>
      </c>
      <c r="N41" s="193">
        <f t="shared" si="24"/>
        <v>44.444444444444443</v>
      </c>
      <c r="O41" s="193">
        <f t="shared" si="24"/>
        <v>36.363636363636367</v>
      </c>
      <c r="P41" s="193">
        <f t="shared" si="24"/>
        <v>40</v>
      </c>
    </row>
    <row r="42" spans="1:16" s="2" customFormat="1" ht="13.5">
      <c r="A42" s="160" t="s">
        <v>0</v>
      </c>
      <c r="B42" s="167">
        <f t="shared" si="12"/>
        <v>37</v>
      </c>
      <c r="C42" s="167">
        <f t="shared" si="13"/>
        <v>52</v>
      </c>
      <c r="D42" s="166">
        <f t="shared" si="14"/>
        <v>89</v>
      </c>
      <c r="E42" s="167">
        <f t="shared" si="15"/>
        <v>4</v>
      </c>
      <c r="F42" s="167">
        <f t="shared" si="16"/>
        <v>13</v>
      </c>
      <c r="G42" s="166">
        <f t="shared" si="17"/>
        <v>17</v>
      </c>
      <c r="H42" s="167">
        <f t="shared" si="18"/>
        <v>9</v>
      </c>
      <c r="I42" s="167">
        <f t="shared" si="19"/>
        <v>5</v>
      </c>
      <c r="J42" s="166">
        <f t="shared" si="20"/>
        <v>14</v>
      </c>
      <c r="K42" s="167">
        <f t="shared" si="21"/>
        <v>13</v>
      </c>
      <c r="L42" s="167">
        <f t="shared" si="22"/>
        <v>18</v>
      </c>
      <c r="M42" s="166">
        <f t="shared" si="23"/>
        <v>31</v>
      </c>
      <c r="N42" s="193">
        <f t="shared" si="24"/>
        <v>35.135135135135137</v>
      </c>
      <c r="O42" s="193">
        <f t="shared" si="24"/>
        <v>34.615384615384613</v>
      </c>
      <c r="P42" s="193">
        <f t="shared" si="24"/>
        <v>34.831460674157306</v>
      </c>
    </row>
    <row r="43" spans="1:16" s="2" customFormat="1" ht="13.5">
      <c r="A43" s="160" t="s">
        <v>7</v>
      </c>
      <c r="B43" s="167">
        <f t="shared" si="12"/>
        <v>51</v>
      </c>
      <c r="C43" s="167">
        <f t="shared" si="13"/>
        <v>37</v>
      </c>
      <c r="D43" s="166">
        <f t="shared" si="14"/>
        <v>88</v>
      </c>
      <c r="E43" s="167">
        <f t="shared" si="15"/>
        <v>18</v>
      </c>
      <c r="F43" s="167">
        <f t="shared" si="16"/>
        <v>16</v>
      </c>
      <c r="G43" s="166">
        <f t="shared" si="17"/>
        <v>34</v>
      </c>
      <c r="H43" s="167">
        <f t="shared" si="18"/>
        <v>9</v>
      </c>
      <c r="I43" s="167">
        <f t="shared" si="19"/>
        <v>6</v>
      </c>
      <c r="J43" s="166">
        <f t="shared" si="20"/>
        <v>15</v>
      </c>
      <c r="K43" s="167">
        <f t="shared" si="21"/>
        <v>27</v>
      </c>
      <c r="L43" s="167">
        <f t="shared" si="22"/>
        <v>22</v>
      </c>
      <c r="M43" s="166">
        <f t="shared" si="23"/>
        <v>49</v>
      </c>
      <c r="N43" s="193">
        <f t="shared" si="24"/>
        <v>52.941176470588239</v>
      </c>
      <c r="O43" s="193">
        <f t="shared" si="24"/>
        <v>59.45945945945946</v>
      </c>
      <c r="P43" s="193">
        <f t="shared" si="24"/>
        <v>55.68181818181818</v>
      </c>
    </row>
    <row r="44" spans="1:16" s="2" customFormat="1" ht="13.5">
      <c r="A44" s="160" t="s">
        <v>11</v>
      </c>
      <c r="B44" s="167">
        <f t="shared" si="12"/>
        <v>56</v>
      </c>
      <c r="C44" s="167">
        <f t="shared" si="13"/>
        <v>41</v>
      </c>
      <c r="D44" s="166">
        <f t="shared" si="14"/>
        <v>97</v>
      </c>
      <c r="E44" s="167">
        <f t="shared" si="15"/>
        <v>21</v>
      </c>
      <c r="F44" s="167">
        <f t="shared" si="16"/>
        <v>14</v>
      </c>
      <c r="G44" s="166">
        <f t="shared" si="17"/>
        <v>35</v>
      </c>
      <c r="H44" s="167">
        <f t="shared" si="18"/>
        <v>15</v>
      </c>
      <c r="I44" s="167">
        <f t="shared" si="19"/>
        <v>11</v>
      </c>
      <c r="J44" s="166">
        <f t="shared" si="20"/>
        <v>26</v>
      </c>
      <c r="K44" s="167">
        <f t="shared" si="21"/>
        <v>36</v>
      </c>
      <c r="L44" s="167">
        <f t="shared" si="22"/>
        <v>25</v>
      </c>
      <c r="M44" s="166">
        <f t="shared" si="23"/>
        <v>61</v>
      </c>
      <c r="N44" s="193">
        <f t="shared" si="24"/>
        <v>64.285714285714292</v>
      </c>
      <c r="O44" s="193">
        <f t="shared" si="24"/>
        <v>60.975609756097562</v>
      </c>
      <c r="P44" s="193">
        <f t="shared" si="24"/>
        <v>62.886597938144327</v>
      </c>
    </row>
    <row r="45" spans="1:16" s="2" customFormat="1" ht="13.5">
      <c r="A45" s="160" t="s">
        <v>5</v>
      </c>
      <c r="B45" s="167">
        <f t="shared" si="12"/>
        <v>61</v>
      </c>
      <c r="C45" s="167">
        <f t="shared" si="13"/>
        <v>59</v>
      </c>
      <c r="D45" s="166">
        <f t="shared" si="14"/>
        <v>120</v>
      </c>
      <c r="E45" s="167">
        <f t="shared" si="15"/>
        <v>19</v>
      </c>
      <c r="F45" s="167">
        <f t="shared" si="16"/>
        <v>22</v>
      </c>
      <c r="G45" s="166">
        <f t="shared" si="17"/>
        <v>41</v>
      </c>
      <c r="H45" s="167">
        <f t="shared" si="18"/>
        <v>13</v>
      </c>
      <c r="I45" s="167">
        <f t="shared" si="19"/>
        <v>14</v>
      </c>
      <c r="J45" s="166">
        <f t="shared" si="20"/>
        <v>27</v>
      </c>
      <c r="K45" s="167">
        <f t="shared" si="21"/>
        <v>32</v>
      </c>
      <c r="L45" s="167">
        <f t="shared" si="22"/>
        <v>36</v>
      </c>
      <c r="M45" s="166">
        <f t="shared" si="23"/>
        <v>68</v>
      </c>
      <c r="N45" s="193">
        <f t="shared" si="24"/>
        <v>52.459016393442624</v>
      </c>
      <c r="O45" s="193">
        <f t="shared" si="24"/>
        <v>61.016949152542374</v>
      </c>
      <c r="P45" s="193">
        <f t="shared" si="24"/>
        <v>56.666666666666664</v>
      </c>
    </row>
    <row r="46" spans="1:16" s="2" customFormat="1" ht="13.5">
      <c r="A46" s="160" t="s">
        <v>17</v>
      </c>
      <c r="B46" s="167">
        <f t="shared" si="12"/>
        <v>58</v>
      </c>
      <c r="C46" s="167">
        <f t="shared" si="13"/>
        <v>65</v>
      </c>
      <c r="D46" s="166">
        <f t="shared" si="14"/>
        <v>123</v>
      </c>
      <c r="E46" s="167">
        <f t="shared" si="15"/>
        <v>27</v>
      </c>
      <c r="F46" s="167">
        <f t="shared" si="16"/>
        <v>24</v>
      </c>
      <c r="G46" s="166">
        <f t="shared" si="17"/>
        <v>51</v>
      </c>
      <c r="H46" s="167">
        <f t="shared" si="18"/>
        <v>7</v>
      </c>
      <c r="I46" s="167">
        <f t="shared" si="19"/>
        <v>13</v>
      </c>
      <c r="J46" s="166">
        <f t="shared" si="20"/>
        <v>20</v>
      </c>
      <c r="K46" s="167">
        <f t="shared" si="21"/>
        <v>34</v>
      </c>
      <c r="L46" s="167">
        <f t="shared" si="22"/>
        <v>37</v>
      </c>
      <c r="M46" s="166">
        <f t="shared" si="23"/>
        <v>71</v>
      </c>
      <c r="N46" s="193">
        <f t="shared" si="24"/>
        <v>58.620689655172406</v>
      </c>
      <c r="O46" s="193">
        <f t="shared" si="24"/>
        <v>56.92307692307692</v>
      </c>
      <c r="P46" s="193">
        <f t="shared" si="24"/>
        <v>57.72357723577236</v>
      </c>
    </row>
    <row r="47" spans="1:16" s="2" customFormat="1" ht="13.5">
      <c r="A47" s="160" t="s">
        <v>4</v>
      </c>
      <c r="B47" s="167">
        <f t="shared" si="12"/>
        <v>80</v>
      </c>
      <c r="C47" s="167">
        <f t="shared" si="13"/>
        <v>70</v>
      </c>
      <c r="D47" s="166">
        <f t="shared" si="14"/>
        <v>150</v>
      </c>
      <c r="E47" s="167">
        <f t="shared" si="15"/>
        <v>30</v>
      </c>
      <c r="F47" s="167">
        <f t="shared" si="16"/>
        <v>28</v>
      </c>
      <c r="G47" s="166">
        <f t="shared" si="17"/>
        <v>58</v>
      </c>
      <c r="H47" s="167">
        <v>7</v>
      </c>
      <c r="I47" s="167">
        <f t="shared" si="19"/>
        <v>13</v>
      </c>
      <c r="J47" s="166">
        <f t="shared" si="20"/>
        <v>20</v>
      </c>
      <c r="K47" s="167">
        <f t="shared" si="21"/>
        <v>48</v>
      </c>
      <c r="L47" s="167">
        <f t="shared" si="22"/>
        <v>41</v>
      </c>
      <c r="M47" s="166">
        <f t="shared" si="23"/>
        <v>89</v>
      </c>
      <c r="N47" s="193">
        <f t="shared" si="24"/>
        <v>60</v>
      </c>
      <c r="O47" s="193">
        <f t="shared" si="24"/>
        <v>58.571428571428577</v>
      </c>
      <c r="P47" s="193">
        <f t="shared" si="24"/>
        <v>59.333333333333336</v>
      </c>
    </row>
    <row r="48" spans="1:16" s="2" customFormat="1" ht="13.5">
      <c r="A48" s="160" t="s">
        <v>10</v>
      </c>
      <c r="B48" s="167">
        <f t="shared" si="12"/>
        <v>109</v>
      </c>
      <c r="C48" s="167">
        <f t="shared" si="13"/>
        <v>79</v>
      </c>
      <c r="D48" s="166">
        <f t="shared" si="14"/>
        <v>188</v>
      </c>
      <c r="E48" s="167">
        <f t="shared" si="15"/>
        <v>26</v>
      </c>
      <c r="F48" s="167">
        <f t="shared" si="16"/>
        <v>32</v>
      </c>
      <c r="G48" s="166">
        <f t="shared" si="17"/>
        <v>58</v>
      </c>
      <c r="H48" s="167">
        <f>ROUND(IF(H31=0,0,H31*$H$38/$H$36),0)</f>
        <v>32</v>
      </c>
      <c r="I48" s="167">
        <f t="shared" si="19"/>
        <v>11</v>
      </c>
      <c r="J48" s="166">
        <f t="shared" si="20"/>
        <v>43</v>
      </c>
      <c r="K48" s="167">
        <f t="shared" si="21"/>
        <v>58</v>
      </c>
      <c r="L48" s="167">
        <f t="shared" si="22"/>
        <v>43</v>
      </c>
      <c r="M48" s="166">
        <f t="shared" si="23"/>
        <v>101</v>
      </c>
      <c r="N48" s="193">
        <f t="shared" si="24"/>
        <v>53.211009174311933</v>
      </c>
      <c r="O48" s="193">
        <f t="shared" si="24"/>
        <v>54.430379746835442</v>
      </c>
      <c r="P48" s="193">
        <f t="shared" si="24"/>
        <v>53.723404255319153</v>
      </c>
    </row>
    <row r="49" spans="1:16" s="2" customFormat="1" ht="13.5">
      <c r="A49" s="160" t="s">
        <v>14</v>
      </c>
      <c r="B49" s="167">
        <f t="shared" si="12"/>
        <v>83</v>
      </c>
      <c r="C49" s="167">
        <f t="shared" si="13"/>
        <v>94</v>
      </c>
      <c r="D49" s="166">
        <f t="shared" si="14"/>
        <v>177</v>
      </c>
      <c r="E49" s="167">
        <f t="shared" si="15"/>
        <v>33</v>
      </c>
      <c r="F49" s="167">
        <f t="shared" si="16"/>
        <v>44</v>
      </c>
      <c r="G49" s="166">
        <f t="shared" si="17"/>
        <v>77</v>
      </c>
      <c r="H49" s="167">
        <f>ROUND(IF(H32=0,0,H32*$H$38/$H$36),0)</f>
        <v>11</v>
      </c>
      <c r="I49" s="167">
        <f t="shared" si="19"/>
        <v>20</v>
      </c>
      <c r="J49" s="166">
        <f t="shared" si="20"/>
        <v>31</v>
      </c>
      <c r="K49" s="167">
        <f t="shared" si="21"/>
        <v>44</v>
      </c>
      <c r="L49" s="167">
        <f t="shared" si="22"/>
        <v>64</v>
      </c>
      <c r="M49" s="166">
        <f t="shared" si="23"/>
        <v>108</v>
      </c>
      <c r="N49" s="193">
        <f t="shared" si="24"/>
        <v>53.01204819277109</v>
      </c>
      <c r="O49" s="193">
        <f t="shared" si="24"/>
        <v>68.085106382978722</v>
      </c>
      <c r="P49" s="193">
        <f t="shared" si="24"/>
        <v>61.016949152542374</v>
      </c>
    </row>
    <row r="50" spans="1:16" s="2" customFormat="1" ht="13.5">
      <c r="A50" s="160" t="s">
        <v>20</v>
      </c>
      <c r="B50" s="167">
        <f t="shared" si="12"/>
        <v>83</v>
      </c>
      <c r="C50" s="167">
        <f t="shared" si="13"/>
        <v>104</v>
      </c>
      <c r="D50" s="166">
        <f t="shared" si="14"/>
        <v>187</v>
      </c>
      <c r="E50" s="167">
        <f t="shared" si="15"/>
        <v>28</v>
      </c>
      <c r="F50" s="167">
        <f t="shared" si="16"/>
        <v>48</v>
      </c>
      <c r="G50" s="166">
        <f t="shared" si="17"/>
        <v>76</v>
      </c>
      <c r="H50" s="167">
        <f>ROUND(IF(H33=0,0,H33*$H$38/$H$36),0)</f>
        <v>23</v>
      </c>
      <c r="I50" s="167">
        <f t="shared" si="19"/>
        <v>21</v>
      </c>
      <c r="J50" s="166">
        <f t="shared" si="20"/>
        <v>44</v>
      </c>
      <c r="K50" s="167">
        <f t="shared" si="21"/>
        <v>51</v>
      </c>
      <c r="L50" s="167">
        <f t="shared" si="22"/>
        <v>69</v>
      </c>
      <c r="M50" s="166">
        <f t="shared" si="23"/>
        <v>120</v>
      </c>
      <c r="N50" s="193">
        <f t="shared" si="24"/>
        <v>61.445783132530117</v>
      </c>
      <c r="O50" s="193">
        <f t="shared" si="24"/>
        <v>66.34615384615384</v>
      </c>
      <c r="P50" s="193">
        <f t="shared" si="24"/>
        <v>64.171122994652407</v>
      </c>
    </row>
    <row r="51" spans="1:16" s="2" customFormat="1" ht="13.5">
      <c r="A51" s="160" t="s">
        <v>23</v>
      </c>
      <c r="B51" s="167">
        <f t="shared" si="12"/>
        <v>90</v>
      </c>
      <c r="C51" s="167">
        <f t="shared" si="13"/>
        <v>82</v>
      </c>
      <c r="D51" s="166">
        <f t="shared" si="14"/>
        <v>172</v>
      </c>
      <c r="E51" s="167">
        <f t="shared" si="15"/>
        <v>41</v>
      </c>
      <c r="F51" s="167">
        <f t="shared" si="16"/>
        <v>46</v>
      </c>
      <c r="G51" s="166">
        <f t="shared" si="17"/>
        <v>87</v>
      </c>
      <c r="H51" s="167">
        <f>ROUND(IF(H34=0,0,H34*$H$38/$H$36),0)</f>
        <v>21</v>
      </c>
      <c r="I51" s="167">
        <f t="shared" si="19"/>
        <v>18</v>
      </c>
      <c r="J51" s="166">
        <f t="shared" si="20"/>
        <v>39</v>
      </c>
      <c r="K51" s="167">
        <f t="shared" si="21"/>
        <v>62</v>
      </c>
      <c r="L51" s="167">
        <f t="shared" si="22"/>
        <v>64</v>
      </c>
      <c r="M51" s="166">
        <f t="shared" si="23"/>
        <v>126</v>
      </c>
      <c r="N51" s="193">
        <f t="shared" si="24"/>
        <v>68.888888888888886</v>
      </c>
      <c r="O51" s="193">
        <f t="shared" si="24"/>
        <v>78.048780487804876</v>
      </c>
      <c r="P51" s="193">
        <f t="shared" si="24"/>
        <v>73.255813953488371</v>
      </c>
    </row>
    <row r="52" spans="1:16" s="2" customFormat="1" ht="13.5">
      <c r="A52" s="160" t="s">
        <v>35</v>
      </c>
      <c r="B52" s="167">
        <f t="shared" si="12"/>
        <v>263</v>
      </c>
      <c r="C52" s="167">
        <f t="shared" si="13"/>
        <v>420</v>
      </c>
      <c r="D52" s="166">
        <f t="shared" si="14"/>
        <v>683</v>
      </c>
      <c r="E52" s="167">
        <f t="shared" si="15"/>
        <v>101</v>
      </c>
      <c r="F52" s="167">
        <f t="shared" si="16"/>
        <v>141</v>
      </c>
      <c r="G52" s="166">
        <f t="shared" si="17"/>
        <v>242</v>
      </c>
      <c r="H52" s="167">
        <f>ROUND(IF(H35=0,0,H35*$H$38/$H$36),0)</f>
        <v>68</v>
      </c>
      <c r="I52" s="167">
        <f t="shared" si="19"/>
        <v>72</v>
      </c>
      <c r="J52" s="166">
        <f t="shared" si="20"/>
        <v>140</v>
      </c>
      <c r="K52" s="167">
        <f t="shared" si="21"/>
        <v>169</v>
      </c>
      <c r="L52" s="167">
        <f t="shared" si="22"/>
        <v>213</v>
      </c>
      <c r="M52" s="166">
        <f t="shared" si="23"/>
        <v>382</v>
      </c>
      <c r="N52" s="193">
        <f t="shared" si="24"/>
        <v>64.258555133079852</v>
      </c>
      <c r="O52" s="193">
        <f t="shared" si="24"/>
        <v>50.714285714285708</v>
      </c>
      <c r="P52" s="193">
        <f t="shared" si="24"/>
        <v>55.929721815519763</v>
      </c>
    </row>
    <row r="53" spans="1:16" s="2" customFormat="1" ht="13.5">
      <c r="A53" s="160" t="s">
        <v>34</v>
      </c>
      <c r="B53" s="166">
        <f t="shared" ref="B53:M53" si="25">SUM(B40:B52)</f>
        <v>987</v>
      </c>
      <c r="C53" s="166">
        <f t="shared" si="25"/>
        <v>1122</v>
      </c>
      <c r="D53" s="166">
        <f t="shared" si="25"/>
        <v>2109</v>
      </c>
      <c r="E53" s="166">
        <f t="shared" si="25"/>
        <v>351</v>
      </c>
      <c r="F53" s="166">
        <f t="shared" si="25"/>
        <v>434</v>
      </c>
      <c r="G53" s="166">
        <f t="shared" si="25"/>
        <v>785</v>
      </c>
      <c r="H53" s="166">
        <f t="shared" si="25"/>
        <v>220</v>
      </c>
      <c r="I53" s="166">
        <f t="shared" si="25"/>
        <v>206</v>
      </c>
      <c r="J53" s="166">
        <f t="shared" si="25"/>
        <v>426</v>
      </c>
      <c r="K53" s="166">
        <f t="shared" si="25"/>
        <v>582</v>
      </c>
      <c r="L53" s="166">
        <f t="shared" si="25"/>
        <v>640</v>
      </c>
      <c r="M53" s="166">
        <f t="shared" si="25"/>
        <v>1222</v>
      </c>
      <c r="N53" s="193">
        <f>ROUND(IF(OR(K53=0,B53=0),0,K53/B53*100),2)</f>
        <v>58.97</v>
      </c>
      <c r="O53" s="193">
        <f>ROUND(IF(OR(L53=0,C53=0),0,L53/C53*100),2)</f>
        <v>57.04</v>
      </c>
      <c r="P53" s="193">
        <f>ROUND(IF(OR(M53=0,D53=0),0,M53/D53*100),2)</f>
        <v>57.94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395" priority="73" stopIfTrue="1" operator="notEqual">
      <formula>B36</formula>
    </cfRule>
  </conditionalFormatting>
  <conditionalFormatting sqref="H49:J49">
    <cfRule type="cellIs" dxfId="6394" priority="74" stopIfTrue="1" operator="greaterThan">
      <formula>100</formula>
    </cfRule>
    <cfRule type="cellIs" dxfId="6393" priority="75" stopIfTrue="1" operator="notEqual">
      <formula>H36</formula>
    </cfRule>
  </conditionalFormatting>
  <conditionalFormatting sqref="H39:J48">
    <cfRule type="cellIs" dxfId="6392" priority="76" stopIfTrue="1" operator="greaterThan">
      <formula>100</formula>
    </cfRule>
  </conditionalFormatting>
  <conditionalFormatting sqref="B49:G49">
    <cfRule type="cellIs" dxfId="6391" priority="72" stopIfTrue="1" operator="notEqual">
      <formula>B36</formula>
    </cfRule>
  </conditionalFormatting>
  <conditionalFormatting sqref="H49:J49">
    <cfRule type="cellIs" dxfId="6390" priority="70" stopIfTrue="1" operator="greaterThan">
      <formula>100</formula>
    </cfRule>
    <cfRule type="cellIs" dxfId="6389" priority="71" stopIfTrue="1" operator="notEqual">
      <formula>H36</formula>
    </cfRule>
  </conditionalFormatting>
  <conditionalFormatting sqref="H39:J48">
    <cfRule type="cellIs" dxfId="6388" priority="69" stopIfTrue="1" operator="greaterThan">
      <formula>100</formula>
    </cfRule>
  </conditionalFormatting>
  <conditionalFormatting sqref="B49:G49">
    <cfRule type="cellIs" dxfId="6387" priority="68" stopIfTrue="1" operator="notEqual">
      <formula>B36</formula>
    </cfRule>
  </conditionalFormatting>
  <conditionalFormatting sqref="H49:J49">
    <cfRule type="cellIs" dxfId="6386" priority="66" stopIfTrue="1" operator="greaterThan">
      <formula>100</formula>
    </cfRule>
    <cfRule type="cellIs" dxfId="6385" priority="67" stopIfTrue="1" operator="notEqual">
      <formula>H36</formula>
    </cfRule>
  </conditionalFormatting>
  <conditionalFormatting sqref="H39:J48">
    <cfRule type="cellIs" dxfId="6384" priority="65" stopIfTrue="1" operator="greaterThan">
      <formula>100</formula>
    </cfRule>
  </conditionalFormatting>
  <conditionalFormatting sqref="B49:G49">
    <cfRule type="cellIs" dxfId="6383" priority="64" stopIfTrue="1" operator="notEqual">
      <formula>B36</formula>
    </cfRule>
  </conditionalFormatting>
  <conditionalFormatting sqref="H49:J49">
    <cfRule type="cellIs" dxfId="6382" priority="62" stopIfTrue="1" operator="greaterThan">
      <formula>100</formula>
    </cfRule>
    <cfRule type="cellIs" dxfId="6381" priority="63" stopIfTrue="1" operator="notEqual">
      <formula>H36</formula>
    </cfRule>
  </conditionalFormatting>
  <conditionalFormatting sqref="H39:J48">
    <cfRule type="cellIs" dxfId="6380" priority="61" stopIfTrue="1" operator="greaterThan">
      <formula>100</formula>
    </cfRule>
  </conditionalFormatting>
  <conditionalFormatting sqref="B49:G49">
    <cfRule type="cellIs" dxfId="6379" priority="60" stopIfTrue="1" operator="notEqual">
      <formula>B36</formula>
    </cfRule>
  </conditionalFormatting>
  <conditionalFormatting sqref="H49:J49">
    <cfRule type="cellIs" dxfId="6378" priority="58" stopIfTrue="1" operator="greaterThan">
      <formula>100</formula>
    </cfRule>
    <cfRule type="cellIs" dxfId="6377" priority="59" stopIfTrue="1" operator="notEqual">
      <formula>H36</formula>
    </cfRule>
  </conditionalFormatting>
  <conditionalFormatting sqref="H39:J48">
    <cfRule type="cellIs" dxfId="6376" priority="57" stopIfTrue="1" operator="greaterThan">
      <formula>100</formula>
    </cfRule>
  </conditionalFormatting>
  <conditionalFormatting sqref="B49:G49">
    <cfRule type="cellIs" dxfId="6375" priority="56" stopIfTrue="1" operator="notEqual">
      <formula>B36</formula>
    </cfRule>
  </conditionalFormatting>
  <conditionalFormatting sqref="H49:J49">
    <cfRule type="cellIs" dxfId="6374" priority="54" stopIfTrue="1" operator="greaterThan">
      <formula>100</formula>
    </cfRule>
    <cfRule type="cellIs" dxfId="6373" priority="55" stopIfTrue="1" operator="notEqual">
      <formula>H36</formula>
    </cfRule>
  </conditionalFormatting>
  <conditionalFormatting sqref="H39:J48">
    <cfRule type="cellIs" dxfId="6372" priority="53" stopIfTrue="1" operator="greaterThan">
      <formula>100</formula>
    </cfRule>
  </conditionalFormatting>
  <conditionalFormatting sqref="B49:G49">
    <cfRule type="cellIs" dxfId="6371" priority="52" stopIfTrue="1" operator="notEqual">
      <formula>B36</formula>
    </cfRule>
  </conditionalFormatting>
  <conditionalFormatting sqref="H49:J49">
    <cfRule type="cellIs" dxfId="6370" priority="50" stopIfTrue="1" operator="greaterThan">
      <formula>100</formula>
    </cfRule>
    <cfRule type="cellIs" dxfId="6369" priority="51" stopIfTrue="1" operator="notEqual">
      <formula>H36</formula>
    </cfRule>
  </conditionalFormatting>
  <conditionalFormatting sqref="H39:J48">
    <cfRule type="cellIs" dxfId="6368" priority="49" stopIfTrue="1" operator="greaterThan">
      <formula>100</formula>
    </cfRule>
  </conditionalFormatting>
  <conditionalFormatting sqref="B49:G49">
    <cfRule type="cellIs" dxfId="6367" priority="48" stopIfTrue="1" operator="notEqual">
      <formula>B36</formula>
    </cfRule>
  </conditionalFormatting>
  <conditionalFormatting sqref="H49:J49">
    <cfRule type="cellIs" dxfId="6366" priority="46" stopIfTrue="1" operator="greaterThan">
      <formula>100</formula>
    </cfRule>
    <cfRule type="cellIs" dxfId="6365" priority="47" stopIfTrue="1" operator="notEqual">
      <formula>H36</formula>
    </cfRule>
  </conditionalFormatting>
  <conditionalFormatting sqref="H39:J48">
    <cfRule type="cellIs" dxfId="6364" priority="45" stopIfTrue="1" operator="greaterThan">
      <formula>100</formula>
    </cfRule>
  </conditionalFormatting>
  <conditionalFormatting sqref="B53:G53">
    <cfRule type="cellIs" dxfId="6363" priority="44" stopIfTrue="1" operator="notEqual">
      <formula>B38</formula>
    </cfRule>
  </conditionalFormatting>
  <conditionalFormatting sqref="H53:J53">
    <cfRule type="cellIs" dxfId="6362" priority="42" stopIfTrue="1" operator="greaterThan">
      <formula>100</formula>
    </cfRule>
    <cfRule type="cellIs" dxfId="6361" priority="43" stopIfTrue="1" operator="notEqual">
      <formula>H38</formula>
    </cfRule>
  </conditionalFormatting>
  <conditionalFormatting sqref="H40:J52">
    <cfRule type="cellIs" dxfId="6360" priority="41" stopIfTrue="1" operator="greaterThan">
      <formula>100</formula>
    </cfRule>
  </conditionalFormatting>
  <conditionalFormatting sqref="B53:G53">
    <cfRule type="cellIs" dxfId="6359" priority="40" stopIfTrue="1" operator="notEqual">
      <formula>B38</formula>
    </cfRule>
  </conditionalFormatting>
  <conditionalFormatting sqref="H53:J53">
    <cfRule type="cellIs" dxfId="6358" priority="38" stopIfTrue="1" operator="greaterThan">
      <formula>100</formula>
    </cfRule>
    <cfRule type="cellIs" dxfId="6357" priority="39" stopIfTrue="1" operator="notEqual">
      <formula>H38</formula>
    </cfRule>
  </conditionalFormatting>
  <conditionalFormatting sqref="H40:J52">
    <cfRule type="cellIs" dxfId="6356" priority="37" stopIfTrue="1" operator="greaterThan">
      <formula>100</formula>
    </cfRule>
  </conditionalFormatting>
  <conditionalFormatting sqref="B49:G49">
    <cfRule type="cellIs" dxfId="6355" priority="36" stopIfTrue="1" operator="notEqual">
      <formula>B36</formula>
    </cfRule>
  </conditionalFormatting>
  <conditionalFormatting sqref="H49:J49">
    <cfRule type="cellIs" dxfId="6354" priority="34" stopIfTrue="1" operator="greaterThan">
      <formula>100</formula>
    </cfRule>
    <cfRule type="cellIs" dxfId="6353" priority="35" stopIfTrue="1" operator="notEqual">
      <formula>H36</formula>
    </cfRule>
  </conditionalFormatting>
  <conditionalFormatting sqref="H39:J48">
    <cfRule type="cellIs" dxfId="6352" priority="33" stopIfTrue="1" operator="greaterThan">
      <formula>100</formula>
    </cfRule>
  </conditionalFormatting>
  <conditionalFormatting sqref="B53:G53">
    <cfRule type="cellIs" dxfId="6351" priority="32" stopIfTrue="1" operator="notEqual">
      <formula>B38</formula>
    </cfRule>
  </conditionalFormatting>
  <conditionalFormatting sqref="H53:J53">
    <cfRule type="cellIs" dxfId="6350" priority="30" stopIfTrue="1" operator="greaterThan">
      <formula>100</formula>
    </cfRule>
    <cfRule type="cellIs" dxfId="6349" priority="31" stopIfTrue="1" operator="notEqual">
      <formula>H38</formula>
    </cfRule>
  </conditionalFormatting>
  <conditionalFormatting sqref="H40:J52">
    <cfRule type="cellIs" dxfId="6348" priority="29" stopIfTrue="1" operator="greaterThan">
      <formula>100</formula>
    </cfRule>
  </conditionalFormatting>
  <conditionalFormatting sqref="B53:G53">
    <cfRule type="cellIs" dxfId="6347" priority="28" stopIfTrue="1" operator="notEqual">
      <formula>B38</formula>
    </cfRule>
  </conditionalFormatting>
  <conditionalFormatting sqref="H53:J53">
    <cfRule type="cellIs" dxfId="6346" priority="26" stopIfTrue="1" operator="greaterThan">
      <formula>100</formula>
    </cfRule>
    <cfRule type="cellIs" dxfId="6345" priority="27" stopIfTrue="1" operator="notEqual">
      <formula>H38</formula>
    </cfRule>
  </conditionalFormatting>
  <conditionalFormatting sqref="H40:J52">
    <cfRule type="cellIs" dxfId="6344" priority="25" stopIfTrue="1" operator="greaterThan">
      <formula>100</formula>
    </cfRule>
  </conditionalFormatting>
  <conditionalFormatting sqref="B49:G49">
    <cfRule type="cellIs" dxfId="6343" priority="24" stopIfTrue="1" operator="notEqual">
      <formula>B36</formula>
    </cfRule>
  </conditionalFormatting>
  <conditionalFormatting sqref="H49:J49">
    <cfRule type="cellIs" dxfId="6342" priority="22" stopIfTrue="1" operator="greaterThan">
      <formula>100</formula>
    </cfRule>
    <cfRule type="cellIs" dxfId="6341" priority="23" stopIfTrue="1" operator="notEqual">
      <formula>H36</formula>
    </cfRule>
  </conditionalFormatting>
  <conditionalFormatting sqref="H39:J48">
    <cfRule type="cellIs" dxfId="6340" priority="21" stopIfTrue="1" operator="greaterThan">
      <formula>100</formula>
    </cfRule>
  </conditionalFormatting>
  <conditionalFormatting sqref="B53:G53">
    <cfRule type="cellIs" dxfId="6339" priority="20" stopIfTrue="1" operator="notEqual">
      <formula>B38</formula>
    </cfRule>
  </conditionalFormatting>
  <conditionalFormatting sqref="H53:J53">
    <cfRule type="cellIs" dxfId="6338" priority="18" stopIfTrue="1" operator="greaterThan">
      <formula>100</formula>
    </cfRule>
    <cfRule type="cellIs" dxfId="6337" priority="19" stopIfTrue="1" operator="notEqual">
      <formula>H38</formula>
    </cfRule>
  </conditionalFormatting>
  <conditionalFormatting sqref="H40:J52">
    <cfRule type="cellIs" dxfId="6336" priority="17" stopIfTrue="1" operator="greaterThan">
      <formula>100</formula>
    </cfRule>
  </conditionalFormatting>
  <conditionalFormatting sqref="B53:G53">
    <cfRule type="cellIs" dxfId="6335" priority="16" stopIfTrue="1" operator="notEqual">
      <formula>B38</formula>
    </cfRule>
  </conditionalFormatting>
  <conditionalFormatting sqref="H53:J53">
    <cfRule type="cellIs" dxfId="6334" priority="14" stopIfTrue="1" operator="greaterThan">
      <formula>100</formula>
    </cfRule>
    <cfRule type="cellIs" dxfId="6333" priority="15" stopIfTrue="1" operator="notEqual">
      <formula>H38</formula>
    </cfRule>
  </conditionalFormatting>
  <conditionalFormatting sqref="H40:J52">
    <cfRule type="cellIs" dxfId="6332" priority="13" stopIfTrue="1" operator="greaterThan">
      <formula>100</formula>
    </cfRule>
  </conditionalFormatting>
  <conditionalFormatting sqref="B53:G53">
    <cfRule type="cellIs" dxfId="6331" priority="12" stopIfTrue="1" operator="notEqual">
      <formula>B38</formula>
    </cfRule>
  </conditionalFormatting>
  <conditionalFormatting sqref="H53:J53">
    <cfRule type="cellIs" dxfId="6330" priority="10" stopIfTrue="1" operator="greaterThan">
      <formula>100</formula>
    </cfRule>
    <cfRule type="cellIs" dxfId="6329" priority="11" stopIfTrue="1" operator="notEqual">
      <formula>H38</formula>
    </cfRule>
  </conditionalFormatting>
  <conditionalFormatting sqref="H40:J52">
    <cfRule type="cellIs" dxfId="6328" priority="9" stopIfTrue="1" operator="greaterThan">
      <formula>100</formula>
    </cfRule>
  </conditionalFormatting>
  <conditionalFormatting sqref="B53:G53">
    <cfRule type="cellIs" dxfId="6327" priority="8" stopIfTrue="1" operator="notEqual">
      <formula>B38</formula>
    </cfRule>
  </conditionalFormatting>
  <conditionalFormatting sqref="H53:J53">
    <cfRule type="cellIs" dxfId="6326" priority="6" stopIfTrue="1" operator="greaterThan">
      <formula>100</formula>
    </cfRule>
    <cfRule type="cellIs" dxfId="6325" priority="7" stopIfTrue="1" operator="notEqual">
      <formula>H38</formula>
    </cfRule>
  </conditionalFormatting>
  <conditionalFormatting sqref="H40:J52">
    <cfRule type="cellIs" dxfId="6324" priority="5" stopIfTrue="1" operator="greaterThan">
      <formula>100</formula>
    </cfRule>
  </conditionalFormatting>
  <conditionalFormatting sqref="B53:M53">
    <cfRule type="cellIs" dxfId="6323" priority="4" stopIfTrue="1" operator="notEqual">
      <formula>B38</formula>
    </cfRule>
  </conditionalFormatting>
  <conditionalFormatting sqref="N53:P53">
    <cfRule type="cellIs" dxfId="6322" priority="2" stopIfTrue="1" operator="greaterThan">
      <formula>100</formula>
    </cfRule>
    <cfRule type="cellIs" dxfId="6321" priority="3" stopIfTrue="1" operator="notEqual">
      <formula>N38</formula>
    </cfRule>
  </conditionalFormatting>
  <conditionalFormatting sqref="N40:P52">
    <cfRule type="cellIs" dxfId="63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32</v>
      </c>
      <c r="C6" s="168">
        <f t="shared" si="0"/>
        <v>31</v>
      </c>
      <c r="D6" s="171">
        <f t="shared" ref="D6:D16" si="1">SUM(B6:C6)</f>
        <v>63</v>
      </c>
      <c r="E6" s="174"/>
      <c r="F6" s="174"/>
      <c r="G6" s="174"/>
      <c r="H6" s="174"/>
      <c r="I6" s="174"/>
      <c r="J6" s="174"/>
      <c r="K6" s="179">
        <f t="shared" ref="K6:L16" si="2">K42</f>
        <v>16</v>
      </c>
      <c r="L6" s="183">
        <f t="shared" si="2"/>
        <v>19</v>
      </c>
      <c r="M6" s="188">
        <f t="shared" ref="M6:M17" si="3">SUM(K6:L6)</f>
        <v>35</v>
      </c>
      <c r="N6" s="91">
        <f t="shared" ref="N6:P17" si="4">IF(OR(K6=0,B6=0),0,K6/B6*100)</f>
        <v>50</v>
      </c>
      <c r="O6" s="194">
        <f t="shared" si="4"/>
        <v>61.29032258064516</v>
      </c>
      <c r="P6" s="196">
        <f t="shared" si="4"/>
        <v>55.555555555555557</v>
      </c>
    </row>
    <row r="7" spans="1:16" s="2" customFormat="1" ht="22.5" hidden="1" customHeight="1">
      <c r="A7" s="8" t="s">
        <v>7</v>
      </c>
      <c r="B7" s="161">
        <f t="shared" si="0"/>
        <v>22</v>
      </c>
      <c r="C7" s="168">
        <f t="shared" si="0"/>
        <v>27</v>
      </c>
      <c r="D7" s="130">
        <f t="shared" si="1"/>
        <v>49</v>
      </c>
      <c r="E7" s="175"/>
      <c r="F7" s="175"/>
      <c r="G7" s="175"/>
      <c r="H7" s="175"/>
      <c r="I7" s="175"/>
      <c r="J7" s="175"/>
      <c r="K7" s="162">
        <f t="shared" si="2"/>
        <v>8</v>
      </c>
      <c r="L7" s="169">
        <f t="shared" si="2"/>
        <v>16</v>
      </c>
      <c r="M7" s="130">
        <f t="shared" si="3"/>
        <v>24</v>
      </c>
      <c r="N7" s="139">
        <f t="shared" si="4"/>
        <v>36.363636363636367</v>
      </c>
      <c r="O7" s="145">
        <f t="shared" si="4"/>
        <v>59.259259259259252</v>
      </c>
      <c r="P7" s="151">
        <f t="shared" si="4"/>
        <v>48.979591836734691</v>
      </c>
    </row>
    <row r="8" spans="1:16" s="2" customFormat="1" ht="22.5" hidden="1" customHeight="1">
      <c r="A8" s="8" t="s">
        <v>11</v>
      </c>
      <c r="B8" s="161">
        <f t="shared" si="0"/>
        <v>24</v>
      </c>
      <c r="C8" s="168">
        <f t="shared" si="0"/>
        <v>32</v>
      </c>
      <c r="D8" s="130">
        <f t="shared" si="1"/>
        <v>56</v>
      </c>
      <c r="E8" s="175"/>
      <c r="F8" s="175"/>
      <c r="G8" s="175"/>
      <c r="H8" s="175"/>
      <c r="I8" s="175"/>
      <c r="J8" s="175"/>
      <c r="K8" s="162">
        <f t="shared" si="2"/>
        <v>14</v>
      </c>
      <c r="L8" s="169">
        <f t="shared" si="2"/>
        <v>22</v>
      </c>
      <c r="M8" s="130">
        <f t="shared" si="3"/>
        <v>36</v>
      </c>
      <c r="N8" s="139">
        <f t="shared" si="4"/>
        <v>58.333333333333336</v>
      </c>
      <c r="O8" s="145">
        <f t="shared" si="4"/>
        <v>68.75</v>
      </c>
      <c r="P8" s="151">
        <f t="shared" si="4"/>
        <v>64.285714285714292</v>
      </c>
    </row>
    <row r="9" spans="1:16" s="2" customFormat="1" ht="22.5" hidden="1" customHeight="1">
      <c r="A9" s="8" t="s">
        <v>5</v>
      </c>
      <c r="B9" s="161">
        <f t="shared" si="0"/>
        <v>22</v>
      </c>
      <c r="C9" s="168">
        <f t="shared" si="0"/>
        <v>20</v>
      </c>
      <c r="D9" s="130">
        <f t="shared" si="1"/>
        <v>42</v>
      </c>
      <c r="E9" s="175"/>
      <c r="F9" s="175"/>
      <c r="G9" s="175"/>
      <c r="H9" s="175"/>
      <c r="I9" s="175"/>
      <c r="J9" s="175"/>
      <c r="K9" s="162">
        <f t="shared" si="2"/>
        <v>13</v>
      </c>
      <c r="L9" s="169">
        <f t="shared" si="2"/>
        <v>13</v>
      </c>
      <c r="M9" s="130">
        <f t="shared" si="3"/>
        <v>26</v>
      </c>
      <c r="N9" s="139">
        <f t="shared" si="4"/>
        <v>59.090909090909093</v>
      </c>
      <c r="O9" s="145">
        <f t="shared" si="4"/>
        <v>65</v>
      </c>
      <c r="P9" s="151">
        <f t="shared" si="4"/>
        <v>61.904761904761905</v>
      </c>
    </row>
    <row r="10" spans="1:16" s="2" customFormat="1" ht="22.5" hidden="1" customHeight="1">
      <c r="A10" s="8" t="s">
        <v>17</v>
      </c>
      <c r="B10" s="161">
        <f t="shared" si="0"/>
        <v>28</v>
      </c>
      <c r="C10" s="168">
        <f t="shared" si="0"/>
        <v>27</v>
      </c>
      <c r="D10" s="130">
        <f t="shared" si="1"/>
        <v>55</v>
      </c>
      <c r="E10" s="175"/>
      <c r="F10" s="175"/>
      <c r="G10" s="175"/>
      <c r="H10" s="175"/>
      <c r="I10" s="175"/>
      <c r="J10" s="175"/>
      <c r="K10" s="162">
        <f t="shared" si="2"/>
        <v>19</v>
      </c>
      <c r="L10" s="169">
        <f t="shared" si="2"/>
        <v>20</v>
      </c>
      <c r="M10" s="130">
        <f t="shared" si="3"/>
        <v>39</v>
      </c>
      <c r="N10" s="139">
        <f t="shared" si="4"/>
        <v>67.857142857142861</v>
      </c>
      <c r="O10" s="145">
        <f t="shared" si="4"/>
        <v>74.074074074074076</v>
      </c>
      <c r="P10" s="151">
        <f t="shared" si="4"/>
        <v>70.909090909090907</v>
      </c>
    </row>
    <row r="11" spans="1:16" s="2" customFormat="1" ht="22.5" hidden="1" customHeight="1">
      <c r="A11" s="8" t="s">
        <v>4</v>
      </c>
      <c r="B11" s="161">
        <f t="shared" si="0"/>
        <v>39</v>
      </c>
      <c r="C11" s="168">
        <f t="shared" si="0"/>
        <v>48</v>
      </c>
      <c r="D11" s="130">
        <f t="shared" si="1"/>
        <v>87</v>
      </c>
      <c r="E11" s="175"/>
      <c r="F11" s="175"/>
      <c r="G11" s="175"/>
      <c r="H11" s="175"/>
      <c r="I11" s="175"/>
      <c r="J11" s="175"/>
      <c r="K11" s="162">
        <f t="shared" si="2"/>
        <v>25</v>
      </c>
      <c r="L11" s="169">
        <f t="shared" si="2"/>
        <v>34</v>
      </c>
      <c r="M11" s="130">
        <f t="shared" si="3"/>
        <v>59</v>
      </c>
      <c r="N11" s="139">
        <f t="shared" si="4"/>
        <v>64.102564102564102</v>
      </c>
      <c r="O11" s="145">
        <f t="shared" si="4"/>
        <v>70.833333333333343</v>
      </c>
      <c r="P11" s="151">
        <f t="shared" si="4"/>
        <v>67.81609195402298</v>
      </c>
    </row>
    <row r="12" spans="1:16" s="2" customFormat="1" ht="22.5" hidden="1" customHeight="1">
      <c r="A12" s="8" t="s">
        <v>10</v>
      </c>
      <c r="B12" s="161">
        <f t="shared" si="0"/>
        <v>35</v>
      </c>
      <c r="C12" s="168">
        <f t="shared" si="0"/>
        <v>43</v>
      </c>
      <c r="D12" s="130">
        <f t="shared" si="1"/>
        <v>78</v>
      </c>
      <c r="E12" s="175"/>
      <c r="F12" s="175"/>
      <c r="G12" s="175"/>
      <c r="H12" s="175"/>
      <c r="I12" s="175"/>
      <c r="J12" s="175"/>
      <c r="K12" s="162">
        <f t="shared" si="2"/>
        <v>20</v>
      </c>
      <c r="L12" s="169">
        <f t="shared" si="2"/>
        <v>28</v>
      </c>
      <c r="M12" s="130">
        <f t="shared" si="3"/>
        <v>48</v>
      </c>
      <c r="N12" s="139">
        <f t="shared" si="4"/>
        <v>57.142857142857139</v>
      </c>
      <c r="O12" s="145">
        <f t="shared" si="4"/>
        <v>65.116279069767444</v>
      </c>
      <c r="P12" s="151">
        <f t="shared" si="4"/>
        <v>61.53846153846154</v>
      </c>
    </row>
    <row r="13" spans="1:16" s="2" customFormat="1" ht="22.5" hidden="1" customHeight="1">
      <c r="A13" s="8" t="s">
        <v>14</v>
      </c>
      <c r="B13" s="161">
        <f t="shared" si="0"/>
        <v>50</v>
      </c>
      <c r="C13" s="168">
        <f t="shared" si="0"/>
        <v>53</v>
      </c>
      <c r="D13" s="130">
        <f t="shared" si="1"/>
        <v>103</v>
      </c>
      <c r="E13" s="175"/>
      <c r="F13" s="175"/>
      <c r="G13" s="175"/>
      <c r="H13" s="175"/>
      <c r="I13" s="175"/>
      <c r="J13" s="175"/>
      <c r="K13" s="162">
        <f t="shared" si="2"/>
        <v>40</v>
      </c>
      <c r="L13" s="169">
        <f t="shared" si="2"/>
        <v>37</v>
      </c>
      <c r="M13" s="130">
        <f t="shared" si="3"/>
        <v>77</v>
      </c>
      <c r="N13" s="139">
        <f t="shared" si="4"/>
        <v>80</v>
      </c>
      <c r="O13" s="145">
        <f t="shared" si="4"/>
        <v>69.811320754716974</v>
      </c>
      <c r="P13" s="151">
        <f t="shared" si="4"/>
        <v>74.757281553398059</v>
      </c>
    </row>
    <row r="14" spans="1:16" s="2" customFormat="1" ht="22.5" hidden="1" customHeight="1">
      <c r="A14" s="8" t="s">
        <v>20</v>
      </c>
      <c r="B14" s="161">
        <f t="shared" si="0"/>
        <v>48</v>
      </c>
      <c r="C14" s="168">
        <f t="shared" si="0"/>
        <v>47</v>
      </c>
      <c r="D14" s="130">
        <f t="shared" si="1"/>
        <v>95</v>
      </c>
      <c r="E14" s="175"/>
      <c r="F14" s="175"/>
      <c r="G14" s="175"/>
      <c r="H14" s="175"/>
      <c r="I14" s="175"/>
      <c r="J14" s="175"/>
      <c r="K14" s="162">
        <f t="shared" si="2"/>
        <v>33</v>
      </c>
      <c r="L14" s="169">
        <f t="shared" si="2"/>
        <v>30</v>
      </c>
      <c r="M14" s="130">
        <f t="shared" si="3"/>
        <v>63</v>
      </c>
      <c r="N14" s="139">
        <f t="shared" si="4"/>
        <v>68.75</v>
      </c>
      <c r="O14" s="145">
        <f t="shared" si="4"/>
        <v>63.829787234042556</v>
      </c>
      <c r="P14" s="151">
        <f t="shared" si="4"/>
        <v>66.315789473684205</v>
      </c>
    </row>
    <row r="15" spans="1:16" s="2" customFormat="1" ht="22.5" hidden="1" customHeight="1">
      <c r="A15" s="8" t="s">
        <v>23</v>
      </c>
      <c r="B15" s="161">
        <f t="shared" si="0"/>
        <v>41</v>
      </c>
      <c r="C15" s="168">
        <f t="shared" si="0"/>
        <v>49</v>
      </c>
      <c r="D15" s="130">
        <f t="shared" si="1"/>
        <v>90</v>
      </c>
      <c r="E15" s="174"/>
      <c r="F15" s="174"/>
      <c r="G15" s="174"/>
      <c r="H15" s="174"/>
      <c r="I15" s="174"/>
      <c r="J15" s="174"/>
      <c r="K15" s="161">
        <f t="shared" si="2"/>
        <v>30</v>
      </c>
      <c r="L15" s="168">
        <f t="shared" si="2"/>
        <v>40</v>
      </c>
      <c r="M15" s="130">
        <f t="shared" si="3"/>
        <v>70</v>
      </c>
      <c r="N15" s="139">
        <f t="shared" si="4"/>
        <v>73.170731707317074</v>
      </c>
      <c r="O15" s="145">
        <f t="shared" si="4"/>
        <v>81.632653061224488</v>
      </c>
      <c r="P15" s="151">
        <f t="shared" si="4"/>
        <v>77.777777777777786</v>
      </c>
    </row>
    <row r="16" spans="1:16" s="2" customFormat="1" ht="22.5" hidden="1" customHeight="1">
      <c r="A16" s="10" t="s">
        <v>35</v>
      </c>
      <c r="B16" s="162">
        <f t="shared" si="0"/>
        <v>165</v>
      </c>
      <c r="C16" s="169">
        <f t="shared" si="0"/>
        <v>246</v>
      </c>
      <c r="D16" s="172">
        <f t="shared" si="1"/>
        <v>411</v>
      </c>
      <c r="E16" s="176"/>
      <c r="F16" s="176"/>
      <c r="G16" s="176"/>
      <c r="H16" s="176"/>
      <c r="I16" s="176"/>
      <c r="J16" s="176"/>
      <c r="K16" s="162">
        <f t="shared" si="2"/>
        <v>115</v>
      </c>
      <c r="L16" s="169">
        <f t="shared" si="2"/>
        <v>153</v>
      </c>
      <c r="M16" s="130">
        <f t="shared" si="3"/>
        <v>268</v>
      </c>
      <c r="N16" s="190">
        <f t="shared" si="4"/>
        <v>69.696969696969703</v>
      </c>
      <c r="O16" s="195">
        <f t="shared" si="4"/>
        <v>62.195121951219512</v>
      </c>
      <c r="P16" s="197">
        <f t="shared" si="4"/>
        <v>65.206812652068123</v>
      </c>
    </row>
    <row r="17" spans="1:24" s="2" customFormat="1" ht="22.5" hidden="1" customHeight="1">
      <c r="A17" s="11" t="s">
        <v>34</v>
      </c>
      <c r="B17" s="42">
        <f>SUM(B6:B16)</f>
        <v>506</v>
      </c>
      <c r="C17" s="22">
        <f>SUM(C6:C16)</f>
        <v>623</v>
      </c>
      <c r="D17" s="37">
        <f>SUM(D6:D16)</f>
        <v>1129</v>
      </c>
      <c r="E17" s="177"/>
      <c r="F17" s="177"/>
      <c r="G17" s="177"/>
      <c r="H17" s="177"/>
      <c r="I17" s="177"/>
      <c r="J17" s="177"/>
      <c r="K17" s="42">
        <f>SUM(K6:K16)</f>
        <v>333</v>
      </c>
      <c r="L17" s="22">
        <f>SUM(L6:L16)</f>
        <v>412</v>
      </c>
      <c r="M17" s="37">
        <f t="shared" si="3"/>
        <v>745</v>
      </c>
      <c r="N17" s="143">
        <f t="shared" si="4"/>
        <v>65.810276679841891</v>
      </c>
      <c r="O17" s="149">
        <f t="shared" si="4"/>
        <v>66.13162118780096</v>
      </c>
      <c r="P17" s="155">
        <f t="shared" si="4"/>
        <v>65.987599645704165</v>
      </c>
    </row>
    <row r="18" spans="1:24" hidden="1"/>
    <row r="19" spans="1:24" hidden="1"/>
    <row r="20" spans="1:24" s="2" customFormat="1" ht="22.5" customHeight="1">
      <c r="A20" s="156" t="str">
        <f>'10厚生第1'!A20:L20</f>
        <v>令和７年７月２０日執行　参議院議員通常選挙</v>
      </c>
      <c r="B20" s="163"/>
      <c r="C20" s="163"/>
      <c r="D20" s="163"/>
      <c r="E20" s="163"/>
      <c r="F20" s="163"/>
      <c r="G20" s="163"/>
      <c r="H20" s="163"/>
      <c r="I20" s="163"/>
      <c r="J20" s="163"/>
      <c r="K20" s="163"/>
      <c r="L20" s="184"/>
      <c r="M20" s="15" t="s">
        <v>141</v>
      </c>
      <c r="N20" s="31"/>
      <c r="O20" s="15" t="s">
        <v>36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10</v>
      </c>
      <c r="C23" s="170">
        <v>6</v>
      </c>
      <c r="D23" s="171">
        <f t="shared" ref="D23:D35" si="5">SUM(B23:C23)</f>
        <v>16</v>
      </c>
      <c r="E23" s="164">
        <v>5</v>
      </c>
      <c r="F23" s="170">
        <v>3</v>
      </c>
      <c r="G23" s="171">
        <f t="shared" ref="G23:G35" si="6">SUM(E23:F23)</f>
        <v>8</v>
      </c>
      <c r="H23" s="164">
        <v>1</v>
      </c>
      <c r="I23" s="170">
        <v>2</v>
      </c>
      <c r="J23" s="171">
        <f t="shared" ref="J23:J35" si="7">SUM(H23:I23)</f>
        <v>3</v>
      </c>
      <c r="K23" s="180">
        <f t="shared" ref="K23:L35" si="8">E23+H23</f>
        <v>6</v>
      </c>
      <c r="L23" s="185">
        <f t="shared" si="8"/>
        <v>5</v>
      </c>
      <c r="M23" s="189">
        <f t="shared" ref="M23:M35" si="9">SUM(K23:L23)</f>
        <v>11</v>
      </c>
      <c r="N23" s="91">
        <f t="shared" ref="N23:P36" si="10">IF(OR(K23=0,B23=0),0,K23/B23*100)</f>
        <v>60</v>
      </c>
      <c r="O23" s="97">
        <f t="shared" si="10"/>
        <v>83.333333333333343</v>
      </c>
      <c r="P23" s="103">
        <f t="shared" si="10"/>
        <v>68.75</v>
      </c>
      <c r="Q23" s="158"/>
      <c r="R23" s="198"/>
      <c r="S23" s="1" t="s">
        <v>28</v>
      </c>
      <c r="T23" s="1"/>
      <c r="U23" s="1"/>
      <c r="V23" s="1"/>
      <c r="W23" s="1"/>
      <c r="X23" s="1"/>
    </row>
    <row r="24" spans="1:24" s="2" customFormat="1" ht="22.5" customHeight="1">
      <c r="A24" s="157" t="s">
        <v>70</v>
      </c>
      <c r="B24" s="164">
        <v>6</v>
      </c>
      <c r="C24" s="170">
        <v>3</v>
      </c>
      <c r="D24" s="171">
        <f t="shared" si="5"/>
        <v>9</v>
      </c>
      <c r="E24" s="164">
        <v>4</v>
      </c>
      <c r="F24" s="170">
        <v>0</v>
      </c>
      <c r="G24" s="171">
        <f t="shared" si="6"/>
        <v>4</v>
      </c>
      <c r="H24" s="164">
        <v>0</v>
      </c>
      <c r="I24" s="170">
        <v>1</v>
      </c>
      <c r="J24" s="171">
        <f t="shared" si="7"/>
        <v>1</v>
      </c>
      <c r="K24" s="181">
        <f t="shared" si="8"/>
        <v>4</v>
      </c>
      <c r="L24" s="186">
        <f t="shared" si="8"/>
        <v>1</v>
      </c>
      <c r="M24" s="130">
        <f t="shared" si="9"/>
        <v>5</v>
      </c>
      <c r="N24" s="139">
        <f t="shared" si="10"/>
        <v>66.666666666666657</v>
      </c>
      <c r="O24" s="145">
        <f t="shared" si="10"/>
        <v>33.333333333333329</v>
      </c>
      <c r="P24" s="151">
        <f t="shared" si="10"/>
        <v>55.555555555555557</v>
      </c>
      <c r="R24" s="1"/>
      <c r="S24" s="1" t="s">
        <v>61</v>
      </c>
      <c r="T24" s="1"/>
      <c r="U24" s="1"/>
      <c r="V24" s="1"/>
      <c r="W24" s="1"/>
      <c r="X24" s="1"/>
    </row>
    <row r="25" spans="1:24" s="2" customFormat="1" ht="22.5" customHeight="1">
      <c r="A25" s="65" t="s">
        <v>0</v>
      </c>
      <c r="B25" s="164">
        <v>32</v>
      </c>
      <c r="C25" s="170">
        <v>31</v>
      </c>
      <c r="D25" s="171">
        <f t="shared" si="5"/>
        <v>63</v>
      </c>
      <c r="E25" s="164">
        <v>8</v>
      </c>
      <c r="F25" s="170">
        <v>12</v>
      </c>
      <c r="G25" s="171">
        <f t="shared" si="6"/>
        <v>20</v>
      </c>
      <c r="H25" s="164">
        <v>8</v>
      </c>
      <c r="I25" s="170">
        <v>7</v>
      </c>
      <c r="J25" s="171">
        <f t="shared" si="7"/>
        <v>15</v>
      </c>
      <c r="K25" s="181">
        <f t="shared" si="8"/>
        <v>16</v>
      </c>
      <c r="L25" s="186">
        <f t="shared" si="8"/>
        <v>19</v>
      </c>
      <c r="M25" s="171">
        <f t="shared" si="9"/>
        <v>35</v>
      </c>
      <c r="N25" s="191">
        <f t="shared" si="10"/>
        <v>50</v>
      </c>
      <c r="O25" s="101">
        <f t="shared" si="10"/>
        <v>61.29032258064516</v>
      </c>
      <c r="P25" s="107">
        <f t="shared" si="10"/>
        <v>55.555555555555557</v>
      </c>
      <c r="S25" s="1" t="s">
        <v>21</v>
      </c>
      <c r="T25" s="1"/>
      <c r="U25" s="1"/>
      <c r="V25" s="1"/>
      <c r="W25" s="1"/>
      <c r="X25" s="1"/>
    </row>
    <row r="26" spans="1:24" s="2" customFormat="1" ht="22.5" customHeight="1">
      <c r="A26" s="8" t="s">
        <v>7</v>
      </c>
      <c r="B26" s="164">
        <v>22</v>
      </c>
      <c r="C26" s="170">
        <v>27</v>
      </c>
      <c r="D26" s="130">
        <f t="shared" si="5"/>
        <v>49</v>
      </c>
      <c r="E26" s="164">
        <v>5</v>
      </c>
      <c r="F26" s="170">
        <v>11</v>
      </c>
      <c r="G26" s="130">
        <f t="shared" si="6"/>
        <v>16</v>
      </c>
      <c r="H26" s="164">
        <v>3</v>
      </c>
      <c r="I26" s="170">
        <v>5</v>
      </c>
      <c r="J26" s="130">
        <f t="shared" si="7"/>
        <v>8</v>
      </c>
      <c r="K26" s="181">
        <f t="shared" si="8"/>
        <v>8</v>
      </c>
      <c r="L26" s="186">
        <f t="shared" si="8"/>
        <v>16</v>
      </c>
      <c r="M26" s="130">
        <f t="shared" si="9"/>
        <v>24</v>
      </c>
      <c r="N26" s="139">
        <f t="shared" si="10"/>
        <v>36.363636363636367</v>
      </c>
      <c r="O26" s="145">
        <f t="shared" si="10"/>
        <v>59.259259259259252</v>
      </c>
      <c r="P26" s="151">
        <f t="shared" si="10"/>
        <v>48.979591836734691</v>
      </c>
    </row>
    <row r="27" spans="1:24" s="2" customFormat="1" ht="22.5" customHeight="1">
      <c r="A27" s="8" t="s">
        <v>11</v>
      </c>
      <c r="B27" s="164">
        <v>24</v>
      </c>
      <c r="C27" s="170">
        <v>32</v>
      </c>
      <c r="D27" s="130">
        <f t="shared" si="5"/>
        <v>56</v>
      </c>
      <c r="E27" s="164">
        <v>8</v>
      </c>
      <c r="F27" s="170">
        <v>15</v>
      </c>
      <c r="G27" s="130">
        <f t="shared" si="6"/>
        <v>23</v>
      </c>
      <c r="H27" s="164">
        <v>6</v>
      </c>
      <c r="I27" s="170">
        <v>7</v>
      </c>
      <c r="J27" s="130">
        <f t="shared" si="7"/>
        <v>13</v>
      </c>
      <c r="K27" s="181">
        <f t="shared" si="8"/>
        <v>14</v>
      </c>
      <c r="L27" s="186">
        <f t="shared" si="8"/>
        <v>22</v>
      </c>
      <c r="M27" s="130">
        <f t="shared" si="9"/>
        <v>36</v>
      </c>
      <c r="N27" s="139">
        <f t="shared" si="10"/>
        <v>58.333333333333336</v>
      </c>
      <c r="O27" s="145">
        <f t="shared" si="10"/>
        <v>68.75</v>
      </c>
      <c r="P27" s="151">
        <f t="shared" si="10"/>
        <v>64.285714285714292</v>
      </c>
      <c r="R27" s="199"/>
      <c r="S27" s="1" t="s">
        <v>16</v>
      </c>
    </row>
    <row r="28" spans="1:24" s="2" customFormat="1" ht="22.5" customHeight="1">
      <c r="A28" s="8" t="s">
        <v>5</v>
      </c>
      <c r="B28" s="164">
        <v>22</v>
      </c>
      <c r="C28" s="170">
        <v>20</v>
      </c>
      <c r="D28" s="130">
        <f t="shared" si="5"/>
        <v>42</v>
      </c>
      <c r="E28" s="164">
        <v>9</v>
      </c>
      <c r="F28" s="170">
        <v>6</v>
      </c>
      <c r="G28" s="130">
        <f t="shared" si="6"/>
        <v>15</v>
      </c>
      <c r="H28" s="164">
        <v>4</v>
      </c>
      <c r="I28" s="170">
        <v>7</v>
      </c>
      <c r="J28" s="130">
        <f t="shared" si="7"/>
        <v>11</v>
      </c>
      <c r="K28" s="181">
        <f t="shared" si="8"/>
        <v>13</v>
      </c>
      <c r="L28" s="186">
        <f t="shared" si="8"/>
        <v>13</v>
      </c>
      <c r="M28" s="130">
        <f t="shared" si="9"/>
        <v>26</v>
      </c>
      <c r="N28" s="139">
        <f t="shared" si="10"/>
        <v>59.090909090909093</v>
      </c>
      <c r="O28" s="145">
        <f t="shared" si="10"/>
        <v>65</v>
      </c>
      <c r="P28" s="151">
        <f t="shared" si="10"/>
        <v>61.904761904761905</v>
      </c>
      <c r="S28" s="1" t="s">
        <v>62</v>
      </c>
    </row>
    <row r="29" spans="1:24" s="2" customFormat="1" ht="22.5" customHeight="1">
      <c r="A29" s="8" t="s">
        <v>17</v>
      </c>
      <c r="B29" s="164">
        <v>28</v>
      </c>
      <c r="C29" s="170">
        <v>27</v>
      </c>
      <c r="D29" s="130">
        <f t="shared" si="5"/>
        <v>55</v>
      </c>
      <c r="E29" s="164">
        <v>11</v>
      </c>
      <c r="F29" s="170">
        <v>11</v>
      </c>
      <c r="G29" s="130">
        <f t="shared" si="6"/>
        <v>22</v>
      </c>
      <c r="H29" s="164">
        <v>8</v>
      </c>
      <c r="I29" s="170">
        <v>9</v>
      </c>
      <c r="J29" s="130">
        <f t="shared" si="7"/>
        <v>17</v>
      </c>
      <c r="K29" s="181">
        <f t="shared" si="8"/>
        <v>19</v>
      </c>
      <c r="L29" s="186">
        <f t="shared" si="8"/>
        <v>20</v>
      </c>
      <c r="M29" s="130">
        <f t="shared" si="9"/>
        <v>39</v>
      </c>
      <c r="N29" s="139">
        <f t="shared" si="10"/>
        <v>67.857142857142861</v>
      </c>
      <c r="O29" s="145">
        <f t="shared" si="10"/>
        <v>74.074074074074076</v>
      </c>
      <c r="P29" s="151">
        <f t="shared" si="10"/>
        <v>70.909090909090907</v>
      </c>
    </row>
    <row r="30" spans="1:24" s="2" customFormat="1" ht="22.5" customHeight="1">
      <c r="A30" s="8" t="s">
        <v>4</v>
      </c>
      <c r="B30" s="164">
        <v>39</v>
      </c>
      <c r="C30" s="170">
        <v>48</v>
      </c>
      <c r="D30" s="130">
        <f t="shared" si="5"/>
        <v>87</v>
      </c>
      <c r="E30" s="164">
        <v>14</v>
      </c>
      <c r="F30" s="170">
        <v>24</v>
      </c>
      <c r="G30" s="130">
        <f t="shared" si="6"/>
        <v>38</v>
      </c>
      <c r="H30" s="164">
        <v>11</v>
      </c>
      <c r="I30" s="170">
        <v>10</v>
      </c>
      <c r="J30" s="130">
        <f t="shared" si="7"/>
        <v>21</v>
      </c>
      <c r="K30" s="181">
        <f t="shared" si="8"/>
        <v>25</v>
      </c>
      <c r="L30" s="186">
        <f t="shared" si="8"/>
        <v>34</v>
      </c>
      <c r="M30" s="130">
        <f t="shared" si="9"/>
        <v>59</v>
      </c>
      <c r="N30" s="139">
        <f t="shared" si="10"/>
        <v>64.102564102564102</v>
      </c>
      <c r="O30" s="145">
        <f t="shared" si="10"/>
        <v>70.833333333333343</v>
      </c>
      <c r="P30" s="151">
        <f t="shared" si="10"/>
        <v>67.81609195402298</v>
      </c>
    </row>
    <row r="31" spans="1:24" s="2" customFormat="1" ht="22.5" customHeight="1">
      <c r="A31" s="8" t="s">
        <v>10</v>
      </c>
      <c r="B31" s="164">
        <v>35</v>
      </c>
      <c r="C31" s="170">
        <v>43</v>
      </c>
      <c r="D31" s="130">
        <f t="shared" si="5"/>
        <v>78</v>
      </c>
      <c r="E31" s="164">
        <v>9</v>
      </c>
      <c r="F31" s="170">
        <v>20</v>
      </c>
      <c r="G31" s="130">
        <f t="shared" si="6"/>
        <v>29</v>
      </c>
      <c r="H31" s="164">
        <v>11</v>
      </c>
      <c r="I31" s="170">
        <v>8</v>
      </c>
      <c r="J31" s="130">
        <f t="shared" si="7"/>
        <v>19</v>
      </c>
      <c r="K31" s="181">
        <f t="shared" si="8"/>
        <v>20</v>
      </c>
      <c r="L31" s="186">
        <f t="shared" si="8"/>
        <v>28</v>
      </c>
      <c r="M31" s="130">
        <f t="shared" si="9"/>
        <v>48</v>
      </c>
      <c r="N31" s="139">
        <f t="shared" si="10"/>
        <v>57.142857142857139</v>
      </c>
      <c r="O31" s="145">
        <f t="shared" si="10"/>
        <v>65.116279069767444</v>
      </c>
      <c r="P31" s="151">
        <f t="shared" si="10"/>
        <v>61.53846153846154</v>
      </c>
    </row>
    <row r="32" spans="1:24" s="2" customFormat="1" ht="22.5" customHeight="1">
      <c r="A32" s="8" t="s">
        <v>14</v>
      </c>
      <c r="B32" s="164">
        <v>50</v>
      </c>
      <c r="C32" s="170">
        <v>53</v>
      </c>
      <c r="D32" s="130">
        <f t="shared" si="5"/>
        <v>103</v>
      </c>
      <c r="E32" s="164">
        <v>26</v>
      </c>
      <c r="F32" s="170">
        <v>26</v>
      </c>
      <c r="G32" s="130">
        <f t="shared" si="6"/>
        <v>52</v>
      </c>
      <c r="H32" s="164">
        <v>14</v>
      </c>
      <c r="I32" s="170">
        <v>11</v>
      </c>
      <c r="J32" s="130">
        <f t="shared" si="7"/>
        <v>25</v>
      </c>
      <c r="K32" s="181">
        <f t="shared" si="8"/>
        <v>40</v>
      </c>
      <c r="L32" s="186">
        <f t="shared" si="8"/>
        <v>37</v>
      </c>
      <c r="M32" s="130">
        <f t="shared" si="9"/>
        <v>77</v>
      </c>
      <c r="N32" s="139">
        <f t="shared" si="10"/>
        <v>80</v>
      </c>
      <c r="O32" s="145">
        <f t="shared" si="10"/>
        <v>69.811320754716974</v>
      </c>
      <c r="P32" s="151">
        <f t="shared" si="10"/>
        <v>74.757281553398059</v>
      </c>
    </row>
    <row r="33" spans="1:16" s="2" customFormat="1" ht="22.5" customHeight="1">
      <c r="A33" s="8" t="s">
        <v>20</v>
      </c>
      <c r="B33" s="164">
        <v>48</v>
      </c>
      <c r="C33" s="170">
        <v>47</v>
      </c>
      <c r="D33" s="130">
        <f t="shared" si="5"/>
        <v>95</v>
      </c>
      <c r="E33" s="164">
        <v>13</v>
      </c>
      <c r="F33" s="170">
        <v>19</v>
      </c>
      <c r="G33" s="130">
        <f t="shared" si="6"/>
        <v>32</v>
      </c>
      <c r="H33" s="164">
        <v>20</v>
      </c>
      <c r="I33" s="170">
        <v>11</v>
      </c>
      <c r="J33" s="130">
        <f t="shared" si="7"/>
        <v>31</v>
      </c>
      <c r="K33" s="181">
        <f t="shared" si="8"/>
        <v>33</v>
      </c>
      <c r="L33" s="186">
        <f t="shared" si="8"/>
        <v>30</v>
      </c>
      <c r="M33" s="130">
        <f t="shared" si="9"/>
        <v>63</v>
      </c>
      <c r="N33" s="139">
        <f t="shared" si="10"/>
        <v>68.75</v>
      </c>
      <c r="O33" s="145">
        <f t="shared" si="10"/>
        <v>63.829787234042556</v>
      </c>
      <c r="P33" s="151">
        <f t="shared" si="10"/>
        <v>66.315789473684205</v>
      </c>
    </row>
    <row r="34" spans="1:16" s="2" customFormat="1" ht="22.5" customHeight="1">
      <c r="A34" s="8" t="s">
        <v>23</v>
      </c>
      <c r="B34" s="164">
        <v>41</v>
      </c>
      <c r="C34" s="170">
        <v>49</v>
      </c>
      <c r="D34" s="130">
        <f t="shared" si="5"/>
        <v>90</v>
      </c>
      <c r="E34" s="164">
        <v>21</v>
      </c>
      <c r="F34" s="170">
        <v>26</v>
      </c>
      <c r="G34" s="130">
        <f t="shared" si="6"/>
        <v>47</v>
      </c>
      <c r="H34" s="164">
        <v>9</v>
      </c>
      <c r="I34" s="170">
        <v>14</v>
      </c>
      <c r="J34" s="130">
        <f t="shared" si="7"/>
        <v>23</v>
      </c>
      <c r="K34" s="181">
        <f t="shared" si="8"/>
        <v>30</v>
      </c>
      <c r="L34" s="186">
        <f t="shared" si="8"/>
        <v>40</v>
      </c>
      <c r="M34" s="130">
        <f t="shared" si="9"/>
        <v>70</v>
      </c>
      <c r="N34" s="139">
        <f t="shared" si="10"/>
        <v>73.170731707317074</v>
      </c>
      <c r="O34" s="145">
        <f t="shared" si="10"/>
        <v>81.632653061224488</v>
      </c>
      <c r="P34" s="151">
        <f t="shared" si="10"/>
        <v>77.777777777777786</v>
      </c>
    </row>
    <row r="35" spans="1:16" s="2" customFormat="1" ht="22.5" customHeight="1">
      <c r="A35" s="10" t="s">
        <v>35</v>
      </c>
      <c r="B35" s="200">
        <v>165</v>
      </c>
      <c r="C35" s="201">
        <v>246</v>
      </c>
      <c r="D35" s="172">
        <f t="shared" si="5"/>
        <v>411</v>
      </c>
      <c r="E35" s="164">
        <v>66</v>
      </c>
      <c r="F35" s="170">
        <v>98</v>
      </c>
      <c r="G35" s="172">
        <f t="shared" si="6"/>
        <v>164</v>
      </c>
      <c r="H35" s="164">
        <v>49</v>
      </c>
      <c r="I35" s="170">
        <v>55</v>
      </c>
      <c r="J35" s="172">
        <f t="shared" si="7"/>
        <v>104</v>
      </c>
      <c r="K35" s="182">
        <f t="shared" si="8"/>
        <v>115</v>
      </c>
      <c r="L35" s="187">
        <f t="shared" si="8"/>
        <v>153</v>
      </c>
      <c r="M35" s="130">
        <f t="shared" si="9"/>
        <v>268</v>
      </c>
      <c r="N35" s="190">
        <f t="shared" si="10"/>
        <v>69.696969696969703</v>
      </c>
      <c r="O35" s="195">
        <f t="shared" si="10"/>
        <v>62.195121951219512</v>
      </c>
      <c r="P35" s="197">
        <f t="shared" si="10"/>
        <v>65.206812652068123</v>
      </c>
    </row>
    <row r="36" spans="1:16" s="2" customFormat="1" ht="22.5" customHeight="1">
      <c r="A36" s="11" t="s">
        <v>34</v>
      </c>
      <c r="B36" s="42">
        <f t="shared" ref="B36:M36" si="11">SUM(B23:B35)</f>
        <v>522</v>
      </c>
      <c r="C36" s="22">
        <f t="shared" si="11"/>
        <v>632</v>
      </c>
      <c r="D36" s="37">
        <f t="shared" si="11"/>
        <v>1154</v>
      </c>
      <c r="E36" s="42">
        <f t="shared" si="11"/>
        <v>199</v>
      </c>
      <c r="F36" s="22">
        <f t="shared" si="11"/>
        <v>271</v>
      </c>
      <c r="G36" s="37">
        <f t="shared" si="11"/>
        <v>470</v>
      </c>
      <c r="H36" s="42">
        <f t="shared" si="11"/>
        <v>144</v>
      </c>
      <c r="I36" s="22">
        <f t="shared" si="11"/>
        <v>147</v>
      </c>
      <c r="J36" s="37">
        <f t="shared" si="11"/>
        <v>291</v>
      </c>
      <c r="K36" s="42">
        <f t="shared" si="11"/>
        <v>343</v>
      </c>
      <c r="L36" s="22">
        <f t="shared" si="11"/>
        <v>418</v>
      </c>
      <c r="M36" s="37">
        <f t="shared" si="11"/>
        <v>761</v>
      </c>
      <c r="N36" s="143">
        <f t="shared" si="10"/>
        <v>65.708812260536405</v>
      </c>
      <c r="O36" s="149">
        <f t="shared" si="10"/>
        <v>66.139240506329116</v>
      </c>
      <c r="P36" s="155">
        <f t="shared" si="10"/>
        <v>65.944540727902947</v>
      </c>
    </row>
    <row r="38" spans="1:16" s="2" customFormat="1" ht="13.5">
      <c r="A38" s="158" t="s">
        <v>9</v>
      </c>
      <c r="B38" s="165">
        <f>B36</f>
        <v>522</v>
      </c>
      <c r="C38" s="165">
        <f>C36</f>
        <v>632</v>
      </c>
      <c r="D38" s="173">
        <f>SUM(B38:C38)</f>
        <v>1154</v>
      </c>
      <c r="E38" s="178">
        <f>E36</f>
        <v>199</v>
      </c>
      <c r="F38" s="178">
        <f>F36</f>
        <v>271</v>
      </c>
      <c r="G38" s="173">
        <f>SUM(E38:F38)</f>
        <v>470</v>
      </c>
      <c r="H38" s="178">
        <f>H36</f>
        <v>144</v>
      </c>
      <c r="I38" s="178">
        <f>I36</f>
        <v>147</v>
      </c>
      <c r="J38" s="173">
        <f>SUM(H38:I38)</f>
        <v>291</v>
      </c>
      <c r="K38" s="165">
        <f>K36</f>
        <v>343</v>
      </c>
      <c r="L38" s="165">
        <f>L36</f>
        <v>418</v>
      </c>
      <c r="M38" s="173">
        <f>SUM(K38:L38)</f>
        <v>761</v>
      </c>
      <c r="N38" s="192">
        <f>IF(OR(K38=0,B38=0),0,K38/B38*100)</f>
        <v>65.708812260536405</v>
      </c>
      <c r="O38" s="192">
        <f>IF(OR(L38=0,C38=0),0,L38/C38*100)</f>
        <v>66.139240506329116</v>
      </c>
      <c r="P38" s="192">
        <f>IF(OR(M38=0,D38=0),0,M38/D38*100)</f>
        <v>65.944540727902947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10</v>
      </c>
      <c r="C40" s="167">
        <f t="shared" ref="C40:C52" si="13">ROUND(IF(C23=0,0,C23*$C$38/$C$36),0)</f>
        <v>6</v>
      </c>
      <c r="D40" s="166">
        <f t="shared" ref="D40:D52" si="14">SUM(B40:C40)</f>
        <v>16</v>
      </c>
      <c r="E40" s="167">
        <f t="shared" ref="E40:E52" si="15">ROUND(IF(E23=0,0,E23*$E$38/$E$36),0)</f>
        <v>5</v>
      </c>
      <c r="F40" s="167">
        <f t="shared" ref="F40:F52" si="16">ROUND(IF(F23=0,0,F23*$F$38/$F$36),0)</f>
        <v>3</v>
      </c>
      <c r="G40" s="166">
        <f t="shared" ref="G40:G52" si="17">SUM(E40:F40)</f>
        <v>8</v>
      </c>
      <c r="H40" s="167">
        <f t="shared" ref="H40:H52" si="18">ROUND(IF(H23=0,0,H23*$H$38/$H$36),0)</f>
        <v>1</v>
      </c>
      <c r="I40" s="167">
        <f t="shared" ref="I40:I52" si="19">ROUND(IF(I23=0,0,I23*$I$38/$I$36),0)</f>
        <v>2</v>
      </c>
      <c r="J40" s="166">
        <f t="shared" ref="J40:J52" si="20">SUM(H40:I40)</f>
        <v>3</v>
      </c>
      <c r="K40" s="167">
        <f t="shared" ref="K40:K52" si="21">ROUND(IF(K23=0,0,K23*$K$38/$K$36),0)</f>
        <v>6</v>
      </c>
      <c r="L40" s="167">
        <f t="shared" ref="L40:L52" si="22">ROUND(IF(L23=0,0,L23*$L$38/$L$36),0)</f>
        <v>5</v>
      </c>
      <c r="M40" s="166">
        <f t="shared" ref="M40:M52" si="23">SUM(K40:L40)</f>
        <v>11</v>
      </c>
      <c r="N40" s="193">
        <f t="shared" ref="N40:P52" si="24">IF(OR(K40=0,B40=0),0,K40/B40*100)</f>
        <v>60</v>
      </c>
      <c r="O40" s="193">
        <f t="shared" si="24"/>
        <v>83.333333333333343</v>
      </c>
      <c r="P40" s="193">
        <f t="shared" si="24"/>
        <v>68.75</v>
      </c>
    </row>
    <row r="41" spans="1:16" s="2" customFormat="1" ht="13.5">
      <c r="A41" s="159" t="s">
        <v>70</v>
      </c>
      <c r="B41" s="167">
        <f t="shared" si="12"/>
        <v>6</v>
      </c>
      <c r="C41" s="167">
        <f t="shared" si="13"/>
        <v>3</v>
      </c>
      <c r="D41" s="166">
        <f t="shared" si="14"/>
        <v>9</v>
      </c>
      <c r="E41" s="167">
        <f t="shared" si="15"/>
        <v>4</v>
      </c>
      <c r="F41" s="167">
        <f t="shared" si="16"/>
        <v>0</v>
      </c>
      <c r="G41" s="166">
        <f t="shared" si="17"/>
        <v>4</v>
      </c>
      <c r="H41" s="167">
        <f t="shared" si="18"/>
        <v>0</v>
      </c>
      <c r="I41" s="167">
        <f t="shared" si="19"/>
        <v>1</v>
      </c>
      <c r="J41" s="166">
        <f t="shared" si="20"/>
        <v>1</v>
      </c>
      <c r="K41" s="167">
        <f t="shared" si="21"/>
        <v>4</v>
      </c>
      <c r="L41" s="167">
        <f t="shared" si="22"/>
        <v>1</v>
      </c>
      <c r="M41" s="166">
        <f t="shared" si="23"/>
        <v>5</v>
      </c>
      <c r="N41" s="193">
        <f t="shared" si="24"/>
        <v>66.666666666666657</v>
      </c>
      <c r="O41" s="193">
        <f t="shared" si="24"/>
        <v>33.333333333333329</v>
      </c>
      <c r="P41" s="193">
        <f t="shared" si="24"/>
        <v>55.555555555555557</v>
      </c>
    </row>
    <row r="42" spans="1:16" s="2" customFormat="1" ht="13.5">
      <c r="A42" s="160" t="s">
        <v>0</v>
      </c>
      <c r="B42" s="167">
        <f t="shared" si="12"/>
        <v>32</v>
      </c>
      <c r="C42" s="167">
        <f t="shared" si="13"/>
        <v>31</v>
      </c>
      <c r="D42" s="166">
        <f t="shared" si="14"/>
        <v>63</v>
      </c>
      <c r="E42" s="167">
        <f t="shared" si="15"/>
        <v>8</v>
      </c>
      <c r="F42" s="167">
        <f t="shared" si="16"/>
        <v>12</v>
      </c>
      <c r="G42" s="166">
        <f t="shared" si="17"/>
        <v>20</v>
      </c>
      <c r="H42" s="167">
        <f t="shared" si="18"/>
        <v>8</v>
      </c>
      <c r="I42" s="167">
        <f t="shared" si="19"/>
        <v>7</v>
      </c>
      <c r="J42" s="166">
        <f t="shared" si="20"/>
        <v>15</v>
      </c>
      <c r="K42" s="167">
        <f t="shared" si="21"/>
        <v>16</v>
      </c>
      <c r="L42" s="167">
        <f t="shared" si="22"/>
        <v>19</v>
      </c>
      <c r="M42" s="166">
        <f t="shared" si="23"/>
        <v>35</v>
      </c>
      <c r="N42" s="193">
        <f t="shared" si="24"/>
        <v>50</v>
      </c>
      <c r="O42" s="193">
        <f t="shared" si="24"/>
        <v>61.29032258064516</v>
      </c>
      <c r="P42" s="193">
        <f t="shared" si="24"/>
        <v>55.555555555555557</v>
      </c>
    </row>
    <row r="43" spans="1:16" s="2" customFormat="1" ht="13.5">
      <c r="A43" s="160" t="s">
        <v>7</v>
      </c>
      <c r="B43" s="167">
        <f t="shared" si="12"/>
        <v>22</v>
      </c>
      <c r="C43" s="167">
        <f t="shared" si="13"/>
        <v>27</v>
      </c>
      <c r="D43" s="166">
        <f t="shared" si="14"/>
        <v>49</v>
      </c>
      <c r="E43" s="167">
        <f t="shared" si="15"/>
        <v>5</v>
      </c>
      <c r="F43" s="167">
        <f t="shared" si="16"/>
        <v>11</v>
      </c>
      <c r="G43" s="166">
        <f t="shared" si="17"/>
        <v>16</v>
      </c>
      <c r="H43" s="167">
        <f t="shared" si="18"/>
        <v>3</v>
      </c>
      <c r="I43" s="167">
        <f t="shared" si="19"/>
        <v>5</v>
      </c>
      <c r="J43" s="166">
        <f t="shared" si="20"/>
        <v>8</v>
      </c>
      <c r="K43" s="167">
        <f t="shared" si="21"/>
        <v>8</v>
      </c>
      <c r="L43" s="167">
        <f t="shared" si="22"/>
        <v>16</v>
      </c>
      <c r="M43" s="166">
        <f t="shared" si="23"/>
        <v>24</v>
      </c>
      <c r="N43" s="193">
        <f t="shared" si="24"/>
        <v>36.363636363636367</v>
      </c>
      <c r="O43" s="193">
        <f t="shared" si="24"/>
        <v>59.259259259259252</v>
      </c>
      <c r="P43" s="193">
        <f t="shared" si="24"/>
        <v>48.979591836734691</v>
      </c>
    </row>
    <row r="44" spans="1:16" s="2" customFormat="1" ht="13.5">
      <c r="A44" s="160" t="s">
        <v>11</v>
      </c>
      <c r="B44" s="167">
        <f t="shared" si="12"/>
        <v>24</v>
      </c>
      <c r="C44" s="167">
        <f t="shared" si="13"/>
        <v>32</v>
      </c>
      <c r="D44" s="166">
        <f t="shared" si="14"/>
        <v>56</v>
      </c>
      <c r="E44" s="167">
        <f t="shared" si="15"/>
        <v>8</v>
      </c>
      <c r="F44" s="167">
        <f t="shared" si="16"/>
        <v>15</v>
      </c>
      <c r="G44" s="166">
        <f t="shared" si="17"/>
        <v>23</v>
      </c>
      <c r="H44" s="167">
        <f t="shared" si="18"/>
        <v>6</v>
      </c>
      <c r="I44" s="167">
        <f t="shared" si="19"/>
        <v>7</v>
      </c>
      <c r="J44" s="166">
        <f t="shared" si="20"/>
        <v>13</v>
      </c>
      <c r="K44" s="167">
        <f t="shared" si="21"/>
        <v>14</v>
      </c>
      <c r="L44" s="167">
        <f t="shared" si="22"/>
        <v>22</v>
      </c>
      <c r="M44" s="166">
        <f t="shared" si="23"/>
        <v>36</v>
      </c>
      <c r="N44" s="193">
        <f t="shared" si="24"/>
        <v>58.333333333333336</v>
      </c>
      <c r="O44" s="193">
        <f t="shared" si="24"/>
        <v>68.75</v>
      </c>
      <c r="P44" s="193">
        <f t="shared" si="24"/>
        <v>64.285714285714292</v>
      </c>
    </row>
    <row r="45" spans="1:16" s="2" customFormat="1" ht="13.5">
      <c r="A45" s="160" t="s">
        <v>5</v>
      </c>
      <c r="B45" s="167">
        <f t="shared" si="12"/>
        <v>22</v>
      </c>
      <c r="C45" s="167">
        <f t="shared" si="13"/>
        <v>20</v>
      </c>
      <c r="D45" s="166">
        <f t="shared" si="14"/>
        <v>42</v>
      </c>
      <c r="E45" s="167">
        <f t="shared" si="15"/>
        <v>9</v>
      </c>
      <c r="F45" s="167">
        <f t="shared" si="16"/>
        <v>6</v>
      </c>
      <c r="G45" s="166">
        <f t="shared" si="17"/>
        <v>15</v>
      </c>
      <c r="H45" s="167">
        <f t="shared" si="18"/>
        <v>4</v>
      </c>
      <c r="I45" s="167">
        <f t="shared" si="19"/>
        <v>7</v>
      </c>
      <c r="J45" s="166">
        <f t="shared" si="20"/>
        <v>11</v>
      </c>
      <c r="K45" s="167">
        <f t="shared" si="21"/>
        <v>13</v>
      </c>
      <c r="L45" s="167">
        <f t="shared" si="22"/>
        <v>13</v>
      </c>
      <c r="M45" s="166">
        <f t="shared" si="23"/>
        <v>26</v>
      </c>
      <c r="N45" s="193">
        <f t="shared" si="24"/>
        <v>59.090909090909093</v>
      </c>
      <c r="O45" s="193">
        <f t="shared" si="24"/>
        <v>65</v>
      </c>
      <c r="P45" s="193">
        <f t="shared" si="24"/>
        <v>61.904761904761905</v>
      </c>
    </row>
    <row r="46" spans="1:16" s="2" customFormat="1" ht="13.5">
      <c r="A46" s="160" t="s">
        <v>17</v>
      </c>
      <c r="B46" s="167">
        <f t="shared" si="12"/>
        <v>28</v>
      </c>
      <c r="C46" s="167">
        <f t="shared" si="13"/>
        <v>27</v>
      </c>
      <c r="D46" s="166">
        <f t="shared" si="14"/>
        <v>55</v>
      </c>
      <c r="E46" s="167">
        <f t="shared" si="15"/>
        <v>11</v>
      </c>
      <c r="F46" s="167">
        <f t="shared" si="16"/>
        <v>11</v>
      </c>
      <c r="G46" s="166">
        <f t="shared" si="17"/>
        <v>22</v>
      </c>
      <c r="H46" s="167">
        <f t="shared" si="18"/>
        <v>8</v>
      </c>
      <c r="I46" s="167">
        <f t="shared" si="19"/>
        <v>9</v>
      </c>
      <c r="J46" s="166">
        <f t="shared" si="20"/>
        <v>17</v>
      </c>
      <c r="K46" s="167">
        <f t="shared" si="21"/>
        <v>19</v>
      </c>
      <c r="L46" s="167">
        <f t="shared" si="22"/>
        <v>20</v>
      </c>
      <c r="M46" s="166">
        <f t="shared" si="23"/>
        <v>39</v>
      </c>
      <c r="N46" s="193">
        <f t="shared" si="24"/>
        <v>67.857142857142861</v>
      </c>
      <c r="O46" s="193">
        <f t="shared" si="24"/>
        <v>74.074074074074076</v>
      </c>
      <c r="P46" s="193">
        <f t="shared" si="24"/>
        <v>70.909090909090907</v>
      </c>
    </row>
    <row r="47" spans="1:16" s="2" customFormat="1" ht="13.5">
      <c r="A47" s="160" t="s">
        <v>4</v>
      </c>
      <c r="B47" s="167">
        <f t="shared" si="12"/>
        <v>39</v>
      </c>
      <c r="C47" s="167">
        <f t="shared" si="13"/>
        <v>48</v>
      </c>
      <c r="D47" s="166">
        <f t="shared" si="14"/>
        <v>87</v>
      </c>
      <c r="E47" s="167">
        <f t="shared" si="15"/>
        <v>14</v>
      </c>
      <c r="F47" s="167">
        <f t="shared" si="16"/>
        <v>24</v>
      </c>
      <c r="G47" s="166">
        <f t="shared" si="17"/>
        <v>38</v>
      </c>
      <c r="H47" s="167">
        <f t="shared" si="18"/>
        <v>11</v>
      </c>
      <c r="I47" s="167">
        <f t="shared" si="19"/>
        <v>10</v>
      </c>
      <c r="J47" s="166">
        <f t="shared" si="20"/>
        <v>21</v>
      </c>
      <c r="K47" s="167">
        <f t="shared" si="21"/>
        <v>25</v>
      </c>
      <c r="L47" s="167">
        <f t="shared" si="22"/>
        <v>34</v>
      </c>
      <c r="M47" s="166">
        <f t="shared" si="23"/>
        <v>59</v>
      </c>
      <c r="N47" s="193">
        <f t="shared" si="24"/>
        <v>64.102564102564102</v>
      </c>
      <c r="O47" s="193">
        <f t="shared" si="24"/>
        <v>70.833333333333343</v>
      </c>
      <c r="P47" s="193">
        <f t="shared" si="24"/>
        <v>67.81609195402298</v>
      </c>
    </row>
    <row r="48" spans="1:16" s="2" customFormat="1" ht="13.5">
      <c r="A48" s="160" t="s">
        <v>10</v>
      </c>
      <c r="B48" s="167">
        <f t="shared" si="12"/>
        <v>35</v>
      </c>
      <c r="C48" s="167">
        <f t="shared" si="13"/>
        <v>43</v>
      </c>
      <c r="D48" s="166">
        <f t="shared" si="14"/>
        <v>78</v>
      </c>
      <c r="E48" s="167">
        <f t="shared" si="15"/>
        <v>9</v>
      </c>
      <c r="F48" s="167">
        <f t="shared" si="16"/>
        <v>20</v>
      </c>
      <c r="G48" s="166">
        <f t="shared" si="17"/>
        <v>29</v>
      </c>
      <c r="H48" s="167">
        <f t="shared" si="18"/>
        <v>11</v>
      </c>
      <c r="I48" s="167">
        <f t="shared" si="19"/>
        <v>8</v>
      </c>
      <c r="J48" s="166">
        <f t="shared" si="20"/>
        <v>19</v>
      </c>
      <c r="K48" s="167">
        <f t="shared" si="21"/>
        <v>20</v>
      </c>
      <c r="L48" s="167">
        <f t="shared" si="22"/>
        <v>28</v>
      </c>
      <c r="M48" s="166">
        <f t="shared" si="23"/>
        <v>48</v>
      </c>
      <c r="N48" s="193">
        <f t="shared" si="24"/>
        <v>57.142857142857139</v>
      </c>
      <c r="O48" s="193">
        <f t="shared" si="24"/>
        <v>65.116279069767444</v>
      </c>
      <c r="P48" s="193">
        <f t="shared" si="24"/>
        <v>61.53846153846154</v>
      </c>
    </row>
    <row r="49" spans="1:16" s="2" customFormat="1" ht="13.5">
      <c r="A49" s="160" t="s">
        <v>14</v>
      </c>
      <c r="B49" s="167">
        <f t="shared" si="12"/>
        <v>50</v>
      </c>
      <c r="C49" s="167">
        <f t="shared" si="13"/>
        <v>53</v>
      </c>
      <c r="D49" s="166">
        <f t="shared" si="14"/>
        <v>103</v>
      </c>
      <c r="E49" s="167">
        <f t="shared" si="15"/>
        <v>26</v>
      </c>
      <c r="F49" s="167">
        <f t="shared" si="16"/>
        <v>26</v>
      </c>
      <c r="G49" s="166">
        <f t="shared" si="17"/>
        <v>52</v>
      </c>
      <c r="H49" s="167">
        <f t="shared" si="18"/>
        <v>14</v>
      </c>
      <c r="I49" s="167">
        <f t="shared" si="19"/>
        <v>11</v>
      </c>
      <c r="J49" s="166">
        <f t="shared" si="20"/>
        <v>25</v>
      </c>
      <c r="K49" s="167">
        <f t="shared" si="21"/>
        <v>40</v>
      </c>
      <c r="L49" s="167">
        <f t="shared" si="22"/>
        <v>37</v>
      </c>
      <c r="M49" s="166">
        <f t="shared" si="23"/>
        <v>77</v>
      </c>
      <c r="N49" s="193">
        <f t="shared" si="24"/>
        <v>80</v>
      </c>
      <c r="O49" s="193">
        <f t="shared" si="24"/>
        <v>69.811320754716974</v>
      </c>
      <c r="P49" s="193">
        <f t="shared" si="24"/>
        <v>74.757281553398059</v>
      </c>
    </row>
    <row r="50" spans="1:16" s="2" customFormat="1" ht="13.5">
      <c r="A50" s="160" t="s">
        <v>20</v>
      </c>
      <c r="B50" s="167">
        <f t="shared" si="12"/>
        <v>48</v>
      </c>
      <c r="C50" s="167">
        <f t="shared" si="13"/>
        <v>47</v>
      </c>
      <c r="D50" s="166">
        <f t="shared" si="14"/>
        <v>95</v>
      </c>
      <c r="E50" s="167">
        <f t="shared" si="15"/>
        <v>13</v>
      </c>
      <c r="F50" s="167">
        <f t="shared" si="16"/>
        <v>19</v>
      </c>
      <c r="G50" s="166">
        <f t="shared" si="17"/>
        <v>32</v>
      </c>
      <c r="H50" s="167">
        <f t="shared" si="18"/>
        <v>20</v>
      </c>
      <c r="I50" s="167">
        <f t="shared" si="19"/>
        <v>11</v>
      </c>
      <c r="J50" s="166">
        <f t="shared" si="20"/>
        <v>31</v>
      </c>
      <c r="K50" s="167">
        <f t="shared" si="21"/>
        <v>33</v>
      </c>
      <c r="L50" s="167">
        <f t="shared" si="22"/>
        <v>30</v>
      </c>
      <c r="M50" s="166">
        <f t="shared" si="23"/>
        <v>63</v>
      </c>
      <c r="N50" s="193">
        <f t="shared" si="24"/>
        <v>68.75</v>
      </c>
      <c r="O50" s="193">
        <f t="shared" si="24"/>
        <v>63.829787234042556</v>
      </c>
      <c r="P50" s="193">
        <f t="shared" si="24"/>
        <v>66.315789473684205</v>
      </c>
    </row>
    <row r="51" spans="1:16" s="2" customFormat="1" ht="13.5">
      <c r="A51" s="160" t="s">
        <v>23</v>
      </c>
      <c r="B51" s="167">
        <f t="shared" si="12"/>
        <v>41</v>
      </c>
      <c r="C51" s="167">
        <f t="shared" si="13"/>
        <v>49</v>
      </c>
      <c r="D51" s="166">
        <f t="shared" si="14"/>
        <v>90</v>
      </c>
      <c r="E51" s="167">
        <f t="shared" si="15"/>
        <v>21</v>
      </c>
      <c r="F51" s="167">
        <f t="shared" si="16"/>
        <v>26</v>
      </c>
      <c r="G51" s="166">
        <f t="shared" si="17"/>
        <v>47</v>
      </c>
      <c r="H51" s="167">
        <f t="shared" si="18"/>
        <v>9</v>
      </c>
      <c r="I51" s="167">
        <f t="shared" si="19"/>
        <v>14</v>
      </c>
      <c r="J51" s="166">
        <f t="shared" si="20"/>
        <v>23</v>
      </c>
      <c r="K51" s="167">
        <f t="shared" si="21"/>
        <v>30</v>
      </c>
      <c r="L51" s="167">
        <f t="shared" si="22"/>
        <v>40</v>
      </c>
      <c r="M51" s="166">
        <f t="shared" si="23"/>
        <v>70</v>
      </c>
      <c r="N51" s="193">
        <f t="shared" si="24"/>
        <v>73.170731707317074</v>
      </c>
      <c r="O51" s="193">
        <f t="shared" si="24"/>
        <v>81.632653061224488</v>
      </c>
      <c r="P51" s="193">
        <f t="shared" si="24"/>
        <v>77.777777777777786</v>
      </c>
    </row>
    <row r="52" spans="1:16" s="2" customFormat="1" ht="13.5">
      <c r="A52" s="160" t="s">
        <v>35</v>
      </c>
      <c r="B52" s="167">
        <f t="shared" si="12"/>
        <v>165</v>
      </c>
      <c r="C52" s="167">
        <f t="shared" si="13"/>
        <v>246</v>
      </c>
      <c r="D52" s="166">
        <f t="shared" si="14"/>
        <v>411</v>
      </c>
      <c r="E52" s="167">
        <f t="shared" si="15"/>
        <v>66</v>
      </c>
      <c r="F52" s="167">
        <f t="shared" si="16"/>
        <v>98</v>
      </c>
      <c r="G52" s="166">
        <f t="shared" si="17"/>
        <v>164</v>
      </c>
      <c r="H52" s="167">
        <f t="shared" si="18"/>
        <v>49</v>
      </c>
      <c r="I52" s="167">
        <f t="shared" si="19"/>
        <v>55</v>
      </c>
      <c r="J52" s="166">
        <f t="shared" si="20"/>
        <v>104</v>
      </c>
      <c r="K52" s="167">
        <f t="shared" si="21"/>
        <v>115</v>
      </c>
      <c r="L52" s="167">
        <f t="shared" si="22"/>
        <v>153</v>
      </c>
      <c r="M52" s="166">
        <f t="shared" si="23"/>
        <v>268</v>
      </c>
      <c r="N52" s="193">
        <f t="shared" si="24"/>
        <v>69.696969696969703</v>
      </c>
      <c r="O52" s="193">
        <f t="shared" si="24"/>
        <v>62.195121951219512</v>
      </c>
      <c r="P52" s="193">
        <f t="shared" si="24"/>
        <v>65.206812652068123</v>
      </c>
    </row>
    <row r="53" spans="1:16" s="2" customFormat="1" ht="13.5">
      <c r="A53" s="160" t="s">
        <v>34</v>
      </c>
      <c r="B53" s="166">
        <f t="shared" ref="B53:M53" si="25">SUM(B40:B52)</f>
        <v>522</v>
      </c>
      <c r="C53" s="166">
        <f t="shared" si="25"/>
        <v>632</v>
      </c>
      <c r="D53" s="166">
        <f t="shared" si="25"/>
        <v>1154</v>
      </c>
      <c r="E53" s="166">
        <f t="shared" si="25"/>
        <v>199</v>
      </c>
      <c r="F53" s="166">
        <f t="shared" si="25"/>
        <v>271</v>
      </c>
      <c r="G53" s="166">
        <f t="shared" si="25"/>
        <v>470</v>
      </c>
      <c r="H53" s="166">
        <f t="shared" si="25"/>
        <v>144</v>
      </c>
      <c r="I53" s="166">
        <f t="shared" si="25"/>
        <v>147</v>
      </c>
      <c r="J53" s="166">
        <f t="shared" si="25"/>
        <v>291</v>
      </c>
      <c r="K53" s="166">
        <f t="shared" si="25"/>
        <v>343</v>
      </c>
      <c r="L53" s="166">
        <f t="shared" si="25"/>
        <v>418</v>
      </c>
      <c r="M53" s="166">
        <f t="shared" si="25"/>
        <v>761</v>
      </c>
      <c r="N53" s="193">
        <f>ROUND(IF(OR(K53=0,B53=0),0,K53/B53*100),2)</f>
        <v>65.709999999999994</v>
      </c>
      <c r="O53" s="193">
        <f>ROUND(IF(OR(L53=0,C53=0),0,L53/C53*100),2)</f>
        <v>66.14</v>
      </c>
      <c r="P53" s="193">
        <f>ROUND(IF(OR(M53=0,D53=0),0,M53/D53*100),2)</f>
        <v>65.94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319" priority="77" stopIfTrue="1" operator="notEqual">
      <formula>B36</formula>
    </cfRule>
  </conditionalFormatting>
  <conditionalFormatting sqref="H49:J49">
    <cfRule type="cellIs" dxfId="6318" priority="78" stopIfTrue="1" operator="greaterThan">
      <formula>100</formula>
    </cfRule>
    <cfRule type="cellIs" dxfId="6317" priority="79" stopIfTrue="1" operator="notEqual">
      <formula>H36</formula>
    </cfRule>
  </conditionalFormatting>
  <conditionalFormatting sqref="H39:J48">
    <cfRule type="cellIs" dxfId="6316" priority="80" stopIfTrue="1" operator="greaterThan">
      <formula>100</formula>
    </cfRule>
  </conditionalFormatting>
  <conditionalFormatting sqref="B49:G49">
    <cfRule type="cellIs" dxfId="6315" priority="76" stopIfTrue="1" operator="notEqual">
      <formula>B36</formula>
    </cfRule>
  </conditionalFormatting>
  <conditionalFormatting sqref="H49:J49">
    <cfRule type="cellIs" dxfId="6314" priority="74" stopIfTrue="1" operator="greaterThan">
      <formula>100</formula>
    </cfRule>
    <cfRule type="cellIs" dxfId="6313" priority="75" stopIfTrue="1" operator="notEqual">
      <formula>H36</formula>
    </cfRule>
  </conditionalFormatting>
  <conditionalFormatting sqref="H39:J48">
    <cfRule type="cellIs" dxfId="6312" priority="73" stopIfTrue="1" operator="greaterThan">
      <formula>100</formula>
    </cfRule>
  </conditionalFormatting>
  <conditionalFormatting sqref="B49:G49">
    <cfRule type="cellIs" dxfId="6311" priority="72" stopIfTrue="1" operator="notEqual">
      <formula>B36</formula>
    </cfRule>
  </conditionalFormatting>
  <conditionalFormatting sqref="H49:J49">
    <cfRule type="cellIs" dxfId="6310" priority="70" stopIfTrue="1" operator="greaterThan">
      <formula>100</formula>
    </cfRule>
    <cfRule type="cellIs" dxfId="6309" priority="71" stopIfTrue="1" operator="notEqual">
      <formula>H36</formula>
    </cfRule>
  </conditionalFormatting>
  <conditionalFormatting sqref="H39:J48">
    <cfRule type="cellIs" dxfId="6308" priority="69" stopIfTrue="1" operator="greaterThan">
      <formula>100</formula>
    </cfRule>
  </conditionalFormatting>
  <conditionalFormatting sqref="B49:G49">
    <cfRule type="cellIs" dxfId="6307" priority="68" stopIfTrue="1" operator="notEqual">
      <formula>B36</formula>
    </cfRule>
  </conditionalFormatting>
  <conditionalFormatting sqref="H49:J49">
    <cfRule type="cellIs" dxfId="6306" priority="66" stopIfTrue="1" operator="greaterThan">
      <formula>100</formula>
    </cfRule>
    <cfRule type="cellIs" dxfId="6305" priority="67" stopIfTrue="1" operator="notEqual">
      <formula>H36</formula>
    </cfRule>
  </conditionalFormatting>
  <conditionalFormatting sqref="H39:J48">
    <cfRule type="cellIs" dxfId="6304" priority="65" stopIfTrue="1" operator="greaterThan">
      <formula>100</formula>
    </cfRule>
  </conditionalFormatting>
  <conditionalFormatting sqref="B49:G49">
    <cfRule type="cellIs" dxfId="6303" priority="64" stopIfTrue="1" operator="notEqual">
      <formula>B36</formula>
    </cfRule>
  </conditionalFormatting>
  <conditionalFormatting sqref="H49:J49">
    <cfRule type="cellIs" dxfId="6302" priority="62" stopIfTrue="1" operator="greaterThan">
      <formula>100</formula>
    </cfRule>
    <cfRule type="cellIs" dxfId="6301" priority="63" stopIfTrue="1" operator="notEqual">
      <formula>H36</formula>
    </cfRule>
  </conditionalFormatting>
  <conditionalFormatting sqref="H39:J48">
    <cfRule type="cellIs" dxfId="6300" priority="61" stopIfTrue="1" operator="greaterThan">
      <formula>100</formula>
    </cfRule>
  </conditionalFormatting>
  <conditionalFormatting sqref="B49:G49">
    <cfRule type="cellIs" dxfId="6299" priority="60" stopIfTrue="1" operator="notEqual">
      <formula>B36</formula>
    </cfRule>
  </conditionalFormatting>
  <conditionalFormatting sqref="H49:J49">
    <cfRule type="cellIs" dxfId="6298" priority="58" stopIfTrue="1" operator="greaterThan">
      <formula>100</formula>
    </cfRule>
    <cfRule type="cellIs" dxfId="6297" priority="59" stopIfTrue="1" operator="notEqual">
      <formula>H36</formula>
    </cfRule>
  </conditionalFormatting>
  <conditionalFormatting sqref="H39:J48">
    <cfRule type="cellIs" dxfId="6296" priority="57" stopIfTrue="1" operator="greaterThan">
      <formula>100</formula>
    </cfRule>
  </conditionalFormatting>
  <conditionalFormatting sqref="B49:G49">
    <cfRule type="cellIs" dxfId="6295" priority="56" stopIfTrue="1" operator="notEqual">
      <formula>B36</formula>
    </cfRule>
  </conditionalFormatting>
  <conditionalFormatting sqref="H49:J49">
    <cfRule type="cellIs" dxfId="6294" priority="54" stopIfTrue="1" operator="greaterThan">
      <formula>100</formula>
    </cfRule>
    <cfRule type="cellIs" dxfId="6293" priority="55" stopIfTrue="1" operator="notEqual">
      <formula>H36</formula>
    </cfRule>
  </conditionalFormatting>
  <conditionalFormatting sqref="H39:J48">
    <cfRule type="cellIs" dxfId="6292" priority="53" stopIfTrue="1" operator="greaterThan">
      <formula>100</formula>
    </cfRule>
  </conditionalFormatting>
  <conditionalFormatting sqref="B49:G49">
    <cfRule type="cellIs" dxfId="6291" priority="52" stopIfTrue="1" operator="notEqual">
      <formula>B36</formula>
    </cfRule>
  </conditionalFormatting>
  <conditionalFormatting sqref="H49:J49">
    <cfRule type="cellIs" dxfId="6290" priority="50" stopIfTrue="1" operator="greaterThan">
      <formula>100</formula>
    </cfRule>
    <cfRule type="cellIs" dxfId="6289" priority="51" stopIfTrue="1" operator="notEqual">
      <formula>H36</formula>
    </cfRule>
  </conditionalFormatting>
  <conditionalFormatting sqref="H39:J48">
    <cfRule type="cellIs" dxfId="6288" priority="49" stopIfTrue="1" operator="greaterThan">
      <formula>100</formula>
    </cfRule>
  </conditionalFormatting>
  <conditionalFormatting sqref="B49:G49">
    <cfRule type="cellIs" dxfId="6287" priority="48" stopIfTrue="1" operator="notEqual">
      <formula>B36</formula>
    </cfRule>
  </conditionalFormatting>
  <conditionalFormatting sqref="H49:J49">
    <cfRule type="cellIs" dxfId="6286" priority="46" stopIfTrue="1" operator="greaterThan">
      <formula>100</formula>
    </cfRule>
    <cfRule type="cellIs" dxfId="6285" priority="47" stopIfTrue="1" operator="notEqual">
      <formula>H36</formula>
    </cfRule>
  </conditionalFormatting>
  <conditionalFormatting sqref="H39:J48">
    <cfRule type="cellIs" dxfId="6284" priority="45" stopIfTrue="1" operator="greaterThan">
      <formula>100</formula>
    </cfRule>
  </conditionalFormatting>
  <conditionalFormatting sqref="B53:G53">
    <cfRule type="cellIs" dxfId="6283" priority="44" stopIfTrue="1" operator="notEqual">
      <formula>B38</formula>
    </cfRule>
  </conditionalFormatting>
  <conditionalFormatting sqref="H53:J53">
    <cfRule type="cellIs" dxfId="6282" priority="42" stopIfTrue="1" operator="greaterThan">
      <formula>100</formula>
    </cfRule>
    <cfRule type="cellIs" dxfId="6281" priority="43" stopIfTrue="1" operator="notEqual">
      <formula>H38</formula>
    </cfRule>
  </conditionalFormatting>
  <conditionalFormatting sqref="H40:J52">
    <cfRule type="cellIs" dxfId="6280" priority="41" stopIfTrue="1" operator="greaterThan">
      <formula>100</formula>
    </cfRule>
  </conditionalFormatting>
  <conditionalFormatting sqref="B53:G53">
    <cfRule type="cellIs" dxfId="6279" priority="40" stopIfTrue="1" operator="notEqual">
      <formula>B38</formula>
    </cfRule>
  </conditionalFormatting>
  <conditionalFormatting sqref="H53:J53">
    <cfRule type="cellIs" dxfId="6278" priority="38" stopIfTrue="1" operator="greaterThan">
      <formula>100</formula>
    </cfRule>
    <cfRule type="cellIs" dxfId="6277" priority="39" stopIfTrue="1" operator="notEqual">
      <formula>H38</formula>
    </cfRule>
  </conditionalFormatting>
  <conditionalFormatting sqref="H40:J52">
    <cfRule type="cellIs" dxfId="6276" priority="37" stopIfTrue="1" operator="greaterThan">
      <formula>100</formula>
    </cfRule>
  </conditionalFormatting>
  <conditionalFormatting sqref="B49:G49">
    <cfRule type="cellIs" dxfId="6275" priority="36" stopIfTrue="1" operator="notEqual">
      <formula>B36</formula>
    </cfRule>
  </conditionalFormatting>
  <conditionalFormatting sqref="H49:J49">
    <cfRule type="cellIs" dxfId="6274" priority="34" stopIfTrue="1" operator="greaterThan">
      <formula>100</formula>
    </cfRule>
    <cfRule type="cellIs" dxfId="6273" priority="35" stopIfTrue="1" operator="notEqual">
      <formula>H36</formula>
    </cfRule>
  </conditionalFormatting>
  <conditionalFormatting sqref="H39:J48">
    <cfRule type="cellIs" dxfId="6272" priority="33" stopIfTrue="1" operator="greaterThan">
      <formula>100</formula>
    </cfRule>
  </conditionalFormatting>
  <conditionalFormatting sqref="B53:G53">
    <cfRule type="cellIs" dxfId="6271" priority="32" stopIfTrue="1" operator="notEqual">
      <formula>B38</formula>
    </cfRule>
  </conditionalFormatting>
  <conditionalFormatting sqref="H53:J53">
    <cfRule type="cellIs" dxfId="6270" priority="30" stopIfTrue="1" operator="greaterThan">
      <formula>100</formula>
    </cfRule>
    <cfRule type="cellIs" dxfId="6269" priority="31" stopIfTrue="1" operator="notEqual">
      <formula>H38</formula>
    </cfRule>
  </conditionalFormatting>
  <conditionalFormatting sqref="H40:J52">
    <cfRule type="cellIs" dxfId="6268" priority="29" stopIfTrue="1" operator="greaterThan">
      <formula>100</formula>
    </cfRule>
  </conditionalFormatting>
  <conditionalFormatting sqref="B53:G53">
    <cfRule type="cellIs" dxfId="6267" priority="28" stopIfTrue="1" operator="notEqual">
      <formula>B38</formula>
    </cfRule>
  </conditionalFormatting>
  <conditionalFormatting sqref="H53:J53">
    <cfRule type="cellIs" dxfId="6266" priority="26" stopIfTrue="1" operator="greaterThan">
      <formula>100</formula>
    </cfRule>
    <cfRule type="cellIs" dxfId="6265" priority="27" stopIfTrue="1" operator="notEqual">
      <formula>H38</formula>
    </cfRule>
  </conditionalFormatting>
  <conditionalFormatting sqref="H40:J52">
    <cfRule type="cellIs" dxfId="6264" priority="25" stopIfTrue="1" operator="greaterThan">
      <formula>100</formula>
    </cfRule>
  </conditionalFormatting>
  <conditionalFormatting sqref="B49:G49">
    <cfRule type="cellIs" dxfId="6263" priority="24" stopIfTrue="1" operator="notEqual">
      <formula>B36</formula>
    </cfRule>
  </conditionalFormatting>
  <conditionalFormatting sqref="H49:J49">
    <cfRule type="cellIs" dxfId="6262" priority="22" stopIfTrue="1" operator="greaterThan">
      <formula>100</formula>
    </cfRule>
    <cfRule type="cellIs" dxfId="6261" priority="23" stopIfTrue="1" operator="notEqual">
      <formula>H36</formula>
    </cfRule>
  </conditionalFormatting>
  <conditionalFormatting sqref="H39:J48">
    <cfRule type="cellIs" dxfId="6260" priority="21" stopIfTrue="1" operator="greaterThan">
      <formula>100</formula>
    </cfRule>
  </conditionalFormatting>
  <conditionalFormatting sqref="B53:G53">
    <cfRule type="cellIs" dxfId="6259" priority="20" stopIfTrue="1" operator="notEqual">
      <formula>B38</formula>
    </cfRule>
  </conditionalFormatting>
  <conditionalFormatting sqref="H53:J53">
    <cfRule type="cellIs" dxfId="6258" priority="18" stopIfTrue="1" operator="greaterThan">
      <formula>100</formula>
    </cfRule>
    <cfRule type="cellIs" dxfId="6257" priority="19" stopIfTrue="1" operator="notEqual">
      <formula>H38</formula>
    </cfRule>
  </conditionalFormatting>
  <conditionalFormatting sqref="H40:J52">
    <cfRule type="cellIs" dxfId="6256" priority="17" stopIfTrue="1" operator="greaterThan">
      <formula>100</formula>
    </cfRule>
  </conditionalFormatting>
  <conditionalFormatting sqref="B53:G53">
    <cfRule type="cellIs" dxfId="6255" priority="16" stopIfTrue="1" operator="notEqual">
      <formula>B38</formula>
    </cfRule>
  </conditionalFormatting>
  <conditionalFormatting sqref="H53:J53">
    <cfRule type="cellIs" dxfId="6254" priority="14" stopIfTrue="1" operator="greaterThan">
      <formula>100</formula>
    </cfRule>
    <cfRule type="cellIs" dxfId="6253" priority="15" stopIfTrue="1" operator="notEqual">
      <formula>H38</formula>
    </cfRule>
  </conditionalFormatting>
  <conditionalFormatting sqref="H40:J52">
    <cfRule type="cellIs" dxfId="6252" priority="13" stopIfTrue="1" operator="greaterThan">
      <formula>100</formula>
    </cfRule>
  </conditionalFormatting>
  <conditionalFormatting sqref="B53:G53">
    <cfRule type="cellIs" dxfId="6251" priority="12" stopIfTrue="1" operator="notEqual">
      <formula>B38</formula>
    </cfRule>
  </conditionalFormatting>
  <conditionalFormatting sqref="H53:J53">
    <cfRule type="cellIs" dxfId="6250" priority="10" stopIfTrue="1" operator="greaterThan">
      <formula>100</formula>
    </cfRule>
    <cfRule type="cellIs" dxfId="6249" priority="11" stopIfTrue="1" operator="notEqual">
      <formula>H38</formula>
    </cfRule>
  </conditionalFormatting>
  <conditionalFormatting sqref="H40:J52">
    <cfRule type="cellIs" dxfId="6248" priority="9" stopIfTrue="1" operator="greaterThan">
      <formula>100</formula>
    </cfRule>
  </conditionalFormatting>
  <conditionalFormatting sqref="B53:G53">
    <cfRule type="cellIs" dxfId="6247" priority="8" stopIfTrue="1" operator="notEqual">
      <formula>B38</formula>
    </cfRule>
  </conditionalFormatting>
  <conditionalFormatting sqref="H53:J53">
    <cfRule type="cellIs" dxfId="6246" priority="6" stopIfTrue="1" operator="greaterThan">
      <formula>100</formula>
    </cfRule>
    <cfRule type="cellIs" dxfId="6245" priority="7" stopIfTrue="1" operator="notEqual">
      <formula>H38</formula>
    </cfRule>
  </conditionalFormatting>
  <conditionalFormatting sqref="H40:J52">
    <cfRule type="cellIs" dxfId="6244" priority="5" stopIfTrue="1" operator="greaterThan">
      <formula>100</formula>
    </cfRule>
  </conditionalFormatting>
  <conditionalFormatting sqref="B53:M53">
    <cfRule type="cellIs" dxfId="6243" priority="4" stopIfTrue="1" operator="notEqual">
      <formula>B38</formula>
    </cfRule>
  </conditionalFormatting>
  <conditionalFormatting sqref="N53:P53">
    <cfRule type="cellIs" dxfId="6242" priority="2" stopIfTrue="1" operator="greaterThan">
      <formula>100</formula>
    </cfRule>
    <cfRule type="cellIs" dxfId="6241" priority="3" stopIfTrue="1" operator="notEqual">
      <formula>N38</formula>
    </cfRule>
  </conditionalFormatting>
  <conditionalFormatting sqref="N40:P52">
    <cfRule type="cellIs" dxfId="62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2" sqref="H32"/>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42</v>
      </c>
      <c r="C6" s="168">
        <f t="shared" si="0"/>
        <v>40</v>
      </c>
      <c r="D6" s="171">
        <f t="shared" ref="D6:D16" si="1">SUM(B6:C6)</f>
        <v>82</v>
      </c>
      <c r="E6" s="174"/>
      <c r="F6" s="174"/>
      <c r="G6" s="174"/>
      <c r="H6" s="174"/>
      <c r="I6" s="174"/>
      <c r="J6" s="174"/>
      <c r="K6" s="179">
        <f t="shared" ref="K6:L16" si="2">K42</f>
        <v>19</v>
      </c>
      <c r="L6" s="183">
        <f t="shared" si="2"/>
        <v>24</v>
      </c>
      <c r="M6" s="188">
        <f t="shared" ref="M6:M17" si="3">SUM(K6:L6)</f>
        <v>43</v>
      </c>
      <c r="N6" s="91">
        <f t="shared" ref="N6:P17" si="4">IF(OR(K6=0,B6=0),0,K6/B6*100)</f>
        <v>45.238095238095241</v>
      </c>
      <c r="O6" s="194">
        <f t="shared" si="4"/>
        <v>60</v>
      </c>
      <c r="P6" s="196">
        <f t="shared" si="4"/>
        <v>52.439024390243901</v>
      </c>
    </row>
    <row r="7" spans="1:16" s="2" customFormat="1" ht="22.5" hidden="1" customHeight="1">
      <c r="A7" s="8" t="s">
        <v>7</v>
      </c>
      <c r="B7" s="161">
        <f t="shared" si="0"/>
        <v>50</v>
      </c>
      <c r="C7" s="168">
        <f t="shared" si="0"/>
        <v>49</v>
      </c>
      <c r="D7" s="130">
        <f t="shared" si="1"/>
        <v>99</v>
      </c>
      <c r="E7" s="175"/>
      <c r="F7" s="175"/>
      <c r="G7" s="175"/>
      <c r="H7" s="175"/>
      <c r="I7" s="175"/>
      <c r="J7" s="175"/>
      <c r="K7" s="162">
        <f t="shared" si="2"/>
        <v>30</v>
      </c>
      <c r="L7" s="169">
        <f t="shared" si="2"/>
        <v>31</v>
      </c>
      <c r="M7" s="130">
        <f t="shared" si="3"/>
        <v>61</v>
      </c>
      <c r="N7" s="139">
        <f t="shared" si="4"/>
        <v>60</v>
      </c>
      <c r="O7" s="145">
        <f t="shared" si="4"/>
        <v>63.265306122448983</v>
      </c>
      <c r="P7" s="151">
        <f t="shared" si="4"/>
        <v>61.616161616161612</v>
      </c>
    </row>
    <row r="8" spans="1:16" s="2" customFormat="1" ht="22.5" hidden="1" customHeight="1">
      <c r="A8" s="8" t="s">
        <v>11</v>
      </c>
      <c r="B8" s="161">
        <f t="shared" si="0"/>
        <v>64</v>
      </c>
      <c r="C8" s="168">
        <f t="shared" si="0"/>
        <v>44</v>
      </c>
      <c r="D8" s="130">
        <f t="shared" si="1"/>
        <v>108</v>
      </c>
      <c r="E8" s="175"/>
      <c r="F8" s="175"/>
      <c r="G8" s="175"/>
      <c r="H8" s="175"/>
      <c r="I8" s="175"/>
      <c r="J8" s="175"/>
      <c r="K8" s="162">
        <f t="shared" si="2"/>
        <v>33</v>
      </c>
      <c r="L8" s="169">
        <f t="shared" si="2"/>
        <v>26</v>
      </c>
      <c r="M8" s="130">
        <f t="shared" si="3"/>
        <v>59</v>
      </c>
      <c r="N8" s="139">
        <f t="shared" si="4"/>
        <v>51.5625</v>
      </c>
      <c r="O8" s="145">
        <f t="shared" si="4"/>
        <v>59.090909090909093</v>
      </c>
      <c r="P8" s="151">
        <f t="shared" si="4"/>
        <v>54.629629629629626</v>
      </c>
    </row>
    <row r="9" spans="1:16" s="2" customFormat="1" ht="22.5" hidden="1" customHeight="1">
      <c r="A9" s="8" t="s">
        <v>5</v>
      </c>
      <c r="B9" s="161">
        <f t="shared" si="0"/>
        <v>66</v>
      </c>
      <c r="C9" s="168">
        <f t="shared" si="0"/>
        <v>56</v>
      </c>
      <c r="D9" s="130">
        <f t="shared" si="1"/>
        <v>122</v>
      </c>
      <c r="E9" s="175"/>
      <c r="F9" s="175"/>
      <c r="G9" s="175"/>
      <c r="H9" s="175"/>
      <c r="I9" s="175"/>
      <c r="J9" s="175"/>
      <c r="K9" s="162">
        <f t="shared" si="2"/>
        <v>40</v>
      </c>
      <c r="L9" s="169">
        <f t="shared" si="2"/>
        <v>37</v>
      </c>
      <c r="M9" s="130">
        <f t="shared" si="3"/>
        <v>77</v>
      </c>
      <c r="N9" s="139">
        <f t="shared" si="4"/>
        <v>60.606060606060609</v>
      </c>
      <c r="O9" s="145">
        <f t="shared" si="4"/>
        <v>66.071428571428569</v>
      </c>
      <c r="P9" s="151">
        <f t="shared" si="4"/>
        <v>63.114754098360656</v>
      </c>
    </row>
    <row r="10" spans="1:16" s="2" customFormat="1" ht="22.5" hidden="1" customHeight="1">
      <c r="A10" s="8" t="s">
        <v>17</v>
      </c>
      <c r="B10" s="161">
        <f t="shared" si="0"/>
        <v>63</v>
      </c>
      <c r="C10" s="168">
        <f t="shared" si="0"/>
        <v>72</v>
      </c>
      <c r="D10" s="130">
        <f t="shared" si="1"/>
        <v>135</v>
      </c>
      <c r="E10" s="175"/>
      <c r="F10" s="175"/>
      <c r="G10" s="175"/>
      <c r="H10" s="175"/>
      <c r="I10" s="175"/>
      <c r="J10" s="175"/>
      <c r="K10" s="162">
        <f t="shared" si="2"/>
        <v>30</v>
      </c>
      <c r="L10" s="169">
        <f t="shared" si="2"/>
        <v>39</v>
      </c>
      <c r="M10" s="130">
        <f t="shared" si="3"/>
        <v>69</v>
      </c>
      <c r="N10" s="139">
        <f t="shared" si="4"/>
        <v>47.619047619047613</v>
      </c>
      <c r="O10" s="145">
        <f t="shared" si="4"/>
        <v>54.166666666666664</v>
      </c>
      <c r="P10" s="151">
        <f t="shared" si="4"/>
        <v>51.111111111111107</v>
      </c>
    </row>
    <row r="11" spans="1:16" s="2" customFormat="1" ht="22.5" hidden="1" customHeight="1">
      <c r="A11" s="8" t="s">
        <v>4</v>
      </c>
      <c r="B11" s="161">
        <f t="shared" si="0"/>
        <v>82</v>
      </c>
      <c r="C11" s="168">
        <f t="shared" si="0"/>
        <v>69</v>
      </c>
      <c r="D11" s="130">
        <f t="shared" si="1"/>
        <v>151</v>
      </c>
      <c r="E11" s="175"/>
      <c r="F11" s="175"/>
      <c r="G11" s="175"/>
      <c r="H11" s="175"/>
      <c r="I11" s="175"/>
      <c r="J11" s="175"/>
      <c r="K11" s="162">
        <f t="shared" si="2"/>
        <v>55</v>
      </c>
      <c r="L11" s="169">
        <f t="shared" si="2"/>
        <v>37</v>
      </c>
      <c r="M11" s="130">
        <f t="shared" si="3"/>
        <v>92</v>
      </c>
      <c r="N11" s="139">
        <f t="shared" si="4"/>
        <v>67.073170731707322</v>
      </c>
      <c r="O11" s="145">
        <f t="shared" si="4"/>
        <v>53.623188405797109</v>
      </c>
      <c r="P11" s="151">
        <f t="shared" si="4"/>
        <v>60.927152317880797</v>
      </c>
    </row>
    <row r="12" spans="1:16" s="2" customFormat="1" ht="22.5" hidden="1" customHeight="1">
      <c r="A12" s="8" t="s">
        <v>10</v>
      </c>
      <c r="B12" s="161">
        <f t="shared" si="0"/>
        <v>99</v>
      </c>
      <c r="C12" s="168">
        <f t="shared" si="0"/>
        <v>111</v>
      </c>
      <c r="D12" s="130">
        <f t="shared" si="1"/>
        <v>210</v>
      </c>
      <c r="E12" s="175"/>
      <c r="F12" s="175"/>
      <c r="G12" s="175"/>
      <c r="H12" s="175"/>
      <c r="I12" s="175"/>
      <c r="J12" s="175"/>
      <c r="K12" s="162">
        <f t="shared" si="2"/>
        <v>67</v>
      </c>
      <c r="L12" s="169">
        <f t="shared" si="2"/>
        <v>81</v>
      </c>
      <c r="M12" s="130">
        <f t="shared" si="3"/>
        <v>148</v>
      </c>
      <c r="N12" s="139">
        <f t="shared" si="4"/>
        <v>67.676767676767682</v>
      </c>
      <c r="O12" s="145">
        <f t="shared" si="4"/>
        <v>72.972972972972968</v>
      </c>
      <c r="P12" s="151">
        <f t="shared" si="4"/>
        <v>70.476190476190482</v>
      </c>
    </row>
    <row r="13" spans="1:16" s="2" customFormat="1" ht="22.5" hidden="1" customHeight="1">
      <c r="A13" s="8" t="s">
        <v>14</v>
      </c>
      <c r="B13" s="161">
        <f t="shared" si="0"/>
        <v>112</v>
      </c>
      <c r="C13" s="168">
        <f t="shared" si="0"/>
        <v>112</v>
      </c>
      <c r="D13" s="130">
        <f t="shared" si="1"/>
        <v>224</v>
      </c>
      <c r="E13" s="175"/>
      <c r="F13" s="175"/>
      <c r="G13" s="175"/>
      <c r="H13" s="175"/>
      <c r="I13" s="175"/>
      <c r="J13" s="175"/>
      <c r="K13" s="162">
        <f t="shared" si="2"/>
        <v>81</v>
      </c>
      <c r="L13" s="169">
        <f t="shared" si="2"/>
        <v>82</v>
      </c>
      <c r="M13" s="130">
        <f t="shared" si="3"/>
        <v>163</v>
      </c>
      <c r="N13" s="139">
        <f t="shared" si="4"/>
        <v>72.321428571428569</v>
      </c>
      <c r="O13" s="145">
        <f t="shared" si="4"/>
        <v>73.214285714285708</v>
      </c>
      <c r="P13" s="151">
        <f t="shared" si="4"/>
        <v>72.767857142857139</v>
      </c>
    </row>
    <row r="14" spans="1:16" s="2" customFormat="1" ht="22.5" hidden="1" customHeight="1">
      <c r="A14" s="8" t="s">
        <v>20</v>
      </c>
      <c r="B14" s="161">
        <f t="shared" si="0"/>
        <v>98</v>
      </c>
      <c r="C14" s="168">
        <f t="shared" si="0"/>
        <v>121</v>
      </c>
      <c r="D14" s="130">
        <f t="shared" si="1"/>
        <v>219</v>
      </c>
      <c r="E14" s="175"/>
      <c r="F14" s="175"/>
      <c r="G14" s="175"/>
      <c r="H14" s="175"/>
      <c r="I14" s="175"/>
      <c r="J14" s="175"/>
      <c r="K14" s="162">
        <f t="shared" si="2"/>
        <v>66</v>
      </c>
      <c r="L14" s="169">
        <f t="shared" si="2"/>
        <v>88</v>
      </c>
      <c r="M14" s="130">
        <f t="shared" si="3"/>
        <v>154</v>
      </c>
      <c r="N14" s="139">
        <f t="shared" si="4"/>
        <v>67.346938775510196</v>
      </c>
      <c r="O14" s="145">
        <f t="shared" si="4"/>
        <v>72.727272727272734</v>
      </c>
      <c r="P14" s="151">
        <f t="shared" si="4"/>
        <v>70.319634703196343</v>
      </c>
    </row>
    <row r="15" spans="1:16" s="2" customFormat="1" ht="22.5" hidden="1" customHeight="1">
      <c r="A15" s="8" t="s">
        <v>23</v>
      </c>
      <c r="B15" s="161">
        <f t="shared" si="0"/>
        <v>96</v>
      </c>
      <c r="C15" s="168">
        <f t="shared" si="0"/>
        <v>90</v>
      </c>
      <c r="D15" s="130">
        <f t="shared" si="1"/>
        <v>186</v>
      </c>
      <c r="E15" s="174"/>
      <c r="F15" s="174"/>
      <c r="G15" s="174"/>
      <c r="H15" s="174"/>
      <c r="I15" s="174"/>
      <c r="J15" s="174"/>
      <c r="K15" s="161">
        <f t="shared" si="2"/>
        <v>71</v>
      </c>
      <c r="L15" s="168">
        <f t="shared" si="2"/>
        <v>61</v>
      </c>
      <c r="M15" s="130">
        <f t="shared" si="3"/>
        <v>132</v>
      </c>
      <c r="N15" s="139">
        <f t="shared" si="4"/>
        <v>73.958333333333343</v>
      </c>
      <c r="O15" s="145">
        <f t="shared" si="4"/>
        <v>67.777777777777786</v>
      </c>
      <c r="P15" s="151">
        <f t="shared" si="4"/>
        <v>70.967741935483872</v>
      </c>
    </row>
    <row r="16" spans="1:16" s="2" customFormat="1" ht="22.5" hidden="1" customHeight="1">
      <c r="A16" s="10" t="s">
        <v>35</v>
      </c>
      <c r="B16" s="162">
        <f t="shared" si="0"/>
        <v>367</v>
      </c>
      <c r="C16" s="169">
        <f t="shared" si="0"/>
        <v>603</v>
      </c>
      <c r="D16" s="172">
        <f t="shared" si="1"/>
        <v>970</v>
      </c>
      <c r="E16" s="176"/>
      <c r="F16" s="176"/>
      <c r="G16" s="176"/>
      <c r="H16" s="176"/>
      <c r="I16" s="176"/>
      <c r="J16" s="176"/>
      <c r="K16" s="162">
        <f t="shared" si="2"/>
        <v>236</v>
      </c>
      <c r="L16" s="169">
        <f t="shared" si="2"/>
        <v>325</v>
      </c>
      <c r="M16" s="130">
        <f t="shared" si="3"/>
        <v>561</v>
      </c>
      <c r="N16" s="190">
        <f t="shared" si="4"/>
        <v>64.305177111716617</v>
      </c>
      <c r="O16" s="195">
        <f t="shared" si="4"/>
        <v>53.8971807628524</v>
      </c>
      <c r="P16" s="197">
        <f t="shared" si="4"/>
        <v>57.83505154639176</v>
      </c>
    </row>
    <row r="17" spans="1:24" s="2" customFormat="1" ht="22.5" hidden="1" customHeight="1">
      <c r="A17" s="11" t="s">
        <v>34</v>
      </c>
      <c r="B17" s="42">
        <f>SUM(B6:B16)</f>
        <v>1139</v>
      </c>
      <c r="C17" s="22">
        <f>SUM(C6:C16)</f>
        <v>1367</v>
      </c>
      <c r="D17" s="37">
        <f>SUM(D6:D16)</f>
        <v>2506</v>
      </c>
      <c r="E17" s="177"/>
      <c r="F17" s="177"/>
      <c r="G17" s="177"/>
      <c r="H17" s="177"/>
      <c r="I17" s="177"/>
      <c r="J17" s="177"/>
      <c r="K17" s="42">
        <f>SUM(K6:K16)</f>
        <v>728</v>
      </c>
      <c r="L17" s="22">
        <f>SUM(L6:L16)</f>
        <v>831</v>
      </c>
      <c r="M17" s="37">
        <f t="shared" si="3"/>
        <v>1559</v>
      </c>
      <c r="N17" s="143">
        <f t="shared" si="4"/>
        <v>63.915715539947328</v>
      </c>
      <c r="O17" s="149">
        <f t="shared" si="4"/>
        <v>60.790051207022678</v>
      </c>
      <c r="P17" s="155">
        <f t="shared" si="4"/>
        <v>62.210694333599356</v>
      </c>
    </row>
    <row r="18" spans="1:24" hidden="1"/>
    <row r="19" spans="1:24" hidden="1"/>
    <row r="20" spans="1:24" s="2" customFormat="1" ht="22.5" customHeight="1">
      <c r="A20" s="156" t="str">
        <f>'11厚生第２'!A20:L20</f>
        <v>令和７年７月２０日執行　参議院議員通常選挙</v>
      </c>
      <c r="B20" s="163"/>
      <c r="C20" s="163"/>
      <c r="D20" s="163"/>
      <c r="E20" s="163"/>
      <c r="F20" s="163"/>
      <c r="G20" s="163"/>
      <c r="H20" s="163"/>
      <c r="I20" s="163"/>
      <c r="J20" s="163"/>
      <c r="K20" s="163"/>
      <c r="L20" s="184"/>
      <c r="M20" s="15" t="s">
        <v>55</v>
      </c>
      <c r="N20" s="31"/>
      <c r="O20" s="15" t="s">
        <v>92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11</v>
      </c>
      <c r="C23" s="170">
        <v>13</v>
      </c>
      <c r="D23" s="171">
        <f t="shared" ref="D23:D35" si="5">SUM(B23:C23)</f>
        <v>24</v>
      </c>
      <c r="E23" s="164">
        <v>1</v>
      </c>
      <c r="F23" s="170">
        <v>1</v>
      </c>
      <c r="G23" s="171">
        <f t="shared" ref="G23:G35" si="6">SUM(E23:F23)</f>
        <v>2</v>
      </c>
      <c r="H23" s="164">
        <v>3</v>
      </c>
      <c r="I23" s="170">
        <v>4</v>
      </c>
      <c r="J23" s="171">
        <f t="shared" ref="J23:J35" si="7">SUM(H23:I23)</f>
        <v>7</v>
      </c>
      <c r="K23" s="180">
        <f t="shared" ref="K23:L35" si="8">E23+H23</f>
        <v>4</v>
      </c>
      <c r="L23" s="185">
        <f t="shared" si="8"/>
        <v>5</v>
      </c>
      <c r="M23" s="189">
        <f t="shared" ref="M23:M35" si="9">SUM(K23:L23)</f>
        <v>9</v>
      </c>
      <c r="N23" s="91">
        <f t="shared" ref="N23:P36" si="10">IF(OR(K23=0,B23=0),0,K23/B23*100)</f>
        <v>36.363636363636367</v>
      </c>
      <c r="O23" s="97">
        <f t="shared" si="10"/>
        <v>38.461538461538467</v>
      </c>
      <c r="P23" s="103">
        <f t="shared" si="10"/>
        <v>37.5</v>
      </c>
      <c r="Q23" s="158"/>
      <c r="R23" s="198"/>
      <c r="S23" s="1" t="s">
        <v>28</v>
      </c>
      <c r="T23" s="1"/>
      <c r="U23" s="1"/>
      <c r="V23" s="1"/>
      <c r="W23" s="1"/>
      <c r="X23" s="1"/>
    </row>
    <row r="24" spans="1:24" s="2" customFormat="1" ht="22.5" customHeight="1">
      <c r="A24" s="157" t="s">
        <v>70</v>
      </c>
      <c r="B24" s="164">
        <v>9</v>
      </c>
      <c r="C24" s="170">
        <v>8</v>
      </c>
      <c r="D24" s="171">
        <f t="shared" si="5"/>
        <v>17</v>
      </c>
      <c r="E24" s="164">
        <v>0</v>
      </c>
      <c r="F24" s="170">
        <v>2</v>
      </c>
      <c r="G24" s="171">
        <f t="shared" si="6"/>
        <v>2</v>
      </c>
      <c r="H24" s="164">
        <v>2</v>
      </c>
      <c r="I24" s="170">
        <v>3</v>
      </c>
      <c r="J24" s="171">
        <f t="shared" si="7"/>
        <v>5</v>
      </c>
      <c r="K24" s="181">
        <f t="shared" si="8"/>
        <v>2</v>
      </c>
      <c r="L24" s="186">
        <f t="shared" si="8"/>
        <v>5</v>
      </c>
      <c r="M24" s="130">
        <f t="shared" si="9"/>
        <v>7</v>
      </c>
      <c r="N24" s="139">
        <f t="shared" si="10"/>
        <v>22.222222222222221</v>
      </c>
      <c r="O24" s="145">
        <f t="shared" si="10"/>
        <v>62.5</v>
      </c>
      <c r="P24" s="151">
        <f t="shared" si="10"/>
        <v>41.17647058823529</v>
      </c>
      <c r="R24" s="1"/>
      <c r="S24" s="1" t="s">
        <v>61</v>
      </c>
      <c r="T24" s="1"/>
      <c r="U24" s="1"/>
      <c r="V24" s="1"/>
      <c r="W24" s="1"/>
      <c r="X24" s="1"/>
    </row>
    <row r="25" spans="1:24" s="2" customFormat="1" ht="22.5" customHeight="1">
      <c r="A25" s="65" t="s">
        <v>0</v>
      </c>
      <c r="B25" s="164">
        <v>42</v>
      </c>
      <c r="C25" s="170">
        <v>40</v>
      </c>
      <c r="D25" s="171">
        <f t="shared" si="5"/>
        <v>82</v>
      </c>
      <c r="E25" s="164">
        <v>9</v>
      </c>
      <c r="F25" s="170">
        <v>16</v>
      </c>
      <c r="G25" s="171">
        <f t="shared" si="6"/>
        <v>25</v>
      </c>
      <c r="H25" s="164">
        <v>10</v>
      </c>
      <c r="I25" s="170">
        <v>8</v>
      </c>
      <c r="J25" s="171">
        <f t="shared" si="7"/>
        <v>18</v>
      </c>
      <c r="K25" s="181">
        <f t="shared" si="8"/>
        <v>19</v>
      </c>
      <c r="L25" s="186">
        <f t="shared" si="8"/>
        <v>24</v>
      </c>
      <c r="M25" s="171">
        <f t="shared" si="9"/>
        <v>43</v>
      </c>
      <c r="N25" s="191">
        <f t="shared" si="10"/>
        <v>45.238095238095241</v>
      </c>
      <c r="O25" s="101">
        <f t="shared" si="10"/>
        <v>60</v>
      </c>
      <c r="P25" s="107">
        <f t="shared" si="10"/>
        <v>52.439024390243901</v>
      </c>
      <c r="S25" s="1" t="s">
        <v>21</v>
      </c>
      <c r="T25" s="1"/>
      <c r="U25" s="1"/>
      <c r="V25" s="1"/>
      <c r="W25" s="1"/>
      <c r="X25" s="1"/>
    </row>
    <row r="26" spans="1:24" s="2" customFormat="1" ht="22.5" customHeight="1">
      <c r="A26" s="8" t="s">
        <v>7</v>
      </c>
      <c r="B26" s="164">
        <v>50</v>
      </c>
      <c r="C26" s="170">
        <v>49</v>
      </c>
      <c r="D26" s="130">
        <f t="shared" si="5"/>
        <v>99</v>
      </c>
      <c r="E26" s="164">
        <v>13</v>
      </c>
      <c r="F26" s="170">
        <v>18</v>
      </c>
      <c r="G26" s="130">
        <f t="shared" si="6"/>
        <v>31</v>
      </c>
      <c r="H26" s="164">
        <v>17</v>
      </c>
      <c r="I26" s="170">
        <v>13</v>
      </c>
      <c r="J26" s="130">
        <f t="shared" si="7"/>
        <v>30</v>
      </c>
      <c r="K26" s="181">
        <f t="shared" si="8"/>
        <v>30</v>
      </c>
      <c r="L26" s="186">
        <f t="shared" si="8"/>
        <v>31</v>
      </c>
      <c r="M26" s="130">
        <f t="shared" si="9"/>
        <v>61</v>
      </c>
      <c r="N26" s="139">
        <f t="shared" si="10"/>
        <v>60</v>
      </c>
      <c r="O26" s="145">
        <f t="shared" si="10"/>
        <v>63.265306122448983</v>
      </c>
      <c r="P26" s="151">
        <f t="shared" si="10"/>
        <v>61.616161616161612</v>
      </c>
    </row>
    <row r="27" spans="1:24" s="2" customFormat="1" ht="22.5" customHeight="1">
      <c r="A27" s="8" t="s">
        <v>11</v>
      </c>
      <c r="B27" s="164">
        <v>64</v>
      </c>
      <c r="C27" s="170">
        <v>44</v>
      </c>
      <c r="D27" s="130">
        <f t="shared" si="5"/>
        <v>108</v>
      </c>
      <c r="E27" s="164">
        <v>18</v>
      </c>
      <c r="F27" s="170">
        <v>14</v>
      </c>
      <c r="G27" s="130">
        <f t="shared" si="6"/>
        <v>32</v>
      </c>
      <c r="H27" s="164">
        <v>15</v>
      </c>
      <c r="I27" s="170">
        <v>12</v>
      </c>
      <c r="J27" s="130">
        <f t="shared" si="7"/>
        <v>27</v>
      </c>
      <c r="K27" s="181">
        <f t="shared" si="8"/>
        <v>33</v>
      </c>
      <c r="L27" s="186">
        <f t="shared" si="8"/>
        <v>26</v>
      </c>
      <c r="M27" s="130">
        <f t="shared" si="9"/>
        <v>59</v>
      </c>
      <c r="N27" s="139">
        <f t="shared" si="10"/>
        <v>51.5625</v>
      </c>
      <c r="O27" s="145">
        <f t="shared" si="10"/>
        <v>59.090909090909093</v>
      </c>
      <c r="P27" s="151">
        <f t="shared" si="10"/>
        <v>54.629629629629626</v>
      </c>
      <c r="R27" s="199"/>
      <c r="S27" s="1" t="s">
        <v>16</v>
      </c>
    </row>
    <row r="28" spans="1:24" s="2" customFormat="1" ht="22.5" customHeight="1">
      <c r="A28" s="8" t="s">
        <v>5</v>
      </c>
      <c r="B28" s="164">
        <v>66</v>
      </c>
      <c r="C28" s="170">
        <v>56</v>
      </c>
      <c r="D28" s="130">
        <f t="shared" si="5"/>
        <v>122</v>
      </c>
      <c r="E28" s="164">
        <v>22</v>
      </c>
      <c r="F28" s="170">
        <v>22</v>
      </c>
      <c r="G28" s="130">
        <f t="shared" si="6"/>
        <v>44</v>
      </c>
      <c r="H28" s="164">
        <v>18</v>
      </c>
      <c r="I28" s="170">
        <v>15</v>
      </c>
      <c r="J28" s="130">
        <f t="shared" si="7"/>
        <v>33</v>
      </c>
      <c r="K28" s="181">
        <f t="shared" si="8"/>
        <v>40</v>
      </c>
      <c r="L28" s="186">
        <f t="shared" si="8"/>
        <v>37</v>
      </c>
      <c r="M28" s="130">
        <f t="shared" si="9"/>
        <v>77</v>
      </c>
      <c r="N28" s="139">
        <f t="shared" si="10"/>
        <v>60.606060606060609</v>
      </c>
      <c r="O28" s="145">
        <f t="shared" si="10"/>
        <v>66.071428571428569</v>
      </c>
      <c r="P28" s="151">
        <f t="shared" si="10"/>
        <v>63.114754098360656</v>
      </c>
      <c r="S28" s="1" t="s">
        <v>62</v>
      </c>
    </row>
    <row r="29" spans="1:24" s="2" customFormat="1" ht="22.5" customHeight="1">
      <c r="A29" s="8" t="s">
        <v>17</v>
      </c>
      <c r="B29" s="164">
        <v>63</v>
      </c>
      <c r="C29" s="170">
        <v>72</v>
      </c>
      <c r="D29" s="130">
        <f t="shared" si="5"/>
        <v>135</v>
      </c>
      <c r="E29" s="164">
        <v>20</v>
      </c>
      <c r="F29" s="170">
        <v>19</v>
      </c>
      <c r="G29" s="130">
        <f t="shared" si="6"/>
        <v>39</v>
      </c>
      <c r="H29" s="164">
        <v>10</v>
      </c>
      <c r="I29" s="170">
        <v>20</v>
      </c>
      <c r="J29" s="130">
        <f t="shared" si="7"/>
        <v>30</v>
      </c>
      <c r="K29" s="181">
        <f t="shared" si="8"/>
        <v>30</v>
      </c>
      <c r="L29" s="186">
        <f t="shared" si="8"/>
        <v>39</v>
      </c>
      <c r="M29" s="130">
        <f t="shared" si="9"/>
        <v>69</v>
      </c>
      <c r="N29" s="139">
        <f t="shared" si="10"/>
        <v>47.619047619047613</v>
      </c>
      <c r="O29" s="145">
        <f t="shared" si="10"/>
        <v>54.166666666666664</v>
      </c>
      <c r="P29" s="151">
        <f t="shared" si="10"/>
        <v>51.111111111111107</v>
      </c>
    </row>
    <row r="30" spans="1:24" s="2" customFormat="1" ht="22.5" customHeight="1">
      <c r="A30" s="8" t="s">
        <v>4</v>
      </c>
      <c r="B30" s="164">
        <v>82</v>
      </c>
      <c r="C30" s="170">
        <v>69</v>
      </c>
      <c r="D30" s="130">
        <f t="shared" si="5"/>
        <v>151</v>
      </c>
      <c r="E30" s="164">
        <v>30</v>
      </c>
      <c r="F30" s="170">
        <v>21</v>
      </c>
      <c r="G30" s="130">
        <f t="shared" si="6"/>
        <v>51</v>
      </c>
      <c r="H30" s="164">
        <v>25</v>
      </c>
      <c r="I30" s="170">
        <v>16</v>
      </c>
      <c r="J30" s="130">
        <f t="shared" si="7"/>
        <v>41</v>
      </c>
      <c r="K30" s="181">
        <f t="shared" si="8"/>
        <v>55</v>
      </c>
      <c r="L30" s="186">
        <f t="shared" si="8"/>
        <v>37</v>
      </c>
      <c r="M30" s="130">
        <f t="shared" si="9"/>
        <v>92</v>
      </c>
      <c r="N30" s="139">
        <f t="shared" si="10"/>
        <v>67.073170731707322</v>
      </c>
      <c r="O30" s="145">
        <f t="shared" si="10"/>
        <v>53.623188405797109</v>
      </c>
      <c r="P30" s="151">
        <f t="shared" si="10"/>
        <v>60.927152317880797</v>
      </c>
    </row>
    <row r="31" spans="1:24" s="2" customFormat="1" ht="22.5" customHeight="1">
      <c r="A31" s="8" t="s">
        <v>10</v>
      </c>
      <c r="B31" s="164">
        <v>99</v>
      </c>
      <c r="C31" s="170">
        <v>111</v>
      </c>
      <c r="D31" s="130">
        <f t="shared" si="5"/>
        <v>210</v>
      </c>
      <c r="E31" s="164">
        <v>34</v>
      </c>
      <c r="F31" s="170">
        <v>38</v>
      </c>
      <c r="G31" s="130">
        <f t="shared" si="6"/>
        <v>72</v>
      </c>
      <c r="H31" s="164">
        <v>33</v>
      </c>
      <c r="I31" s="170">
        <v>43</v>
      </c>
      <c r="J31" s="130">
        <f t="shared" si="7"/>
        <v>76</v>
      </c>
      <c r="K31" s="181">
        <f t="shared" si="8"/>
        <v>67</v>
      </c>
      <c r="L31" s="186">
        <f t="shared" si="8"/>
        <v>81</v>
      </c>
      <c r="M31" s="130">
        <f t="shared" si="9"/>
        <v>148</v>
      </c>
      <c r="N31" s="139">
        <f t="shared" si="10"/>
        <v>67.676767676767682</v>
      </c>
      <c r="O31" s="145">
        <f t="shared" si="10"/>
        <v>72.972972972972968</v>
      </c>
      <c r="P31" s="151">
        <f t="shared" si="10"/>
        <v>70.476190476190482</v>
      </c>
    </row>
    <row r="32" spans="1:24" s="2" customFormat="1" ht="22.5" customHeight="1">
      <c r="A32" s="8" t="s">
        <v>14</v>
      </c>
      <c r="B32" s="164">
        <v>112</v>
      </c>
      <c r="C32" s="170">
        <v>112</v>
      </c>
      <c r="D32" s="130">
        <f t="shared" si="5"/>
        <v>224</v>
      </c>
      <c r="E32" s="164">
        <v>46</v>
      </c>
      <c r="F32" s="170">
        <v>49</v>
      </c>
      <c r="G32" s="130">
        <f t="shared" si="6"/>
        <v>95</v>
      </c>
      <c r="H32" s="164">
        <v>35</v>
      </c>
      <c r="I32" s="170">
        <v>33</v>
      </c>
      <c r="J32" s="130">
        <f t="shared" si="7"/>
        <v>68</v>
      </c>
      <c r="K32" s="181">
        <f t="shared" si="8"/>
        <v>81</v>
      </c>
      <c r="L32" s="186">
        <f t="shared" si="8"/>
        <v>82</v>
      </c>
      <c r="M32" s="130">
        <f t="shared" si="9"/>
        <v>163</v>
      </c>
      <c r="N32" s="139">
        <f t="shared" si="10"/>
        <v>72.321428571428569</v>
      </c>
      <c r="O32" s="145">
        <f t="shared" si="10"/>
        <v>73.214285714285708</v>
      </c>
      <c r="P32" s="151">
        <f t="shared" si="10"/>
        <v>72.767857142857139</v>
      </c>
    </row>
    <row r="33" spans="1:16" s="2" customFormat="1" ht="22.5" customHeight="1">
      <c r="A33" s="8" t="s">
        <v>20</v>
      </c>
      <c r="B33" s="164">
        <v>98</v>
      </c>
      <c r="C33" s="170">
        <v>121</v>
      </c>
      <c r="D33" s="130">
        <f t="shared" si="5"/>
        <v>219</v>
      </c>
      <c r="E33" s="164">
        <v>33</v>
      </c>
      <c r="F33" s="170">
        <v>51</v>
      </c>
      <c r="G33" s="130">
        <f t="shared" si="6"/>
        <v>84</v>
      </c>
      <c r="H33" s="164">
        <v>33</v>
      </c>
      <c r="I33" s="170">
        <v>37</v>
      </c>
      <c r="J33" s="130">
        <f t="shared" si="7"/>
        <v>70</v>
      </c>
      <c r="K33" s="181">
        <f t="shared" si="8"/>
        <v>66</v>
      </c>
      <c r="L33" s="186">
        <f t="shared" si="8"/>
        <v>88</v>
      </c>
      <c r="M33" s="130">
        <f t="shared" si="9"/>
        <v>154</v>
      </c>
      <c r="N33" s="139">
        <f t="shared" si="10"/>
        <v>67.346938775510196</v>
      </c>
      <c r="O33" s="145">
        <f t="shared" si="10"/>
        <v>72.727272727272734</v>
      </c>
      <c r="P33" s="151">
        <f t="shared" si="10"/>
        <v>70.319634703196343</v>
      </c>
    </row>
    <row r="34" spans="1:16" s="2" customFormat="1" ht="22.5" customHeight="1">
      <c r="A34" s="8" t="s">
        <v>23</v>
      </c>
      <c r="B34" s="164">
        <v>96</v>
      </c>
      <c r="C34" s="170">
        <v>90</v>
      </c>
      <c r="D34" s="130">
        <f t="shared" si="5"/>
        <v>186</v>
      </c>
      <c r="E34" s="164">
        <v>34</v>
      </c>
      <c r="F34" s="170">
        <v>39</v>
      </c>
      <c r="G34" s="130">
        <f t="shared" si="6"/>
        <v>73</v>
      </c>
      <c r="H34" s="164">
        <v>37</v>
      </c>
      <c r="I34" s="170">
        <v>22</v>
      </c>
      <c r="J34" s="130">
        <f t="shared" si="7"/>
        <v>59</v>
      </c>
      <c r="K34" s="181">
        <f t="shared" si="8"/>
        <v>71</v>
      </c>
      <c r="L34" s="186">
        <f t="shared" si="8"/>
        <v>61</v>
      </c>
      <c r="M34" s="130">
        <f t="shared" si="9"/>
        <v>132</v>
      </c>
      <c r="N34" s="139">
        <f t="shared" si="10"/>
        <v>73.958333333333343</v>
      </c>
      <c r="O34" s="145">
        <f t="shared" si="10"/>
        <v>67.777777777777786</v>
      </c>
      <c r="P34" s="151">
        <f t="shared" si="10"/>
        <v>70.967741935483872</v>
      </c>
    </row>
    <row r="35" spans="1:16" s="2" customFormat="1" ht="22.5" customHeight="1">
      <c r="A35" s="10" t="s">
        <v>35</v>
      </c>
      <c r="B35" s="200">
        <v>367</v>
      </c>
      <c r="C35" s="201">
        <v>603</v>
      </c>
      <c r="D35" s="172">
        <f t="shared" si="5"/>
        <v>970</v>
      </c>
      <c r="E35" s="164">
        <v>119</v>
      </c>
      <c r="F35" s="170">
        <v>153</v>
      </c>
      <c r="G35" s="172">
        <f t="shared" si="6"/>
        <v>272</v>
      </c>
      <c r="H35" s="164">
        <v>117</v>
      </c>
      <c r="I35" s="170">
        <v>172</v>
      </c>
      <c r="J35" s="172">
        <f t="shared" si="7"/>
        <v>289</v>
      </c>
      <c r="K35" s="182">
        <f t="shared" si="8"/>
        <v>236</v>
      </c>
      <c r="L35" s="187">
        <f t="shared" si="8"/>
        <v>325</v>
      </c>
      <c r="M35" s="130">
        <f t="shared" si="9"/>
        <v>561</v>
      </c>
      <c r="N35" s="190">
        <f t="shared" si="10"/>
        <v>64.305177111716617</v>
      </c>
      <c r="O35" s="195">
        <f t="shared" si="10"/>
        <v>53.8971807628524</v>
      </c>
      <c r="P35" s="197">
        <f t="shared" si="10"/>
        <v>57.83505154639176</v>
      </c>
    </row>
    <row r="36" spans="1:16" s="2" customFormat="1" ht="22.5" customHeight="1">
      <c r="A36" s="11" t="s">
        <v>34</v>
      </c>
      <c r="B36" s="42">
        <f t="shared" ref="B36:M36" si="11">SUM(B23:B35)</f>
        <v>1159</v>
      </c>
      <c r="C36" s="22">
        <f t="shared" si="11"/>
        <v>1388</v>
      </c>
      <c r="D36" s="37">
        <f t="shared" si="11"/>
        <v>2547</v>
      </c>
      <c r="E36" s="42">
        <f t="shared" si="11"/>
        <v>379</v>
      </c>
      <c r="F36" s="22">
        <f t="shared" si="11"/>
        <v>443</v>
      </c>
      <c r="G36" s="37">
        <f t="shared" si="11"/>
        <v>822</v>
      </c>
      <c r="H36" s="42">
        <f t="shared" si="11"/>
        <v>355</v>
      </c>
      <c r="I36" s="22">
        <f t="shared" si="11"/>
        <v>398</v>
      </c>
      <c r="J36" s="37">
        <f t="shared" si="11"/>
        <v>753</v>
      </c>
      <c r="K36" s="42">
        <f t="shared" si="11"/>
        <v>734</v>
      </c>
      <c r="L36" s="22">
        <f t="shared" si="11"/>
        <v>841</v>
      </c>
      <c r="M36" s="37">
        <f t="shared" si="11"/>
        <v>1575</v>
      </c>
      <c r="N36" s="143">
        <f t="shared" si="10"/>
        <v>63.330457290767903</v>
      </c>
      <c r="O36" s="149">
        <f t="shared" si="10"/>
        <v>60.590778097982714</v>
      </c>
      <c r="P36" s="155">
        <f t="shared" si="10"/>
        <v>61.837455830388691</v>
      </c>
    </row>
    <row r="38" spans="1:16" s="2" customFormat="1" ht="13.5">
      <c r="A38" s="158" t="s">
        <v>9</v>
      </c>
      <c r="B38" s="165">
        <f>B36</f>
        <v>1159</v>
      </c>
      <c r="C38" s="165">
        <f>C36</f>
        <v>1388</v>
      </c>
      <c r="D38" s="173">
        <f>SUM(B38:C38)</f>
        <v>2547</v>
      </c>
      <c r="E38" s="178">
        <f>E36</f>
        <v>379</v>
      </c>
      <c r="F38" s="178">
        <f>F36</f>
        <v>443</v>
      </c>
      <c r="G38" s="173">
        <f>SUM(E38:F38)</f>
        <v>822</v>
      </c>
      <c r="H38" s="178">
        <f>H36</f>
        <v>355</v>
      </c>
      <c r="I38" s="178">
        <f>I36</f>
        <v>398</v>
      </c>
      <c r="J38" s="173">
        <f>SUM(H38:I38)</f>
        <v>753</v>
      </c>
      <c r="K38" s="165">
        <f>K36</f>
        <v>734</v>
      </c>
      <c r="L38" s="165">
        <f>L36</f>
        <v>841</v>
      </c>
      <c r="M38" s="173">
        <f>SUM(K38:L38)</f>
        <v>1575</v>
      </c>
      <c r="N38" s="192">
        <f>IF(OR(K38=0,B38=0),0,K38/B38*100)</f>
        <v>63.330457290767903</v>
      </c>
      <c r="O38" s="192">
        <f>IF(OR(L38=0,C38=0),0,L38/C38*100)</f>
        <v>60.590778097982714</v>
      </c>
      <c r="P38" s="192">
        <f>IF(OR(M38=0,D38=0),0,M38/D38*100)</f>
        <v>61.837455830388691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11</v>
      </c>
      <c r="C40" s="167">
        <f t="shared" ref="C40:C52" si="13">ROUND(IF(C23=0,0,C23*$C$38/$C$36),0)</f>
        <v>13</v>
      </c>
      <c r="D40" s="166">
        <f t="shared" ref="D40:D52" si="14">SUM(B40:C40)</f>
        <v>24</v>
      </c>
      <c r="E40" s="167">
        <f t="shared" ref="E40:E52" si="15">ROUND(IF(E23=0,0,E23*$E$38/$E$36),0)</f>
        <v>1</v>
      </c>
      <c r="F40" s="167">
        <f t="shared" ref="F40:F52" si="16">ROUND(IF(F23=0,0,F23*$F$38/$F$36),0)</f>
        <v>1</v>
      </c>
      <c r="G40" s="166">
        <f t="shared" ref="G40:G52" si="17">SUM(E40:F40)</f>
        <v>2</v>
      </c>
      <c r="H40" s="167">
        <f t="shared" ref="H40:H52" si="18">ROUND(IF(H23=0,0,H23*$H$38/$H$36),0)</f>
        <v>3</v>
      </c>
      <c r="I40" s="167">
        <f t="shared" ref="I40:I52" si="19">ROUND(IF(I23=0,0,I23*$I$38/$I$36),0)</f>
        <v>4</v>
      </c>
      <c r="J40" s="166">
        <f t="shared" ref="J40:J52" si="20">SUM(H40:I40)</f>
        <v>7</v>
      </c>
      <c r="K40" s="167">
        <f t="shared" ref="K40:K52" si="21">ROUND(IF(K23=0,0,K23*$K$38/$K$36),0)</f>
        <v>4</v>
      </c>
      <c r="L40" s="167">
        <f t="shared" ref="L40:L52" si="22">ROUND(IF(L23=0,0,L23*$L$38/$L$36),0)</f>
        <v>5</v>
      </c>
      <c r="M40" s="166">
        <f t="shared" ref="M40:M52" si="23">SUM(K40:L40)</f>
        <v>9</v>
      </c>
      <c r="N40" s="193">
        <f t="shared" ref="N40:P52" si="24">IF(OR(K40=0,B40=0),0,K40/B40*100)</f>
        <v>36.363636363636367</v>
      </c>
      <c r="O40" s="193">
        <f t="shared" si="24"/>
        <v>38.461538461538467</v>
      </c>
      <c r="P40" s="193">
        <f t="shared" si="24"/>
        <v>37.5</v>
      </c>
    </row>
    <row r="41" spans="1:16" s="2" customFormat="1" ht="13.5">
      <c r="A41" s="159" t="s">
        <v>70</v>
      </c>
      <c r="B41" s="167">
        <f t="shared" si="12"/>
        <v>9</v>
      </c>
      <c r="C41" s="167">
        <f t="shared" si="13"/>
        <v>8</v>
      </c>
      <c r="D41" s="166">
        <f t="shared" si="14"/>
        <v>17</v>
      </c>
      <c r="E41" s="167">
        <f t="shared" si="15"/>
        <v>0</v>
      </c>
      <c r="F41" s="167">
        <f t="shared" si="16"/>
        <v>2</v>
      </c>
      <c r="G41" s="166">
        <f t="shared" si="17"/>
        <v>2</v>
      </c>
      <c r="H41" s="167">
        <f t="shared" si="18"/>
        <v>2</v>
      </c>
      <c r="I41" s="167">
        <f t="shared" si="19"/>
        <v>3</v>
      </c>
      <c r="J41" s="166">
        <f t="shared" si="20"/>
        <v>5</v>
      </c>
      <c r="K41" s="167">
        <f t="shared" si="21"/>
        <v>2</v>
      </c>
      <c r="L41" s="167">
        <f t="shared" si="22"/>
        <v>5</v>
      </c>
      <c r="M41" s="166">
        <f t="shared" si="23"/>
        <v>7</v>
      </c>
      <c r="N41" s="193">
        <f t="shared" si="24"/>
        <v>22.222222222222221</v>
      </c>
      <c r="O41" s="193">
        <f t="shared" si="24"/>
        <v>62.5</v>
      </c>
      <c r="P41" s="193">
        <f t="shared" si="24"/>
        <v>41.17647058823529</v>
      </c>
    </row>
    <row r="42" spans="1:16" s="2" customFormat="1" ht="13.5">
      <c r="A42" s="160" t="s">
        <v>0</v>
      </c>
      <c r="B42" s="167">
        <f t="shared" si="12"/>
        <v>42</v>
      </c>
      <c r="C42" s="167">
        <f t="shared" si="13"/>
        <v>40</v>
      </c>
      <c r="D42" s="166">
        <f t="shared" si="14"/>
        <v>82</v>
      </c>
      <c r="E42" s="167">
        <f t="shared" si="15"/>
        <v>9</v>
      </c>
      <c r="F42" s="167">
        <f t="shared" si="16"/>
        <v>16</v>
      </c>
      <c r="G42" s="166">
        <f t="shared" si="17"/>
        <v>25</v>
      </c>
      <c r="H42" s="167">
        <f t="shared" si="18"/>
        <v>10</v>
      </c>
      <c r="I42" s="167">
        <f t="shared" si="19"/>
        <v>8</v>
      </c>
      <c r="J42" s="166">
        <f t="shared" si="20"/>
        <v>18</v>
      </c>
      <c r="K42" s="167">
        <f t="shared" si="21"/>
        <v>19</v>
      </c>
      <c r="L42" s="167">
        <f t="shared" si="22"/>
        <v>24</v>
      </c>
      <c r="M42" s="166">
        <f t="shared" si="23"/>
        <v>43</v>
      </c>
      <c r="N42" s="193">
        <f t="shared" si="24"/>
        <v>45.238095238095241</v>
      </c>
      <c r="O42" s="193">
        <f t="shared" si="24"/>
        <v>60</v>
      </c>
      <c r="P42" s="193">
        <f t="shared" si="24"/>
        <v>52.439024390243901</v>
      </c>
    </row>
    <row r="43" spans="1:16" s="2" customFormat="1" ht="13.5">
      <c r="A43" s="160" t="s">
        <v>7</v>
      </c>
      <c r="B43" s="167">
        <f t="shared" si="12"/>
        <v>50</v>
      </c>
      <c r="C43" s="167">
        <f t="shared" si="13"/>
        <v>49</v>
      </c>
      <c r="D43" s="166">
        <f t="shared" si="14"/>
        <v>99</v>
      </c>
      <c r="E43" s="167">
        <f t="shared" si="15"/>
        <v>13</v>
      </c>
      <c r="F43" s="167">
        <f t="shared" si="16"/>
        <v>18</v>
      </c>
      <c r="G43" s="166">
        <f t="shared" si="17"/>
        <v>31</v>
      </c>
      <c r="H43" s="167">
        <f t="shared" si="18"/>
        <v>17</v>
      </c>
      <c r="I43" s="167">
        <f t="shared" si="19"/>
        <v>13</v>
      </c>
      <c r="J43" s="166">
        <f t="shared" si="20"/>
        <v>30</v>
      </c>
      <c r="K43" s="167">
        <f t="shared" si="21"/>
        <v>30</v>
      </c>
      <c r="L43" s="167">
        <f t="shared" si="22"/>
        <v>31</v>
      </c>
      <c r="M43" s="166">
        <f t="shared" si="23"/>
        <v>61</v>
      </c>
      <c r="N43" s="193">
        <f t="shared" si="24"/>
        <v>60</v>
      </c>
      <c r="O43" s="193">
        <f t="shared" si="24"/>
        <v>63.265306122448983</v>
      </c>
      <c r="P43" s="193">
        <f t="shared" si="24"/>
        <v>61.616161616161612</v>
      </c>
    </row>
    <row r="44" spans="1:16" s="2" customFormat="1" ht="13.5">
      <c r="A44" s="160" t="s">
        <v>11</v>
      </c>
      <c r="B44" s="167">
        <f t="shared" si="12"/>
        <v>64</v>
      </c>
      <c r="C44" s="167">
        <f t="shared" si="13"/>
        <v>44</v>
      </c>
      <c r="D44" s="166">
        <f t="shared" si="14"/>
        <v>108</v>
      </c>
      <c r="E44" s="167">
        <f t="shared" si="15"/>
        <v>18</v>
      </c>
      <c r="F44" s="167">
        <f t="shared" si="16"/>
        <v>14</v>
      </c>
      <c r="G44" s="166">
        <f t="shared" si="17"/>
        <v>32</v>
      </c>
      <c r="H44" s="167">
        <f t="shared" si="18"/>
        <v>15</v>
      </c>
      <c r="I44" s="167">
        <f t="shared" si="19"/>
        <v>12</v>
      </c>
      <c r="J44" s="166">
        <f t="shared" si="20"/>
        <v>27</v>
      </c>
      <c r="K44" s="167">
        <f t="shared" si="21"/>
        <v>33</v>
      </c>
      <c r="L44" s="167">
        <f t="shared" si="22"/>
        <v>26</v>
      </c>
      <c r="M44" s="166">
        <f t="shared" si="23"/>
        <v>59</v>
      </c>
      <c r="N44" s="193">
        <f t="shared" si="24"/>
        <v>51.5625</v>
      </c>
      <c r="O44" s="193">
        <f t="shared" si="24"/>
        <v>59.090909090909093</v>
      </c>
      <c r="P44" s="193">
        <f t="shared" si="24"/>
        <v>54.629629629629626</v>
      </c>
    </row>
    <row r="45" spans="1:16" s="2" customFormat="1" ht="13.5">
      <c r="A45" s="160" t="s">
        <v>5</v>
      </c>
      <c r="B45" s="167">
        <f t="shared" si="12"/>
        <v>66</v>
      </c>
      <c r="C45" s="167">
        <f t="shared" si="13"/>
        <v>56</v>
      </c>
      <c r="D45" s="166">
        <f t="shared" si="14"/>
        <v>122</v>
      </c>
      <c r="E45" s="167">
        <f t="shared" si="15"/>
        <v>22</v>
      </c>
      <c r="F45" s="167">
        <f t="shared" si="16"/>
        <v>22</v>
      </c>
      <c r="G45" s="166">
        <f t="shared" si="17"/>
        <v>44</v>
      </c>
      <c r="H45" s="167">
        <f t="shared" si="18"/>
        <v>18</v>
      </c>
      <c r="I45" s="167">
        <f t="shared" si="19"/>
        <v>15</v>
      </c>
      <c r="J45" s="166">
        <f t="shared" si="20"/>
        <v>33</v>
      </c>
      <c r="K45" s="167">
        <f t="shared" si="21"/>
        <v>40</v>
      </c>
      <c r="L45" s="167">
        <f t="shared" si="22"/>
        <v>37</v>
      </c>
      <c r="M45" s="166">
        <f t="shared" si="23"/>
        <v>77</v>
      </c>
      <c r="N45" s="193">
        <f t="shared" si="24"/>
        <v>60.606060606060609</v>
      </c>
      <c r="O45" s="193">
        <f t="shared" si="24"/>
        <v>66.071428571428569</v>
      </c>
      <c r="P45" s="193">
        <f t="shared" si="24"/>
        <v>63.114754098360656</v>
      </c>
    </row>
    <row r="46" spans="1:16" s="2" customFormat="1" ht="13.5">
      <c r="A46" s="160" t="s">
        <v>17</v>
      </c>
      <c r="B46" s="167">
        <f t="shared" si="12"/>
        <v>63</v>
      </c>
      <c r="C46" s="167">
        <f t="shared" si="13"/>
        <v>72</v>
      </c>
      <c r="D46" s="166">
        <f t="shared" si="14"/>
        <v>135</v>
      </c>
      <c r="E46" s="167">
        <f t="shared" si="15"/>
        <v>20</v>
      </c>
      <c r="F46" s="167">
        <f t="shared" si="16"/>
        <v>19</v>
      </c>
      <c r="G46" s="166">
        <f t="shared" si="17"/>
        <v>39</v>
      </c>
      <c r="H46" s="167">
        <f t="shared" si="18"/>
        <v>10</v>
      </c>
      <c r="I46" s="167">
        <f t="shared" si="19"/>
        <v>20</v>
      </c>
      <c r="J46" s="166">
        <f t="shared" si="20"/>
        <v>30</v>
      </c>
      <c r="K46" s="167">
        <f t="shared" si="21"/>
        <v>30</v>
      </c>
      <c r="L46" s="167">
        <f t="shared" si="22"/>
        <v>39</v>
      </c>
      <c r="M46" s="166">
        <f t="shared" si="23"/>
        <v>69</v>
      </c>
      <c r="N46" s="193">
        <f t="shared" si="24"/>
        <v>47.619047619047613</v>
      </c>
      <c r="O46" s="193">
        <f t="shared" si="24"/>
        <v>54.166666666666664</v>
      </c>
      <c r="P46" s="193">
        <f t="shared" si="24"/>
        <v>51.111111111111107</v>
      </c>
    </row>
    <row r="47" spans="1:16" s="2" customFormat="1" ht="13.5">
      <c r="A47" s="160" t="s">
        <v>4</v>
      </c>
      <c r="B47" s="167">
        <f t="shared" si="12"/>
        <v>82</v>
      </c>
      <c r="C47" s="167">
        <f t="shared" si="13"/>
        <v>69</v>
      </c>
      <c r="D47" s="166">
        <f t="shared" si="14"/>
        <v>151</v>
      </c>
      <c r="E47" s="167">
        <f t="shared" si="15"/>
        <v>30</v>
      </c>
      <c r="F47" s="167">
        <f t="shared" si="16"/>
        <v>21</v>
      </c>
      <c r="G47" s="166">
        <f t="shared" si="17"/>
        <v>51</v>
      </c>
      <c r="H47" s="167">
        <f t="shared" si="18"/>
        <v>25</v>
      </c>
      <c r="I47" s="167">
        <f t="shared" si="19"/>
        <v>16</v>
      </c>
      <c r="J47" s="166">
        <f t="shared" si="20"/>
        <v>41</v>
      </c>
      <c r="K47" s="167">
        <f t="shared" si="21"/>
        <v>55</v>
      </c>
      <c r="L47" s="167">
        <f t="shared" si="22"/>
        <v>37</v>
      </c>
      <c r="M47" s="166">
        <f t="shared" si="23"/>
        <v>92</v>
      </c>
      <c r="N47" s="193">
        <f t="shared" si="24"/>
        <v>67.073170731707322</v>
      </c>
      <c r="O47" s="193">
        <f t="shared" si="24"/>
        <v>53.623188405797109</v>
      </c>
      <c r="P47" s="193">
        <f t="shared" si="24"/>
        <v>60.927152317880797</v>
      </c>
    </row>
    <row r="48" spans="1:16" s="2" customFormat="1" ht="13.5">
      <c r="A48" s="160" t="s">
        <v>10</v>
      </c>
      <c r="B48" s="167">
        <f t="shared" si="12"/>
        <v>99</v>
      </c>
      <c r="C48" s="167">
        <f t="shared" si="13"/>
        <v>111</v>
      </c>
      <c r="D48" s="166">
        <f t="shared" si="14"/>
        <v>210</v>
      </c>
      <c r="E48" s="167">
        <f t="shared" si="15"/>
        <v>34</v>
      </c>
      <c r="F48" s="167">
        <f t="shared" si="16"/>
        <v>38</v>
      </c>
      <c r="G48" s="166">
        <f t="shared" si="17"/>
        <v>72</v>
      </c>
      <c r="H48" s="167">
        <f t="shared" si="18"/>
        <v>33</v>
      </c>
      <c r="I48" s="167">
        <f t="shared" si="19"/>
        <v>43</v>
      </c>
      <c r="J48" s="166">
        <f t="shared" si="20"/>
        <v>76</v>
      </c>
      <c r="K48" s="167">
        <f t="shared" si="21"/>
        <v>67</v>
      </c>
      <c r="L48" s="167">
        <f t="shared" si="22"/>
        <v>81</v>
      </c>
      <c r="M48" s="166">
        <f t="shared" si="23"/>
        <v>148</v>
      </c>
      <c r="N48" s="193">
        <f t="shared" si="24"/>
        <v>67.676767676767682</v>
      </c>
      <c r="O48" s="193">
        <f t="shared" si="24"/>
        <v>72.972972972972968</v>
      </c>
      <c r="P48" s="193">
        <f t="shared" si="24"/>
        <v>70.476190476190482</v>
      </c>
    </row>
    <row r="49" spans="1:16" s="2" customFormat="1" ht="13.5">
      <c r="A49" s="160" t="s">
        <v>14</v>
      </c>
      <c r="B49" s="167">
        <f t="shared" si="12"/>
        <v>112</v>
      </c>
      <c r="C49" s="167">
        <f t="shared" si="13"/>
        <v>112</v>
      </c>
      <c r="D49" s="166">
        <f t="shared" si="14"/>
        <v>224</v>
      </c>
      <c r="E49" s="167">
        <f t="shared" si="15"/>
        <v>46</v>
      </c>
      <c r="F49" s="167">
        <f t="shared" si="16"/>
        <v>49</v>
      </c>
      <c r="G49" s="166">
        <f t="shared" si="17"/>
        <v>95</v>
      </c>
      <c r="H49" s="167">
        <f t="shared" si="18"/>
        <v>35</v>
      </c>
      <c r="I49" s="167">
        <f t="shared" si="19"/>
        <v>33</v>
      </c>
      <c r="J49" s="166">
        <f t="shared" si="20"/>
        <v>68</v>
      </c>
      <c r="K49" s="167">
        <f t="shared" si="21"/>
        <v>81</v>
      </c>
      <c r="L49" s="167">
        <f t="shared" si="22"/>
        <v>82</v>
      </c>
      <c r="M49" s="166">
        <f t="shared" si="23"/>
        <v>163</v>
      </c>
      <c r="N49" s="193">
        <f t="shared" si="24"/>
        <v>72.321428571428569</v>
      </c>
      <c r="O49" s="193">
        <f t="shared" si="24"/>
        <v>73.214285714285708</v>
      </c>
      <c r="P49" s="193">
        <f t="shared" si="24"/>
        <v>72.767857142857139</v>
      </c>
    </row>
    <row r="50" spans="1:16" s="2" customFormat="1" ht="13.5">
      <c r="A50" s="160" t="s">
        <v>20</v>
      </c>
      <c r="B50" s="167">
        <f t="shared" si="12"/>
        <v>98</v>
      </c>
      <c r="C50" s="167">
        <f t="shared" si="13"/>
        <v>121</v>
      </c>
      <c r="D50" s="166">
        <f t="shared" si="14"/>
        <v>219</v>
      </c>
      <c r="E50" s="167">
        <f t="shared" si="15"/>
        <v>33</v>
      </c>
      <c r="F50" s="167">
        <f t="shared" si="16"/>
        <v>51</v>
      </c>
      <c r="G50" s="166">
        <f t="shared" si="17"/>
        <v>84</v>
      </c>
      <c r="H50" s="167">
        <f t="shared" si="18"/>
        <v>33</v>
      </c>
      <c r="I50" s="167">
        <f t="shared" si="19"/>
        <v>37</v>
      </c>
      <c r="J50" s="166">
        <f t="shared" si="20"/>
        <v>70</v>
      </c>
      <c r="K50" s="167">
        <f t="shared" si="21"/>
        <v>66</v>
      </c>
      <c r="L50" s="167">
        <f t="shared" si="22"/>
        <v>88</v>
      </c>
      <c r="M50" s="166">
        <f t="shared" si="23"/>
        <v>154</v>
      </c>
      <c r="N50" s="193">
        <f t="shared" si="24"/>
        <v>67.346938775510196</v>
      </c>
      <c r="O50" s="193">
        <f t="shared" si="24"/>
        <v>72.727272727272734</v>
      </c>
      <c r="P50" s="193">
        <f t="shared" si="24"/>
        <v>70.319634703196343</v>
      </c>
    </row>
    <row r="51" spans="1:16" s="2" customFormat="1" ht="13.5">
      <c r="A51" s="160" t="s">
        <v>23</v>
      </c>
      <c r="B51" s="167">
        <f t="shared" si="12"/>
        <v>96</v>
      </c>
      <c r="C51" s="167">
        <f t="shared" si="13"/>
        <v>90</v>
      </c>
      <c r="D51" s="166">
        <f t="shared" si="14"/>
        <v>186</v>
      </c>
      <c r="E51" s="167">
        <f t="shared" si="15"/>
        <v>34</v>
      </c>
      <c r="F51" s="167">
        <f t="shared" si="16"/>
        <v>39</v>
      </c>
      <c r="G51" s="166">
        <f t="shared" si="17"/>
        <v>73</v>
      </c>
      <c r="H51" s="167">
        <f t="shared" si="18"/>
        <v>37</v>
      </c>
      <c r="I51" s="167">
        <f t="shared" si="19"/>
        <v>22</v>
      </c>
      <c r="J51" s="166">
        <f t="shared" si="20"/>
        <v>59</v>
      </c>
      <c r="K51" s="167">
        <f t="shared" si="21"/>
        <v>71</v>
      </c>
      <c r="L51" s="167">
        <f t="shared" si="22"/>
        <v>61</v>
      </c>
      <c r="M51" s="166">
        <f t="shared" si="23"/>
        <v>132</v>
      </c>
      <c r="N51" s="193">
        <f t="shared" si="24"/>
        <v>73.958333333333343</v>
      </c>
      <c r="O51" s="193">
        <f t="shared" si="24"/>
        <v>67.777777777777786</v>
      </c>
      <c r="P51" s="193">
        <f t="shared" si="24"/>
        <v>70.967741935483872</v>
      </c>
    </row>
    <row r="52" spans="1:16" s="2" customFormat="1" ht="13.5">
      <c r="A52" s="160" t="s">
        <v>35</v>
      </c>
      <c r="B52" s="167">
        <f t="shared" si="12"/>
        <v>367</v>
      </c>
      <c r="C52" s="167">
        <f t="shared" si="13"/>
        <v>603</v>
      </c>
      <c r="D52" s="166">
        <f t="shared" si="14"/>
        <v>970</v>
      </c>
      <c r="E52" s="167">
        <f t="shared" si="15"/>
        <v>119</v>
      </c>
      <c r="F52" s="167">
        <f t="shared" si="16"/>
        <v>153</v>
      </c>
      <c r="G52" s="166">
        <f t="shared" si="17"/>
        <v>272</v>
      </c>
      <c r="H52" s="167">
        <f t="shared" si="18"/>
        <v>117</v>
      </c>
      <c r="I52" s="167">
        <f t="shared" si="19"/>
        <v>172</v>
      </c>
      <c r="J52" s="166">
        <f t="shared" si="20"/>
        <v>289</v>
      </c>
      <c r="K52" s="167">
        <f t="shared" si="21"/>
        <v>236</v>
      </c>
      <c r="L52" s="167">
        <f t="shared" si="22"/>
        <v>325</v>
      </c>
      <c r="M52" s="166">
        <f t="shared" si="23"/>
        <v>561</v>
      </c>
      <c r="N52" s="193">
        <f t="shared" si="24"/>
        <v>64.305177111716617</v>
      </c>
      <c r="O52" s="193">
        <f t="shared" si="24"/>
        <v>53.8971807628524</v>
      </c>
      <c r="P52" s="193">
        <f t="shared" si="24"/>
        <v>57.83505154639176</v>
      </c>
    </row>
    <row r="53" spans="1:16" s="2" customFormat="1" ht="13.5">
      <c r="A53" s="160" t="s">
        <v>34</v>
      </c>
      <c r="B53" s="166">
        <f t="shared" ref="B53:M53" si="25">SUM(B40:B52)</f>
        <v>1159</v>
      </c>
      <c r="C53" s="166">
        <f t="shared" si="25"/>
        <v>1388</v>
      </c>
      <c r="D53" s="166">
        <f t="shared" si="25"/>
        <v>2547</v>
      </c>
      <c r="E53" s="166">
        <f t="shared" si="25"/>
        <v>379</v>
      </c>
      <c r="F53" s="166">
        <f t="shared" si="25"/>
        <v>443</v>
      </c>
      <c r="G53" s="166">
        <f t="shared" si="25"/>
        <v>822</v>
      </c>
      <c r="H53" s="166">
        <f t="shared" si="25"/>
        <v>355</v>
      </c>
      <c r="I53" s="166">
        <f t="shared" si="25"/>
        <v>398</v>
      </c>
      <c r="J53" s="166">
        <f t="shared" si="25"/>
        <v>753</v>
      </c>
      <c r="K53" s="166">
        <f t="shared" si="25"/>
        <v>734</v>
      </c>
      <c r="L53" s="166">
        <f t="shared" si="25"/>
        <v>841</v>
      </c>
      <c r="M53" s="166">
        <f t="shared" si="25"/>
        <v>1575</v>
      </c>
      <c r="N53" s="193">
        <f>ROUND(IF(OR(K53=0,B53=0),0,K53/B53*100),2)</f>
        <v>63.33</v>
      </c>
      <c r="O53" s="193">
        <f>ROUND(IF(OR(L53=0,C53=0),0,L53/C53*100),2)</f>
        <v>60.59</v>
      </c>
      <c r="P53" s="193">
        <f>ROUND(IF(OR(M53=0,D53=0),0,M53/D53*100),2)</f>
        <v>61.84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239" priority="81" stopIfTrue="1" operator="notEqual">
      <formula>B36</formula>
    </cfRule>
  </conditionalFormatting>
  <conditionalFormatting sqref="H49:J49">
    <cfRule type="cellIs" dxfId="6238" priority="82" stopIfTrue="1" operator="greaterThan">
      <formula>100</formula>
    </cfRule>
    <cfRule type="cellIs" dxfId="6237" priority="83" stopIfTrue="1" operator="notEqual">
      <formula>H36</formula>
    </cfRule>
  </conditionalFormatting>
  <conditionalFormatting sqref="H39:J48">
    <cfRule type="cellIs" dxfId="6236" priority="84" stopIfTrue="1" operator="greaterThan">
      <formula>100</formula>
    </cfRule>
  </conditionalFormatting>
  <conditionalFormatting sqref="B49:G49">
    <cfRule type="cellIs" dxfId="6235" priority="80" stopIfTrue="1" operator="notEqual">
      <formula>B36</formula>
    </cfRule>
  </conditionalFormatting>
  <conditionalFormatting sqref="H49:J49">
    <cfRule type="cellIs" dxfId="6234" priority="78" stopIfTrue="1" operator="greaterThan">
      <formula>100</formula>
    </cfRule>
    <cfRule type="cellIs" dxfId="6233" priority="79" stopIfTrue="1" operator="notEqual">
      <formula>H36</formula>
    </cfRule>
  </conditionalFormatting>
  <conditionalFormatting sqref="H39:J48">
    <cfRule type="cellIs" dxfId="6232" priority="77" stopIfTrue="1" operator="greaterThan">
      <formula>100</formula>
    </cfRule>
  </conditionalFormatting>
  <conditionalFormatting sqref="B49:G49">
    <cfRule type="cellIs" dxfId="6231" priority="76" stopIfTrue="1" operator="notEqual">
      <formula>B36</formula>
    </cfRule>
  </conditionalFormatting>
  <conditionalFormatting sqref="H49:J49">
    <cfRule type="cellIs" dxfId="6230" priority="74" stopIfTrue="1" operator="greaterThan">
      <formula>100</formula>
    </cfRule>
    <cfRule type="cellIs" dxfId="6229" priority="75" stopIfTrue="1" operator="notEqual">
      <formula>H36</formula>
    </cfRule>
  </conditionalFormatting>
  <conditionalFormatting sqref="H39:J48">
    <cfRule type="cellIs" dxfId="6228" priority="73" stopIfTrue="1" operator="greaterThan">
      <formula>100</formula>
    </cfRule>
  </conditionalFormatting>
  <conditionalFormatting sqref="B49:G49">
    <cfRule type="cellIs" dxfId="6227" priority="72" stopIfTrue="1" operator="notEqual">
      <formula>B36</formula>
    </cfRule>
  </conditionalFormatting>
  <conditionalFormatting sqref="H49:J49">
    <cfRule type="cellIs" dxfId="6226" priority="70" stopIfTrue="1" operator="greaterThan">
      <formula>100</formula>
    </cfRule>
    <cfRule type="cellIs" dxfId="6225" priority="71" stopIfTrue="1" operator="notEqual">
      <formula>H36</formula>
    </cfRule>
  </conditionalFormatting>
  <conditionalFormatting sqref="H39:J48">
    <cfRule type="cellIs" dxfId="6224" priority="69" stopIfTrue="1" operator="greaterThan">
      <formula>100</formula>
    </cfRule>
  </conditionalFormatting>
  <conditionalFormatting sqref="B49:G49">
    <cfRule type="cellIs" dxfId="6223" priority="68" stopIfTrue="1" operator="notEqual">
      <formula>B36</formula>
    </cfRule>
  </conditionalFormatting>
  <conditionalFormatting sqref="H49:J49">
    <cfRule type="cellIs" dxfId="6222" priority="66" stopIfTrue="1" operator="greaterThan">
      <formula>100</formula>
    </cfRule>
    <cfRule type="cellIs" dxfId="6221" priority="67" stopIfTrue="1" operator="notEqual">
      <formula>H36</formula>
    </cfRule>
  </conditionalFormatting>
  <conditionalFormatting sqref="H39:J48">
    <cfRule type="cellIs" dxfId="6220" priority="65" stopIfTrue="1" operator="greaterThan">
      <formula>100</formula>
    </cfRule>
  </conditionalFormatting>
  <conditionalFormatting sqref="B49:G49">
    <cfRule type="cellIs" dxfId="6219" priority="64" stopIfTrue="1" operator="notEqual">
      <formula>B36</formula>
    </cfRule>
  </conditionalFormatting>
  <conditionalFormatting sqref="H49:J49">
    <cfRule type="cellIs" dxfId="6218" priority="62" stopIfTrue="1" operator="greaterThan">
      <formula>100</formula>
    </cfRule>
    <cfRule type="cellIs" dxfId="6217" priority="63" stopIfTrue="1" operator="notEqual">
      <formula>H36</formula>
    </cfRule>
  </conditionalFormatting>
  <conditionalFormatting sqref="H39:J48">
    <cfRule type="cellIs" dxfId="6216" priority="61" stopIfTrue="1" operator="greaterThan">
      <formula>100</formula>
    </cfRule>
  </conditionalFormatting>
  <conditionalFormatting sqref="B49:G49">
    <cfRule type="cellIs" dxfId="6215" priority="60" stopIfTrue="1" operator="notEqual">
      <formula>B36</formula>
    </cfRule>
  </conditionalFormatting>
  <conditionalFormatting sqref="H49:J49">
    <cfRule type="cellIs" dxfId="6214" priority="58" stopIfTrue="1" operator="greaterThan">
      <formula>100</formula>
    </cfRule>
    <cfRule type="cellIs" dxfId="6213" priority="59" stopIfTrue="1" operator="notEqual">
      <formula>H36</formula>
    </cfRule>
  </conditionalFormatting>
  <conditionalFormatting sqref="H39:J48">
    <cfRule type="cellIs" dxfId="6212" priority="57" stopIfTrue="1" operator="greaterThan">
      <formula>100</formula>
    </cfRule>
  </conditionalFormatting>
  <conditionalFormatting sqref="B49:G49">
    <cfRule type="cellIs" dxfId="6211" priority="56" stopIfTrue="1" operator="notEqual">
      <formula>B36</formula>
    </cfRule>
  </conditionalFormatting>
  <conditionalFormatting sqref="H49:J49">
    <cfRule type="cellIs" dxfId="6210" priority="54" stopIfTrue="1" operator="greaterThan">
      <formula>100</formula>
    </cfRule>
    <cfRule type="cellIs" dxfId="6209" priority="55" stopIfTrue="1" operator="notEqual">
      <formula>H36</formula>
    </cfRule>
  </conditionalFormatting>
  <conditionalFormatting sqref="H39:J48">
    <cfRule type="cellIs" dxfId="6208" priority="53" stopIfTrue="1" operator="greaterThan">
      <formula>100</formula>
    </cfRule>
  </conditionalFormatting>
  <conditionalFormatting sqref="B49:G49">
    <cfRule type="cellIs" dxfId="6207" priority="52" stopIfTrue="1" operator="notEqual">
      <formula>B36</formula>
    </cfRule>
  </conditionalFormatting>
  <conditionalFormatting sqref="H49:J49">
    <cfRule type="cellIs" dxfId="6206" priority="50" stopIfTrue="1" operator="greaterThan">
      <formula>100</formula>
    </cfRule>
    <cfRule type="cellIs" dxfId="6205" priority="51" stopIfTrue="1" operator="notEqual">
      <formula>H36</formula>
    </cfRule>
  </conditionalFormatting>
  <conditionalFormatting sqref="H39:J48">
    <cfRule type="cellIs" dxfId="6204" priority="49" stopIfTrue="1" operator="greaterThan">
      <formula>100</formula>
    </cfRule>
  </conditionalFormatting>
  <conditionalFormatting sqref="B49:G49">
    <cfRule type="cellIs" dxfId="6203" priority="48" stopIfTrue="1" operator="notEqual">
      <formula>B36</formula>
    </cfRule>
  </conditionalFormatting>
  <conditionalFormatting sqref="H49:J49">
    <cfRule type="cellIs" dxfId="6202" priority="46" stopIfTrue="1" operator="greaterThan">
      <formula>100</formula>
    </cfRule>
    <cfRule type="cellIs" dxfId="6201" priority="47" stopIfTrue="1" operator="notEqual">
      <formula>H36</formula>
    </cfRule>
  </conditionalFormatting>
  <conditionalFormatting sqref="H39:J48">
    <cfRule type="cellIs" dxfId="6200" priority="45" stopIfTrue="1" operator="greaterThan">
      <formula>100</formula>
    </cfRule>
  </conditionalFormatting>
  <conditionalFormatting sqref="B53:G53">
    <cfRule type="cellIs" dxfId="6199" priority="44" stopIfTrue="1" operator="notEqual">
      <formula>B38</formula>
    </cfRule>
  </conditionalFormatting>
  <conditionalFormatting sqref="H53:J53">
    <cfRule type="cellIs" dxfId="6198" priority="42" stopIfTrue="1" operator="greaterThan">
      <formula>100</formula>
    </cfRule>
    <cfRule type="cellIs" dxfId="6197" priority="43" stopIfTrue="1" operator="notEqual">
      <formula>H38</formula>
    </cfRule>
  </conditionalFormatting>
  <conditionalFormatting sqref="H40:J52">
    <cfRule type="cellIs" dxfId="6196" priority="41" stopIfTrue="1" operator="greaterThan">
      <formula>100</formula>
    </cfRule>
  </conditionalFormatting>
  <conditionalFormatting sqref="B53:G53">
    <cfRule type="cellIs" dxfId="6195" priority="40" stopIfTrue="1" operator="notEqual">
      <formula>B38</formula>
    </cfRule>
  </conditionalFormatting>
  <conditionalFormatting sqref="H53:J53">
    <cfRule type="cellIs" dxfId="6194" priority="38" stopIfTrue="1" operator="greaterThan">
      <formula>100</formula>
    </cfRule>
    <cfRule type="cellIs" dxfId="6193" priority="39" stopIfTrue="1" operator="notEqual">
      <formula>H38</formula>
    </cfRule>
  </conditionalFormatting>
  <conditionalFormatting sqref="H40:J52">
    <cfRule type="cellIs" dxfId="6192" priority="37" stopIfTrue="1" operator="greaterThan">
      <formula>100</formula>
    </cfRule>
  </conditionalFormatting>
  <conditionalFormatting sqref="B49:G49">
    <cfRule type="cellIs" dxfId="6191" priority="36" stopIfTrue="1" operator="notEqual">
      <formula>B36</formula>
    </cfRule>
  </conditionalFormatting>
  <conditionalFormatting sqref="H49:J49">
    <cfRule type="cellIs" dxfId="6190" priority="34" stopIfTrue="1" operator="greaterThan">
      <formula>100</formula>
    </cfRule>
    <cfRule type="cellIs" dxfId="6189" priority="35" stopIfTrue="1" operator="notEqual">
      <formula>H36</formula>
    </cfRule>
  </conditionalFormatting>
  <conditionalFormatting sqref="H39:J48">
    <cfRule type="cellIs" dxfId="6188" priority="33" stopIfTrue="1" operator="greaterThan">
      <formula>100</formula>
    </cfRule>
  </conditionalFormatting>
  <conditionalFormatting sqref="B53:G53">
    <cfRule type="cellIs" dxfId="6187" priority="32" stopIfTrue="1" operator="notEqual">
      <formula>B38</formula>
    </cfRule>
  </conditionalFormatting>
  <conditionalFormatting sqref="H53:J53">
    <cfRule type="cellIs" dxfId="6186" priority="30" stopIfTrue="1" operator="greaterThan">
      <formula>100</formula>
    </cfRule>
    <cfRule type="cellIs" dxfId="6185" priority="31" stopIfTrue="1" operator="notEqual">
      <formula>H38</formula>
    </cfRule>
  </conditionalFormatting>
  <conditionalFormatting sqref="H40:J52">
    <cfRule type="cellIs" dxfId="6184" priority="29" stopIfTrue="1" operator="greaterThan">
      <formula>100</formula>
    </cfRule>
  </conditionalFormatting>
  <conditionalFormatting sqref="B53:G53">
    <cfRule type="cellIs" dxfId="6183" priority="28" stopIfTrue="1" operator="notEqual">
      <formula>B38</formula>
    </cfRule>
  </conditionalFormatting>
  <conditionalFormatting sqref="H53:J53">
    <cfRule type="cellIs" dxfId="6182" priority="26" stopIfTrue="1" operator="greaterThan">
      <formula>100</formula>
    </cfRule>
    <cfRule type="cellIs" dxfId="6181" priority="27" stopIfTrue="1" operator="notEqual">
      <formula>H38</formula>
    </cfRule>
  </conditionalFormatting>
  <conditionalFormatting sqref="H40:J52">
    <cfRule type="cellIs" dxfId="6180" priority="25" stopIfTrue="1" operator="greaterThan">
      <formula>100</formula>
    </cfRule>
  </conditionalFormatting>
  <conditionalFormatting sqref="B49:G49">
    <cfRule type="cellIs" dxfId="6179" priority="24" stopIfTrue="1" operator="notEqual">
      <formula>B36</formula>
    </cfRule>
  </conditionalFormatting>
  <conditionalFormatting sqref="H49:J49">
    <cfRule type="cellIs" dxfId="6178" priority="22" stopIfTrue="1" operator="greaterThan">
      <formula>100</formula>
    </cfRule>
    <cfRule type="cellIs" dxfId="6177" priority="23" stopIfTrue="1" operator="notEqual">
      <formula>H36</formula>
    </cfRule>
  </conditionalFormatting>
  <conditionalFormatting sqref="H39:J48">
    <cfRule type="cellIs" dxfId="6176" priority="21" stopIfTrue="1" operator="greaterThan">
      <formula>100</formula>
    </cfRule>
  </conditionalFormatting>
  <conditionalFormatting sqref="B53:G53">
    <cfRule type="cellIs" dxfId="6175" priority="20" stopIfTrue="1" operator="notEqual">
      <formula>B38</formula>
    </cfRule>
  </conditionalFormatting>
  <conditionalFormatting sqref="H53:J53">
    <cfRule type="cellIs" dxfId="6174" priority="18" stopIfTrue="1" operator="greaterThan">
      <formula>100</formula>
    </cfRule>
    <cfRule type="cellIs" dxfId="6173" priority="19" stopIfTrue="1" operator="notEqual">
      <formula>H38</formula>
    </cfRule>
  </conditionalFormatting>
  <conditionalFormatting sqref="H40:J52">
    <cfRule type="cellIs" dxfId="6172" priority="17" stopIfTrue="1" operator="greaterThan">
      <formula>100</formula>
    </cfRule>
  </conditionalFormatting>
  <conditionalFormatting sqref="B53:G53">
    <cfRule type="cellIs" dxfId="6171" priority="16" stopIfTrue="1" operator="notEqual">
      <formula>B38</formula>
    </cfRule>
  </conditionalFormatting>
  <conditionalFormatting sqref="H53:J53">
    <cfRule type="cellIs" dxfId="6170" priority="14" stopIfTrue="1" operator="greaterThan">
      <formula>100</formula>
    </cfRule>
    <cfRule type="cellIs" dxfId="6169" priority="15" stopIfTrue="1" operator="notEqual">
      <formula>H38</formula>
    </cfRule>
  </conditionalFormatting>
  <conditionalFormatting sqref="H40:J52">
    <cfRule type="cellIs" dxfId="6168" priority="13" stopIfTrue="1" operator="greaterThan">
      <formula>100</formula>
    </cfRule>
  </conditionalFormatting>
  <conditionalFormatting sqref="B53:G53">
    <cfRule type="cellIs" dxfId="6167" priority="12" stopIfTrue="1" operator="notEqual">
      <formula>B38</formula>
    </cfRule>
  </conditionalFormatting>
  <conditionalFormatting sqref="H53:J53">
    <cfRule type="cellIs" dxfId="6166" priority="10" stopIfTrue="1" operator="greaterThan">
      <formula>100</formula>
    </cfRule>
    <cfRule type="cellIs" dxfId="6165" priority="11" stopIfTrue="1" operator="notEqual">
      <formula>H38</formula>
    </cfRule>
  </conditionalFormatting>
  <conditionalFormatting sqref="H40:J52">
    <cfRule type="cellIs" dxfId="6164" priority="9" stopIfTrue="1" operator="greaterThan">
      <formula>100</formula>
    </cfRule>
  </conditionalFormatting>
  <conditionalFormatting sqref="B53:G53">
    <cfRule type="cellIs" dxfId="6163" priority="8" stopIfTrue="1" operator="notEqual">
      <formula>B38</formula>
    </cfRule>
  </conditionalFormatting>
  <conditionalFormatting sqref="H53:J53">
    <cfRule type="cellIs" dxfId="6162" priority="6" stopIfTrue="1" operator="greaterThan">
      <formula>100</formula>
    </cfRule>
    <cfRule type="cellIs" dxfId="6161" priority="7" stopIfTrue="1" operator="notEqual">
      <formula>H38</formula>
    </cfRule>
  </conditionalFormatting>
  <conditionalFormatting sqref="H40:J52">
    <cfRule type="cellIs" dxfId="6160" priority="5" stopIfTrue="1" operator="greaterThan">
      <formula>100</formula>
    </cfRule>
  </conditionalFormatting>
  <conditionalFormatting sqref="B53:M53">
    <cfRule type="cellIs" dxfId="6159" priority="4" stopIfTrue="1" operator="notEqual">
      <formula>B38</formula>
    </cfRule>
  </conditionalFormatting>
  <conditionalFormatting sqref="N53:P53">
    <cfRule type="cellIs" dxfId="6158" priority="2" stopIfTrue="1" operator="greaterThan">
      <formula>100</formula>
    </cfRule>
    <cfRule type="cellIs" dxfId="6157" priority="3" stopIfTrue="1" operator="notEqual">
      <formula>N38</formula>
    </cfRule>
  </conditionalFormatting>
  <conditionalFormatting sqref="N40:P52">
    <cfRule type="cellIs" dxfId="61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27</v>
      </c>
      <c r="C6" s="168">
        <f t="shared" si="0"/>
        <v>42</v>
      </c>
      <c r="D6" s="171">
        <f t="shared" ref="D6:D16" si="1">SUM(B6:C6)</f>
        <v>69</v>
      </c>
      <c r="E6" s="174"/>
      <c r="F6" s="174"/>
      <c r="G6" s="174"/>
      <c r="H6" s="174"/>
      <c r="I6" s="174"/>
      <c r="J6" s="174"/>
      <c r="K6" s="179">
        <f t="shared" ref="K6:L16" si="2">K42</f>
        <v>9</v>
      </c>
      <c r="L6" s="183">
        <f t="shared" si="2"/>
        <v>27</v>
      </c>
      <c r="M6" s="188">
        <f t="shared" ref="M6:M17" si="3">SUM(K6:L6)</f>
        <v>36</v>
      </c>
      <c r="N6" s="91">
        <f t="shared" ref="N6:P17" si="4">IF(OR(K6=0,B6=0),0,K6/B6*100)</f>
        <v>33.333333333333329</v>
      </c>
      <c r="O6" s="194">
        <f t="shared" si="4"/>
        <v>64.285714285714292</v>
      </c>
      <c r="P6" s="196">
        <f t="shared" si="4"/>
        <v>52.173913043478258</v>
      </c>
    </row>
    <row r="7" spans="1:16" s="2" customFormat="1" ht="22.5" hidden="1" customHeight="1">
      <c r="A7" s="8" t="s">
        <v>7</v>
      </c>
      <c r="B7" s="161">
        <f t="shared" si="0"/>
        <v>40</v>
      </c>
      <c r="C7" s="168">
        <f t="shared" si="0"/>
        <v>35</v>
      </c>
      <c r="D7" s="130">
        <f t="shared" si="1"/>
        <v>75</v>
      </c>
      <c r="E7" s="175"/>
      <c r="F7" s="175"/>
      <c r="G7" s="175"/>
      <c r="H7" s="175"/>
      <c r="I7" s="175"/>
      <c r="J7" s="175"/>
      <c r="K7" s="162">
        <f t="shared" si="2"/>
        <v>15</v>
      </c>
      <c r="L7" s="169">
        <f t="shared" si="2"/>
        <v>25</v>
      </c>
      <c r="M7" s="130">
        <f t="shared" si="3"/>
        <v>40</v>
      </c>
      <c r="N7" s="139">
        <f t="shared" si="4"/>
        <v>37.5</v>
      </c>
      <c r="O7" s="145">
        <f t="shared" si="4"/>
        <v>71.428571428571431</v>
      </c>
      <c r="P7" s="151">
        <f t="shared" si="4"/>
        <v>53.333333333333336</v>
      </c>
    </row>
    <row r="8" spans="1:16" s="2" customFormat="1" ht="22.5" hidden="1" customHeight="1">
      <c r="A8" s="8" t="s">
        <v>11</v>
      </c>
      <c r="B8" s="161">
        <f t="shared" si="0"/>
        <v>43</v>
      </c>
      <c r="C8" s="168">
        <f t="shared" si="0"/>
        <v>54</v>
      </c>
      <c r="D8" s="130">
        <f t="shared" si="1"/>
        <v>97</v>
      </c>
      <c r="E8" s="175"/>
      <c r="F8" s="175"/>
      <c r="G8" s="175"/>
      <c r="H8" s="175"/>
      <c r="I8" s="175"/>
      <c r="J8" s="175"/>
      <c r="K8" s="162">
        <f t="shared" si="2"/>
        <v>24</v>
      </c>
      <c r="L8" s="169">
        <f t="shared" si="2"/>
        <v>39</v>
      </c>
      <c r="M8" s="130">
        <f t="shared" si="3"/>
        <v>63</v>
      </c>
      <c r="N8" s="139">
        <f t="shared" si="4"/>
        <v>55.813953488372093</v>
      </c>
      <c r="O8" s="145">
        <f t="shared" si="4"/>
        <v>72.222222222222214</v>
      </c>
      <c r="P8" s="151">
        <f t="shared" si="4"/>
        <v>64.948453608247419</v>
      </c>
    </row>
    <row r="9" spans="1:16" s="2" customFormat="1" ht="22.5" hidden="1" customHeight="1">
      <c r="A9" s="8" t="s">
        <v>5</v>
      </c>
      <c r="B9" s="161">
        <f t="shared" si="0"/>
        <v>62</v>
      </c>
      <c r="C9" s="168">
        <f t="shared" si="0"/>
        <v>54</v>
      </c>
      <c r="D9" s="130">
        <f t="shared" si="1"/>
        <v>116</v>
      </c>
      <c r="E9" s="175"/>
      <c r="F9" s="175"/>
      <c r="G9" s="175"/>
      <c r="H9" s="175"/>
      <c r="I9" s="175"/>
      <c r="J9" s="175"/>
      <c r="K9" s="162">
        <f t="shared" si="2"/>
        <v>35</v>
      </c>
      <c r="L9" s="169">
        <f t="shared" si="2"/>
        <v>33</v>
      </c>
      <c r="M9" s="130">
        <f t="shared" si="3"/>
        <v>68</v>
      </c>
      <c r="N9" s="139">
        <f t="shared" si="4"/>
        <v>56.451612903225815</v>
      </c>
      <c r="O9" s="145">
        <f t="shared" si="4"/>
        <v>61.111111111111114</v>
      </c>
      <c r="P9" s="151">
        <f t="shared" si="4"/>
        <v>58.620689655172406</v>
      </c>
    </row>
    <row r="10" spans="1:16" s="2" customFormat="1" ht="22.5" hidden="1" customHeight="1">
      <c r="A10" s="8" t="s">
        <v>17</v>
      </c>
      <c r="B10" s="161">
        <f t="shared" si="0"/>
        <v>62</v>
      </c>
      <c r="C10" s="168">
        <f t="shared" si="0"/>
        <v>67</v>
      </c>
      <c r="D10" s="130">
        <f t="shared" si="1"/>
        <v>129</v>
      </c>
      <c r="E10" s="175"/>
      <c r="F10" s="175"/>
      <c r="G10" s="175"/>
      <c r="H10" s="175"/>
      <c r="I10" s="175"/>
      <c r="J10" s="175"/>
      <c r="K10" s="162">
        <f t="shared" si="2"/>
        <v>37</v>
      </c>
      <c r="L10" s="169">
        <f t="shared" si="2"/>
        <v>47</v>
      </c>
      <c r="M10" s="130">
        <f t="shared" si="3"/>
        <v>84</v>
      </c>
      <c r="N10" s="139">
        <f t="shared" si="4"/>
        <v>59.677419354838712</v>
      </c>
      <c r="O10" s="145">
        <f t="shared" si="4"/>
        <v>70.149253731343293</v>
      </c>
      <c r="P10" s="151">
        <f t="shared" si="4"/>
        <v>65.116279069767444</v>
      </c>
    </row>
    <row r="11" spans="1:16" s="2" customFormat="1" ht="22.5" hidden="1" customHeight="1">
      <c r="A11" s="8" t="s">
        <v>4</v>
      </c>
      <c r="B11" s="161">
        <f t="shared" si="0"/>
        <v>72</v>
      </c>
      <c r="C11" s="168">
        <f t="shared" si="0"/>
        <v>83</v>
      </c>
      <c r="D11" s="130">
        <f t="shared" si="1"/>
        <v>155</v>
      </c>
      <c r="E11" s="175"/>
      <c r="F11" s="175"/>
      <c r="G11" s="175"/>
      <c r="H11" s="175"/>
      <c r="I11" s="175"/>
      <c r="J11" s="175"/>
      <c r="K11" s="162">
        <f t="shared" si="2"/>
        <v>45</v>
      </c>
      <c r="L11" s="169">
        <f t="shared" si="2"/>
        <v>82</v>
      </c>
      <c r="M11" s="130">
        <f t="shared" si="3"/>
        <v>127</v>
      </c>
      <c r="N11" s="139">
        <f t="shared" si="4"/>
        <v>62.5</v>
      </c>
      <c r="O11" s="145">
        <f t="shared" si="4"/>
        <v>98.795180722891558</v>
      </c>
      <c r="P11" s="151">
        <f t="shared" si="4"/>
        <v>81.935483870967744</v>
      </c>
    </row>
    <row r="12" spans="1:16" s="2" customFormat="1" ht="22.5" hidden="1" customHeight="1">
      <c r="A12" s="8" t="s">
        <v>10</v>
      </c>
      <c r="B12" s="161">
        <f t="shared" si="0"/>
        <v>88</v>
      </c>
      <c r="C12" s="168">
        <f t="shared" si="0"/>
        <v>88</v>
      </c>
      <c r="D12" s="130">
        <f t="shared" si="1"/>
        <v>176</v>
      </c>
      <c r="E12" s="175"/>
      <c r="F12" s="175"/>
      <c r="G12" s="175"/>
      <c r="H12" s="175"/>
      <c r="I12" s="175"/>
      <c r="J12" s="175"/>
      <c r="K12" s="162">
        <f t="shared" si="2"/>
        <v>64</v>
      </c>
      <c r="L12" s="169">
        <f t="shared" si="2"/>
        <v>61</v>
      </c>
      <c r="M12" s="130">
        <f t="shared" si="3"/>
        <v>125</v>
      </c>
      <c r="N12" s="139">
        <f t="shared" si="4"/>
        <v>72.727272727272734</v>
      </c>
      <c r="O12" s="145">
        <f t="shared" si="4"/>
        <v>69.318181818181827</v>
      </c>
      <c r="P12" s="151">
        <f t="shared" si="4"/>
        <v>71.022727272727266</v>
      </c>
    </row>
    <row r="13" spans="1:16" s="2" customFormat="1" ht="22.5" hidden="1" customHeight="1">
      <c r="A13" s="8" t="s">
        <v>14</v>
      </c>
      <c r="B13" s="161">
        <f t="shared" si="0"/>
        <v>77</v>
      </c>
      <c r="C13" s="168">
        <f t="shared" si="0"/>
        <v>119</v>
      </c>
      <c r="D13" s="130">
        <f t="shared" si="1"/>
        <v>196</v>
      </c>
      <c r="E13" s="175"/>
      <c r="F13" s="175"/>
      <c r="G13" s="175"/>
      <c r="H13" s="175"/>
      <c r="I13" s="175"/>
      <c r="J13" s="175"/>
      <c r="K13" s="162">
        <f t="shared" si="2"/>
        <v>46</v>
      </c>
      <c r="L13" s="169">
        <f t="shared" si="2"/>
        <v>76</v>
      </c>
      <c r="M13" s="130">
        <f t="shared" si="3"/>
        <v>122</v>
      </c>
      <c r="N13" s="139">
        <f t="shared" si="4"/>
        <v>59.740259740259738</v>
      </c>
      <c r="O13" s="145">
        <f t="shared" si="4"/>
        <v>63.865546218487388</v>
      </c>
      <c r="P13" s="151">
        <f t="shared" si="4"/>
        <v>62.244897959183675</v>
      </c>
    </row>
    <row r="14" spans="1:16" s="2" customFormat="1" ht="22.5" hidden="1" customHeight="1">
      <c r="A14" s="8" t="s">
        <v>20</v>
      </c>
      <c r="B14" s="161">
        <f t="shared" si="0"/>
        <v>99</v>
      </c>
      <c r="C14" s="168">
        <f t="shared" si="0"/>
        <v>97</v>
      </c>
      <c r="D14" s="130">
        <f t="shared" si="1"/>
        <v>196</v>
      </c>
      <c r="E14" s="175"/>
      <c r="F14" s="175"/>
      <c r="G14" s="175"/>
      <c r="H14" s="175"/>
      <c r="I14" s="175"/>
      <c r="J14" s="175"/>
      <c r="K14" s="162">
        <f t="shared" si="2"/>
        <v>62</v>
      </c>
      <c r="L14" s="169">
        <f t="shared" si="2"/>
        <v>62</v>
      </c>
      <c r="M14" s="130">
        <f t="shared" si="3"/>
        <v>124</v>
      </c>
      <c r="N14" s="139">
        <f t="shared" si="4"/>
        <v>62.62626262626263</v>
      </c>
      <c r="O14" s="145">
        <f t="shared" si="4"/>
        <v>63.917525773195869</v>
      </c>
      <c r="P14" s="151">
        <f t="shared" si="4"/>
        <v>63.265306122448983</v>
      </c>
    </row>
    <row r="15" spans="1:16" s="2" customFormat="1" ht="22.5" hidden="1" customHeight="1">
      <c r="A15" s="8" t="s">
        <v>23</v>
      </c>
      <c r="B15" s="161">
        <f t="shared" si="0"/>
        <v>104</v>
      </c>
      <c r="C15" s="168">
        <f t="shared" si="0"/>
        <v>130</v>
      </c>
      <c r="D15" s="130">
        <f t="shared" si="1"/>
        <v>234</v>
      </c>
      <c r="E15" s="174"/>
      <c r="F15" s="174"/>
      <c r="G15" s="174"/>
      <c r="H15" s="174"/>
      <c r="I15" s="174"/>
      <c r="J15" s="174"/>
      <c r="K15" s="161">
        <f t="shared" si="2"/>
        <v>74</v>
      </c>
      <c r="L15" s="168">
        <f t="shared" si="2"/>
        <v>98</v>
      </c>
      <c r="M15" s="130">
        <f t="shared" si="3"/>
        <v>172</v>
      </c>
      <c r="N15" s="139">
        <f t="shared" si="4"/>
        <v>71.15384615384616</v>
      </c>
      <c r="O15" s="145">
        <f t="shared" si="4"/>
        <v>75.384615384615387</v>
      </c>
      <c r="P15" s="151">
        <f t="shared" si="4"/>
        <v>73.504273504273513</v>
      </c>
    </row>
    <row r="16" spans="1:16" s="2" customFormat="1" ht="22.5" hidden="1" customHeight="1">
      <c r="A16" s="10" t="s">
        <v>35</v>
      </c>
      <c r="B16" s="162">
        <f t="shared" si="0"/>
        <v>416</v>
      </c>
      <c r="C16" s="169">
        <f t="shared" si="0"/>
        <v>647</v>
      </c>
      <c r="D16" s="172">
        <f t="shared" si="1"/>
        <v>1063</v>
      </c>
      <c r="E16" s="176"/>
      <c r="F16" s="176"/>
      <c r="G16" s="176"/>
      <c r="H16" s="176"/>
      <c r="I16" s="176"/>
      <c r="J16" s="176"/>
      <c r="K16" s="162">
        <f t="shared" si="2"/>
        <v>294</v>
      </c>
      <c r="L16" s="169">
        <f t="shared" si="2"/>
        <v>344</v>
      </c>
      <c r="M16" s="130">
        <f t="shared" si="3"/>
        <v>638</v>
      </c>
      <c r="N16" s="190">
        <f t="shared" si="4"/>
        <v>70.673076923076934</v>
      </c>
      <c r="O16" s="195">
        <f t="shared" si="4"/>
        <v>53.168469860896451</v>
      </c>
      <c r="P16" s="197">
        <f t="shared" si="4"/>
        <v>60.018814675446855</v>
      </c>
    </row>
    <row r="17" spans="1:24" s="2" customFormat="1" ht="22.5" hidden="1" customHeight="1">
      <c r="A17" s="11" t="s">
        <v>34</v>
      </c>
      <c r="B17" s="42">
        <f>SUM(B6:B16)</f>
        <v>1090</v>
      </c>
      <c r="C17" s="22">
        <f>SUM(C6:C16)</f>
        <v>1416</v>
      </c>
      <c r="D17" s="37">
        <f>SUM(D6:D16)</f>
        <v>2506</v>
      </c>
      <c r="E17" s="177"/>
      <c r="F17" s="177"/>
      <c r="G17" s="177"/>
      <c r="H17" s="177"/>
      <c r="I17" s="177"/>
      <c r="J17" s="177"/>
      <c r="K17" s="42">
        <f>SUM(K6:K16)</f>
        <v>705</v>
      </c>
      <c r="L17" s="22">
        <f>SUM(L6:L16)</f>
        <v>894</v>
      </c>
      <c r="M17" s="37">
        <f t="shared" si="3"/>
        <v>1599</v>
      </c>
      <c r="N17" s="143">
        <f t="shared" si="4"/>
        <v>64.678899082568805</v>
      </c>
      <c r="O17" s="149">
        <f t="shared" si="4"/>
        <v>63.135593220338983</v>
      </c>
      <c r="P17" s="155">
        <f t="shared" si="4"/>
        <v>63.80686352753392</v>
      </c>
    </row>
    <row r="18" spans="1:24" hidden="1"/>
    <row r="19" spans="1:24" hidden="1"/>
    <row r="20" spans="1:24" s="2" customFormat="1" ht="22.5" customHeight="1">
      <c r="A20" s="156" t="str">
        <f>'12厚生第3'!A20:L20</f>
        <v>令和７年７月２０日執行　参議院議員通常選挙</v>
      </c>
      <c r="B20" s="163"/>
      <c r="C20" s="163"/>
      <c r="D20" s="163"/>
      <c r="E20" s="163"/>
      <c r="F20" s="163"/>
      <c r="G20" s="163"/>
      <c r="H20" s="163"/>
      <c r="I20" s="163"/>
      <c r="J20" s="163"/>
      <c r="K20" s="163"/>
      <c r="L20" s="184"/>
      <c r="M20" s="15" t="s">
        <v>93</v>
      </c>
      <c r="N20" s="31"/>
      <c r="O20" s="15" t="s">
        <v>94</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6</v>
      </c>
      <c r="C23" s="170">
        <v>6</v>
      </c>
      <c r="D23" s="171">
        <f t="shared" ref="D23:D35" si="5">SUM(B23:C23)</f>
        <v>12</v>
      </c>
      <c r="E23" s="164">
        <v>2</v>
      </c>
      <c r="F23" s="170">
        <v>2</v>
      </c>
      <c r="G23" s="171">
        <f t="shared" ref="G23:G35" si="6">SUM(E23:F23)</f>
        <v>4</v>
      </c>
      <c r="H23" s="164">
        <v>4</v>
      </c>
      <c r="I23" s="170">
        <v>0</v>
      </c>
      <c r="J23" s="171">
        <f t="shared" ref="J23:J35" si="7">SUM(H23:I23)</f>
        <v>4</v>
      </c>
      <c r="K23" s="180">
        <f t="shared" ref="K23:L35" si="8">E23+H23</f>
        <v>6</v>
      </c>
      <c r="L23" s="185">
        <f t="shared" si="8"/>
        <v>2</v>
      </c>
      <c r="M23" s="189">
        <f t="shared" ref="M23:M35" si="9">SUM(K23:L23)</f>
        <v>8</v>
      </c>
      <c r="N23" s="91">
        <f t="shared" ref="N23:P36" si="10">IF(OR(K23=0,B23=0),0,K23/B23*100)</f>
        <v>100</v>
      </c>
      <c r="O23" s="97">
        <f t="shared" si="10"/>
        <v>33.333333333333329</v>
      </c>
      <c r="P23" s="103">
        <f t="shared" si="10"/>
        <v>66.666666666666657</v>
      </c>
      <c r="Q23" s="158"/>
      <c r="R23" s="198"/>
      <c r="S23" s="1" t="s">
        <v>28</v>
      </c>
      <c r="T23" s="1"/>
      <c r="U23" s="1"/>
      <c r="V23" s="1"/>
      <c r="W23" s="1"/>
      <c r="X23" s="1"/>
    </row>
    <row r="24" spans="1:24" s="2" customFormat="1" ht="22.5" customHeight="1">
      <c r="A24" s="157" t="s">
        <v>70</v>
      </c>
      <c r="B24" s="164">
        <v>9</v>
      </c>
      <c r="C24" s="170">
        <v>9</v>
      </c>
      <c r="D24" s="171">
        <f t="shared" si="5"/>
        <v>18</v>
      </c>
      <c r="E24" s="164">
        <v>1</v>
      </c>
      <c r="F24" s="170">
        <v>2</v>
      </c>
      <c r="G24" s="171">
        <f t="shared" si="6"/>
        <v>3</v>
      </c>
      <c r="H24" s="164">
        <v>3</v>
      </c>
      <c r="I24" s="170">
        <v>4</v>
      </c>
      <c r="J24" s="171">
        <f t="shared" si="7"/>
        <v>7</v>
      </c>
      <c r="K24" s="181">
        <f t="shared" si="8"/>
        <v>4</v>
      </c>
      <c r="L24" s="186">
        <f t="shared" si="8"/>
        <v>6</v>
      </c>
      <c r="M24" s="130">
        <f t="shared" si="9"/>
        <v>10</v>
      </c>
      <c r="N24" s="139">
        <f t="shared" si="10"/>
        <v>44.444444444444443</v>
      </c>
      <c r="O24" s="145">
        <f t="shared" si="10"/>
        <v>66.666666666666657</v>
      </c>
      <c r="P24" s="151">
        <f t="shared" si="10"/>
        <v>55.555555555555557</v>
      </c>
      <c r="R24" s="1"/>
      <c r="S24" s="1" t="s">
        <v>61</v>
      </c>
      <c r="T24" s="1"/>
      <c r="U24" s="1"/>
      <c r="V24" s="1"/>
      <c r="W24" s="1"/>
      <c r="X24" s="1"/>
    </row>
    <row r="25" spans="1:24" s="2" customFormat="1" ht="22.5" customHeight="1">
      <c r="A25" s="65" t="s">
        <v>0</v>
      </c>
      <c r="B25" s="164">
        <v>27</v>
      </c>
      <c r="C25" s="170">
        <v>42</v>
      </c>
      <c r="D25" s="171">
        <f t="shared" si="5"/>
        <v>69</v>
      </c>
      <c r="E25" s="164">
        <v>4</v>
      </c>
      <c r="F25" s="170">
        <v>22</v>
      </c>
      <c r="G25" s="171">
        <f t="shared" si="6"/>
        <v>26</v>
      </c>
      <c r="H25" s="164">
        <v>5</v>
      </c>
      <c r="I25" s="170">
        <v>5</v>
      </c>
      <c r="J25" s="171">
        <f t="shared" si="7"/>
        <v>10</v>
      </c>
      <c r="K25" s="181">
        <f t="shared" si="8"/>
        <v>9</v>
      </c>
      <c r="L25" s="186">
        <f t="shared" si="8"/>
        <v>27</v>
      </c>
      <c r="M25" s="171">
        <f t="shared" si="9"/>
        <v>36</v>
      </c>
      <c r="N25" s="191">
        <f t="shared" si="10"/>
        <v>33.333333333333329</v>
      </c>
      <c r="O25" s="101">
        <f t="shared" si="10"/>
        <v>64.285714285714292</v>
      </c>
      <c r="P25" s="107">
        <f t="shared" si="10"/>
        <v>52.173913043478258</v>
      </c>
      <c r="S25" s="1" t="s">
        <v>21</v>
      </c>
      <c r="T25" s="1"/>
      <c r="U25" s="1"/>
      <c r="V25" s="1"/>
      <c r="W25" s="1"/>
      <c r="X25" s="1"/>
    </row>
    <row r="26" spans="1:24" s="2" customFormat="1" ht="22.5" customHeight="1">
      <c r="A26" s="8" t="s">
        <v>7</v>
      </c>
      <c r="B26" s="164">
        <v>40</v>
      </c>
      <c r="C26" s="170">
        <v>35</v>
      </c>
      <c r="D26" s="130">
        <f t="shared" si="5"/>
        <v>75</v>
      </c>
      <c r="E26" s="164">
        <v>8</v>
      </c>
      <c r="F26" s="170">
        <v>17</v>
      </c>
      <c r="G26" s="130">
        <f t="shared" si="6"/>
        <v>25</v>
      </c>
      <c r="H26" s="164">
        <v>7</v>
      </c>
      <c r="I26" s="170">
        <v>8</v>
      </c>
      <c r="J26" s="130">
        <f t="shared" si="7"/>
        <v>15</v>
      </c>
      <c r="K26" s="181">
        <f t="shared" si="8"/>
        <v>15</v>
      </c>
      <c r="L26" s="186">
        <f t="shared" si="8"/>
        <v>25</v>
      </c>
      <c r="M26" s="130">
        <f t="shared" si="9"/>
        <v>40</v>
      </c>
      <c r="N26" s="139">
        <f t="shared" si="10"/>
        <v>37.5</v>
      </c>
      <c r="O26" s="145">
        <f t="shared" si="10"/>
        <v>71.428571428571431</v>
      </c>
      <c r="P26" s="151">
        <f t="shared" si="10"/>
        <v>53.333333333333336</v>
      </c>
    </row>
    <row r="27" spans="1:24" s="2" customFormat="1" ht="22.5" customHeight="1">
      <c r="A27" s="8" t="s">
        <v>11</v>
      </c>
      <c r="B27" s="164">
        <v>43</v>
      </c>
      <c r="C27" s="170">
        <v>54</v>
      </c>
      <c r="D27" s="130">
        <f t="shared" si="5"/>
        <v>97</v>
      </c>
      <c r="E27" s="164">
        <v>14</v>
      </c>
      <c r="F27" s="170">
        <v>24</v>
      </c>
      <c r="G27" s="130">
        <f t="shared" si="6"/>
        <v>38</v>
      </c>
      <c r="H27" s="164">
        <v>10</v>
      </c>
      <c r="I27" s="170">
        <v>15</v>
      </c>
      <c r="J27" s="130">
        <f t="shared" si="7"/>
        <v>25</v>
      </c>
      <c r="K27" s="181">
        <f t="shared" si="8"/>
        <v>24</v>
      </c>
      <c r="L27" s="186">
        <f t="shared" si="8"/>
        <v>39</v>
      </c>
      <c r="M27" s="130">
        <f t="shared" si="9"/>
        <v>63</v>
      </c>
      <c r="N27" s="139">
        <f t="shared" si="10"/>
        <v>55.813953488372093</v>
      </c>
      <c r="O27" s="145">
        <f t="shared" si="10"/>
        <v>72.222222222222214</v>
      </c>
      <c r="P27" s="151">
        <f t="shared" si="10"/>
        <v>64.948453608247419</v>
      </c>
      <c r="R27" s="199"/>
      <c r="S27" s="1" t="s">
        <v>16</v>
      </c>
    </row>
    <row r="28" spans="1:24" s="2" customFormat="1" ht="22.5" customHeight="1">
      <c r="A28" s="8" t="s">
        <v>5</v>
      </c>
      <c r="B28" s="164">
        <v>62</v>
      </c>
      <c r="C28" s="170">
        <v>54</v>
      </c>
      <c r="D28" s="130">
        <f t="shared" si="5"/>
        <v>116</v>
      </c>
      <c r="E28" s="164">
        <v>15</v>
      </c>
      <c r="F28" s="170">
        <v>20</v>
      </c>
      <c r="G28" s="130">
        <f t="shared" si="6"/>
        <v>35</v>
      </c>
      <c r="H28" s="164">
        <v>20</v>
      </c>
      <c r="I28" s="170">
        <v>13</v>
      </c>
      <c r="J28" s="130">
        <f t="shared" si="7"/>
        <v>33</v>
      </c>
      <c r="K28" s="181">
        <f t="shared" si="8"/>
        <v>35</v>
      </c>
      <c r="L28" s="186">
        <f t="shared" si="8"/>
        <v>33</v>
      </c>
      <c r="M28" s="130">
        <f t="shared" si="9"/>
        <v>68</v>
      </c>
      <c r="N28" s="139">
        <f t="shared" si="10"/>
        <v>56.451612903225815</v>
      </c>
      <c r="O28" s="145">
        <f t="shared" si="10"/>
        <v>61.111111111111114</v>
      </c>
      <c r="P28" s="151">
        <f t="shared" si="10"/>
        <v>58.620689655172406</v>
      </c>
      <c r="S28" s="1" t="s">
        <v>62</v>
      </c>
    </row>
    <row r="29" spans="1:24" s="2" customFormat="1" ht="22.5" customHeight="1">
      <c r="A29" s="8" t="s">
        <v>17</v>
      </c>
      <c r="B29" s="164">
        <v>62</v>
      </c>
      <c r="C29" s="170">
        <v>67</v>
      </c>
      <c r="D29" s="130">
        <f t="shared" si="5"/>
        <v>129</v>
      </c>
      <c r="E29" s="164">
        <v>12</v>
      </c>
      <c r="F29" s="170">
        <v>20</v>
      </c>
      <c r="G29" s="130">
        <f t="shared" si="6"/>
        <v>32</v>
      </c>
      <c r="H29" s="164">
        <v>25</v>
      </c>
      <c r="I29" s="170">
        <v>27</v>
      </c>
      <c r="J29" s="130">
        <f t="shared" si="7"/>
        <v>52</v>
      </c>
      <c r="K29" s="181">
        <f t="shared" si="8"/>
        <v>37</v>
      </c>
      <c r="L29" s="186">
        <f t="shared" si="8"/>
        <v>47</v>
      </c>
      <c r="M29" s="130">
        <f t="shared" si="9"/>
        <v>84</v>
      </c>
      <c r="N29" s="139">
        <f t="shared" si="10"/>
        <v>59.677419354838712</v>
      </c>
      <c r="O29" s="145">
        <f t="shared" si="10"/>
        <v>70.149253731343293</v>
      </c>
      <c r="P29" s="151">
        <f t="shared" si="10"/>
        <v>65.116279069767444</v>
      </c>
    </row>
    <row r="30" spans="1:24" s="2" customFormat="1" ht="22.5" customHeight="1">
      <c r="A30" s="8" t="s">
        <v>4</v>
      </c>
      <c r="B30" s="164">
        <v>72</v>
      </c>
      <c r="C30" s="170">
        <v>83</v>
      </c>
      <c r="D30" s="130">
        <f t="shared" si="5"/>
        <v>155</v>
      </c>
      <c r="E30" s="164">
        <v>20</v>
      </c>
      <c r="F30" s="170">
        <v>37</v>
      </c>
      <c r="G30" s="130">
        <f t="shared" si="6"/>
        <v>57</v>
      </c>
      <c r="H30" s="164">
        <v>25</v>
      </c>
      <c r="I30" s="170">
        <v>45</v>
      </c>
      <c r="J30" s="130">
        <f t="shared" si="7"/>
        <v>70</v>
      </c>
      <c r="K30" s="181">
        <f t="shared" si="8"/>
        <v>45</v>
      </c>
      <c r="L30" s="186">
        <f t="shared" si="8"/>
        <v>82</v>
      </c>
      <c r="M30" s="130">
        <f t="shared" si="9"/>
        <v>127</v>
      </c>
      <c r="N30" s="139">
        <f t="shared" si="10"/>
        <v>62.5</v>
      </c>
      <c r="O30" s="145">
        <f t="shared" si="10"/>
        <v>98.795180722891558</v>
      </c>
      <c r="P30" s="151">
        <f t="shared" si="10"/>
        <v>81.935483870967744</v>
      </c>
    </row>
    <row r="31" spans="1:24" s="2" customFormat="1" ht="22.5" customHeight="1">
      <c r="A31" s="8" t="s">
        <v>10</v>
      </c>
      <c r="B31" s="164">
        <v>88</v>
      </c>
      <c r="C31" s="170">
        <v>88</v>
      </c>
      <c r="D31" s="130">
        <f t="shared" si="5"/>
        <v>176</v>
      </c>
      <c r="E31" s="164">
        <v>36</v>
      </c>
      <c r="F31" s="170">
        <v>29</v>
      </c>
      <c r="G31" s="130">
        <f t="shared" si="6"/>
        <v>65</v>
      </c>
      <c r="H31" s="164">
        <v>28</v>
      </c>
      <c r="I31" s="170">
        <v>32</v>
      </c>
      <c r="J31" s="130">
        <f t="shared" si="7"/>
        <v>60</v>
      </c>
      <c r="K31" s="181">
        <f t="shared" si="8"/>
        <v>64</v>
      </c>
      <c r="L31" s="186">
        <f t="shared" si="8"/>
        <v>61</v>
      </c>
      <c r="M31" s="130">
        <f t="shared" si="9"/>
        <v>125</v>
      </c>
      <c r="N31" s="139">
        <f t="shared" si="10"/>
        <v>72.727272727272734</v>
      </c>
      <c r="O31" s="145">
        <f t="shared" si="10"/>
        <v>69.318181818181827</v>
      </c>
      <c r="P31" s="151">
        <f t="shared" si="10"/>
        <v>71.022727272727266</v>
      </c>
    </row>
    <row r="32" spans="1:24" s="2" customFormat="1" ht="22.5" customHeight="1">
      <c r="A32" s="8" t="s">
        <v>14</v>
      </c>
      <c r="B32" s="164">
        <v>77</v>
      </c>
      <c r="C32" s="170">
        <v>119</v>
      </c>
      <c r="D32" s="130">
        <f t="shared" si="5"/>
        <v>196</v>
      </c>
      <c r="E32" s="164">
        <v>19</v>
      </c>
      <c r="F32" s="170">
        <v>48</v>
      </c>
      <c r="G32" s="130">
        <f t="shared" si="6"/>
        <v>67</v>
      </c>
      <c r="H32" s="164">
        <v>27</v>
      </c>
      <c r="I32" s="170">
        <v>28</v>
      </c>
      <c r="J32" s="130">
        <f t="shared" si="7"/>
        <v>55</v>
      </c>
      <c r="K32" s="181">
        <f t="shared" si="8"/>
        <v>46</v>
      </c>
      <c r="L32" s="186">
        <f t="shared" si="8"/>
        <v>76</v>
      </c>
      <c r="M32" s="130">
        <f t="shared" si="9"/>
        <v>122</v>
      </c>
      <c r="N32" s="139">
        <f t="shared" si="10"/>
        <v>59.740259740259738</v>
      </c>
      <c r="O32" s="145">
        <f t="shared" si="10"/>
        <v>63.865546218487388</v>
      </c>
      <c r="P32" s="151">
        <f t="shared" si="10"/>
        <v>62.244897959183675</v>
      </c>
    </row>
    <row r="33" spans="1:16" s="2" customFormat="1" ht="22.5" customHeight="1">
      <c r="A33" s="8" t="s">
        <v>20</v>
      </c>
      <c r="B33" s="164">
        <v>99</v>
      </c>
      <c r="C33" s="170">
        <v>97</v>
      </c>
      <c r="D33" s="130">
        <f t="shared" si="5"/>
        <v>196</v>
      </c>
      <c r="E33" s="164">
        <v>36</v>
      </c>
      <c r="F33" s="170">
        <v>41</v>
      </c>
      <c r="G33" s="130">
        <f t="shared" si="6"/>
        <v>77</v>
      </c>
      <c r="H33" s="164">
        <v>26</v>
      </c>
      <c r="I33" s="170">
        <v>21</v>
      </c>
      <c r="J33" s="130">
        <f t="shared" si="7"/>
        <v>47</v>
      </c>
      <c r="K33" s="181">
        <f t="shared" si="8"/>
        <v>62</v>
      </c>
      <c r="L33" s="186">
        <f t="shared" si="8"/>
        <v>62</v>
      </c>
      <c r="M33" s="130">
        <f t="shared" si="9"/>
        <v>124</v>
      </c>
      <c r="N33" s="139">
        <f t="shared" si="10"/>
        <v>62.62626262626263</v>
      </c>
      <c r="O33" s="145">
        <f t="shared" si="10"/>
        <v>63.917525773195869</v>
      </c>
      <c r="P33" s="151">
        <f t="shared" si="10"/>
        <v>63.265306122448983</v>
      </c>
    </row>
    <row r="34" spans="1:16" s="2" customFormat="1" ht="22.5" customHeight="1">
      <c r="A34" s="8" t="s">
        <v>23</v>
      </c>
      <c r="B34" s="164">
        <v>104</v>
      </c>
      <c r="C34" s="170">
        <v>130</v>
      </c>
      <c r="D34" s="130">
        <f t="shared" si="5"/>
        <v>234</v>
      </c>
      <c r="E34" s="164">
        <v>46</v>
      </c>
      <c r="F34" s="170">
        <v>68</v>
      </c>
      <c r="G34" s="130">
        <f t="shared" si="6"/>
        <v>114</v>
      </c>
      <c r="H34" s="164">
        <v>28</v>
      </c>
      <c r="I34" s="170">
        <v>30</v>
      </c>
      <c r="J34" s="130">
        <f t="shared" si="7"/>
        <v>58</v>
      </c>
      <c r="K34" s="181">
        <f t="shared" si="8"/>
        <v>74</v>
      </c>
      <c r="L34" s="186">
        <f t="shared" si="8"/>
        <v>98</v>
      </c>
      <c r="M34" s="130">
        <f t="shared" si="9"/>
        <v>172</v>
      </c>
      <c r="N34" s="139">
        <f t="shared" si="10"/>
        <v>71.15384615384616</v>
      </c>
      <c r="O34" s="145">
        <f t="shared" si="10"/>
        <v>75.384615384615387</v>
      </c>
      <c r="P34" s="151">
        <f t="shared" si="10"/>
        <v>73.504273504273513</v>
      </c>
    </row>
    <row r="35" spans="1:16" s="2" customFormat="1" ht="22.5" customHeight="1">
      <c r="A35" s="10" t="s">
        <v>35</v>
      </c>
      <c r="B35" s="200">
        <v>416</v>
      </c>
      <c r="C35" s="201">
        <v>647</v>
      </c>
      <c r="D35" s="172">
        <f t="shared" si="5"/>
        <v>1063</v>
      </c>
      <c r="E35" s="164">
        <v>154</v>
      </c>
      <c r="F35" s="170">
        <v>189</v>
      </c>
      <c r="G35" s="172">
        <f t="shared" si="6"/>
        <v>343</v>
      </c>
      <c r="H35" s="164">
        <v>140</v>
      </c>
      <c r="I35" s="170">
        <v>155</v>
      </c>
      <c r="J35" s="172">
        <f t="shared" si="7"/>
        <v>295</v>
      </c>
      <c r="K35" s="182">
        <f t="shared" si="8"/>
        <v>294</v>
      </c>
      <c r="L35" s="187">
        <f t="shared" si="8"/>
        <v>344</v>
      </c>
      <c r="M35" s="130">
        <f t="shared" si="9"/>
        <v>638</v>
      </c>
      <c r="N35" s="190">
        <f t="shared" si="10"/>
        <v>70.673076923076934</v>
      </c>
      <c r="O35" s="195">
        <f t="shared" si="10"/>
        <v>53.168469860896451</v>
      </c>
      <c r="P35" s="197">
        <f t="shared" si="10"/>
        <v>60.018814675446855</v>
      </c>
    </row>
    <row r="36" spans="1:16" s="2" customFormat="1" ht="22.5" customHeight="1">
      <c r="A36" s="11" t="s">
        <v>34</v>
      </c>
      <c r="B36" s="42">
        <f t="shared" ref="B36:M36" si="11">SUM(B23:B35)</f>
        <v>1105</v>
      </c>
      <c r="C36" s="22">
        <f t="shared" si="11"/>
        <v>1431</v>
      </c>
      <c r="D36" s="37">
        <f t="shared" si="11"/>
        <v>2536</v>
      </c>
      <c r="E36" s="42">
        <f t="shared" si="11"/>
        <v>367</v>
      </c>
      <c r="F36" s="22">
        <f t="shared" si="11"/>
        <v>519</v>
      </c>
      <c r="G36" s="37">
        <f t="shared" si="11"/>
        <v>886</v>
      </c>
      <c r="H36" s="42">
        <f t="shared" si="11"/>
        <v>348</v>
      </c>
      <c r="I36" s="22">
        <f t="shared" si="11"/>
        <v>383</v>
      </c>
      <c r="J36" s="37">
        <f t="shared" si="11"/>
        <v>731</v>
      </c>
      <c r="K36" s="42">
        <f t="shared" si="11"/>
        <v>715</v>
      </c>
      <c r="L36" s="22">
        <f t="shared" si="11"/>
        <v>902</v>
      </c>
      <c r="M36" s="37">
        <f t="shared" si="11"/>
        <v>1617</v>
      </c>
      <c r="N36" s="143">
        <f t="shared" si="10"/>
        <v>64.705882352941174</v>
      </c>
      <c r="O36" s="149">
        <f t="shared" si="10"/>
        <v>63.032844164919631</v>
      </c>
      <c r="P36" s="155">
        <f t="shared" si="10"/>
        <v>63.761829652996852</v>
      </c>
    </row>
    <row r="38" spans="1:16" s="2" customFormat="1" ht="13.5">
      <c r="A38" s="158" t="s">
        <v>9</v>
      </c>
      <c r="B38" s="165">
        <f>B36</f>
        <v>1105</v>
      </c>
      <c r="C38" s="165">
        <f>C36</f>
        <v>1431</v>
      </c>
      <c r="D38" s="173">
        <f>SUM(B38:C38)</f>
        <v>2536</v>
      </c>
      <c r="E38" s="178">
        <f>E36</f>
        <v>367</v>
      </c>
      <c r="F38" s="178">
        <f>F36</f>
        <v>519</v>
      </c>
      <c r="G38" s="173">
        <f>SUM(E38:F38)</f>
        <v>886</v>
      </c>
      <c r="H38" s="178">
        <f>H36</f>
        <v>348</v>
      </c>
      <c r="I38" s="178">
        <v>27</v>
      </c>
      <c r="J38" s="173">
        <f>SUM(H38:I38)</f>
        <v>375</v>
      </c>
      <c r="K38" s="165">
        <f>K36</f>
        <v>715</v>
      </c>
      <c r="L38" s="165">
        <f>L36</f>
        <v>902</v>
      </c>
      <c r="M38" s="173">
        <f>SUM(K38:L38)</f>
        <v>1617</v>
      </c>
      <c r="N38" s="192">
        <f>IF(OR(K38=0,B38=0),0,K38/B38*100)</f>
        <v>64.705882352941174</v>
      </c>
      <c r="O38" s="192">
        <f>IF(OR(L38=0,C38=0),0,L38/C38*100)</f>
        <v>63.032844164919631</v>
      </c>
      <c r="P38" s="192">
        <f>IF(OR(M38=0,D38=0),0,M38/D38*100)</f>
        <v>63.761829652996852</v>
      </c>
    </row>
    <row r="39" spans="1:16" s="2" customFormat="1" ht="13.5">
      <c r="B39" s="166"/>
      <c r="C39" s="166"/>
      <c r="D39" s="166"/>
      <c r="E39" s="166"/>
      <c r="F39" s="166"/>
      <c r="G39" s="166"/>
      <c r="H39" s="166"/>
      <c r="I39" s="166">
        <v>45</v>
      </c>
      <c r="J39" s="166"/>
      <c r="K39" s="166"/>
      <c r="L39" s="166"/>
      <c r="M39" s="166"/>
    </row>
    <row r="40" spans="1:16" s="2" customFormat="1" ht="13.5">
      <c r="A40" s="159" t="s">
        <v>69</v>
      </c>
      <c r="B40" s="167">
        <f t="shared" ref="B40:B52" si="12">ROUND(IF(B23=0,0,B23*$B$38/$B$36),0)</f>
        <v>6</v>
      </c>
      <c r="C40" s="167">
        <f t="shared" ref="C40:C52" si="13">ROUND(IF(C23=0,0,C23*$C$38/$C$36),0)</f>
        <v>6</v>
      </c>
      <c r="D40" s="166">
        <f t="shared" ref="D40:D52" si="14">SUM(B40:C40)</f>
        <v>12</v>
      </c>
      <c r="E40" s="167">
        <f t="shared" ref="E40:E52" si="15">ROUND(IF(E23=0,0,E23*$E$38/$E$36),0)</f>
        <v>2</v>
      </c>
      <c r="F40" s="167">
        <f t="shared" ref="F40:F52" si="16">ROUND(IF(F23=0,0,F23*$F$38/$F$36),0)</f>
        <v>2</v>
      </c>
      <c r="G40" s="166">
        <f t="shared" ref="G40:G52" si="17">SUM(E40:F40)</f>
        <v>4</v>
      </c>
      <c r="H40" s="167">
        <f t="shared" ref="H40:H52" si="18">ROUND(IF(H23=0,0,H23*$H$38/$H$36),0)</f>
        <v>4</v>
      </c>
      <c r="I40" s="167">
        <v>32</v>
      </c>
      <c r="J40" s="166">
        <f t="shared" ref="J40:J52" si="19">SUM(H40:I40)</f>
        <v>36</v>
      </c>
      <c r="K40" s="167">
        <f t="shared" ref="K40:K52" si="20">ROUND(IF(K23=0,0,K23*$K$38/$K$36),0)</f>
        <v>6</v>
      </c>
      <c r="L40" s="167">
        <f t="shared" ref="L40:L52" si="21">ROUND(IF(L23=0,0,L23*$L$38/$L$36),0)</f>
        <v>2</v>
      </c>
      <c r="M40" s="166">
        <f t="shared" ref="M40:M52" si="22">SUM(K40:L40)</f>
        <v>8</v>
      </c>
      <c r="N40" s="193">
        <f t="shared" ref="N40:P52" si="23">IF(OR(K40=0,B40=0),0,K40/B40*100)</f>
        <v>100</v>
      </c>
      <c r="O40" s="193">
        <f t="shared" si="23"/>
        <v>33.333333333333329</v>
      </c>
      <c r="P40" s="193">
        <f t="shared" si="23"/>
        <v>66.666666666666657</v>
      </c>
    </row>
    <row r="41" spans="1:16" s="2" customFormat="1" ht="13.5">
      <c r="A41" s="159" t="s">
        <v>70</v>
      </c>
      <c r="B41" s="167">
        <f t="shared" si="12"/>
        <v>9</v>
      </c>
      <c r="C41" s="167">
        <f t="shared" si="13"/>
        <v>9</v>
      </c>
      <c r="D41" s="166">
        <f t="shared" si="14"/>
        <v>18</v>
      </c>
      <c r="E41" s="167">
        <f t="shared" si="15"/>
        <v>1</v>
      </c>
      <c r="F41" s="167">
        <f t="shared" si="16"/>
        <v>2</v>
      </c>
      <c r="G41" s="166">
        <f t="shared" si="17"/>
        <v>3</v>
      </c>
      <c r="H41" s="167">
        <f t="shared" si="18"/>
        <v>3</v>
      </c>
      <c r="I41" s="167">
        <v>28</v>
      </c>
      <c r="J41" s="166">
        <f t="shared" si="19"/>
        <v>31</v>
      </c>
      <c r="K41" s="167">
        <f t="shared" si="20"/>
        <v>4</v>
      </c>
      <c r="L41" s="167">
        <f t="shared" si="21"/>
        <v>6</v>
      </c>
      <c r="M41" s="166">
        <f t="shared" si="22"/>
        <v>10</v>
      </c>
      <c r="N41" s="193">
        <f t="shared" si="23"/>
        <v>44.444444444444443</v>
      </c>
      <c r="O41" s="193">
        <f t="shared" si="23"/>
        <v>66.666666666666657</v>
      </c>
      <c r="P41" s="193">
        <f t="shared" si="23"/>
        <v>55.555555555555557</v>
      </c>
    </row>
    <row r="42" spans="1:16" s="2" customFormat="1" ht="13.5">
      <c r="A42" s="160" t="s">
        <v>0</v>
      </c>
      <c r="B42" s="167">
        <f t="shared" si="12"/>
        <v>27</v>
      </c>
      <c r="C42" s="167">
        <f t="shared" si="13"/>
        <v>42</v>
      </c>
      <c r="D42" s="166">
        <f t="shared" si="14"/>
        <v>69</v>
      </c>
      <c r="E42" s="167">
        <f t="shared" si="15"/>
        <v>4</v>
      </c>
      <c r="F42" s="167">
        <f t="shared" si="16"/>
        <v>22</v>
      </c>
      <c r="G42" s="166">
        <f t="shared" si="17"/>
        <v>26</v>
      </c>
      <c r="H42" s="167">
        <f t="shared" si="18"/>
        <v>5</v>
      </c>
      <c r="I42" s="167">
        <v>21</v>
      </c>
      <c r="J42" s="166">
        <f t="shared" si="19"/>
        <v>26</v>
      </c>
      <c r="K42" s="167">
        <f t="shared" si="20"/>
        <v>9</v>
      </c>
      <c r="L42" s="167">
        <f t="shared" si="21"/>
        <v>27</v>
      </c>
      <c r="M42" s="166">
        <f t="shared" si="22"/>
        <v>36</v>
      </c>
      <c r="N42" s="193">
        <f t="shared" si="23"/>
        <v>33.333333333333329</v>
      </c>
      <c r="O42" s="193">
        <f t="shared" si="23"/>
        <v>64.285714285714292</v>
      </c>
      <c r="P42" s="193">
        <f t="shared" si="23"/>
        <v>52.173913043478258</v>
      </c>
    </row>
    <row r="43" spans="1:16" s="2" customFormat="1" ht="13.5">
      <c r="A43" s="160" t="s">
        <v>7</v>
      </c>
      <c r="B43" s="167">
        <f t="shared" si="12"/>
        <v>40</v>
      </c>
      <c r="C43" s="167">
        <f t="shared" si="13"/>
        <v>35</v>
      </c>
      <c r="D43" s="166">
        <f t="shared" si="14"/>
        <v>75</v>
      </c>
      <c r="E43" s="167">
        <f t="shared" si="15"/>
        <v>8</v>
      </c>
      <c r="F43" s="167">
        <f t="shared" si="16"/>
        <v>17</v>
      </c>
      <c r="G43" s="166">
        <f t="shared" si="17"/>
        <v>25</v>
      </c>
      <c r="H43" s="167">
        <f t="shared" si="18"/>
        <v>7</v>
      </c>
      <c r="I43" s="167">
        <v>30</v>
      </c>
      <c r="J43" s="166">
        <f t="shared" si="19"/>
        <v>37</v>
      </c>
      <c r="K43" s="167">
        <f t="shared" si="20"/>
        <v>15</v>
      </c>
      <c r="L43" s="167">
        <f t="shared" si="21"/>
        <v>25</v>
      </c>
      <c r="M43" s="166">
        <f t="shared" si="22"/>
        <v>40</v>
      </c>
      <c r="N43" s="193">
        <f t="shared" si="23"/>
        <v>37.5</v>
      </c>
      <c r="O43" s="193">
        <f t="shared" si="23"/>
        <v>71.428571428571431</v>
      </c>
      <c r="P43" s="193">
        <f t="shared" si="23"/>
        <v>53.333333333333336</v>
      </c>
    </row>
    <row r="44" spans="1:16" s="2" customFormat="1" ht="13.5">
      <c r="A44" s="160" t="s">
        <v>11</v>
      </c>
      <c r="B44" s="167">
        <f t="shared" si="12"/>
        <v>43</v>
      </c>
      <c r="C44" s="167">
        <f t="shared" si="13"/>
        <v>54</v>
      </c>
      <c r="D44" s="166">
        <f t="shared" si="14"/>
        <v>97</v>
      </c>
      <c r="E44" s="167">
        <f t="shared" si="15"/>
        <v>14</v>
      </c>
      <c r="F44" s="167">
        <f t="shared" si="16"/>
        <v>24</v>
      </c>
      <c r="G44" s="166">
        <f t="shared" si="17"/>
        <v>38</v>
      </c>
      <c r="H44" s="167">
        <f t="shared" si="18"/>
        <v>10</v>
      </c>
      <c r="I44" s="167">
        <v>155</v>
      </c>
      <c r="J44" s="166">
        <f t="shared" si="19"/>
        <v>165</v>
      </c>
      <c r="K44" s="167">
        <f t="shared" si="20"/>
        <v>24</v>
      </c>
      <c r="L44" s="167">
        <f t="shared" si="21"/>
        <v>39</v>
      </c>
      <c r="M44" s="166">
        <f t="shared" si="22"/>
        <v>63</v>
      </c>
      <c r="N44" s="193">
        <f t="shared" si="23"/>
        <v>55.813953488372093</v>
      </c>
      <c r="O44" s="193">
        <f t="shared" si="23"/>
        <v>72.222222222222214</v>
      </c>
      <c r="P44" s="193">
        <f t="shared" si="23"/>
        <v>64.948453608247419</v>
      </c>
    </row>
    <row r="45" spans="1:16" s="2" customFormat="1" ht="13.5">
      <c r="A45" s="160" t="s">
        <v>5</v>
      </c>
      <c r="B45" s="167">
        <f t="shared" si="12"/>
        <v>62</v>
      </c>
      <c r="C45" s="167">
        <f t="shared" si="13"/>
        <v>54</v>
      </c>
      <c r="D45" s="166">
        <f t="shared" si="14"/>
        <v>116</v>
      </c>
      <c r="E45" s="167">
        <f t="shared" si="15"/>
        <v>15</v>
      </c>
      <c r="F45" s="167">
        <f t="shared" si="16"/>
        <v>20</v>
      </c>
      <c r="G45" s="166">
        <f t="shared" si="17"/>
        <v>35</v>
      </c>
      <c r="H45" s="167">
        <f t="shared" si="18"/>
        <v>20</v>
      </c>
      <c r="I45" s="167">
        <f t="shared" ref="I45:I52" si="24">ROUND(IF(I28=0,0,I28*$I$38/$I$36),0)</f>
        <v>1</v>
      </c>
      <c r="J45" s="166">
        <f t="shared" si="19"/>
        <v>21</v>
      </c>
      <c r="K45" s="167">
        <f t="shared" si="20"/>
        <v>35</v>
      </c>
      <c r="L45" s="167">
        <f t="shared" si="21"/>
        <v>33</v>
      </c>
      <c r="M45" s="166">
        <f t="shared" si="22"/>
        <v>68</v>
      </c>
      <c r="N45" s="193">
        <f t="shared" si="23"/>
        <v>56.451612903225815</v>
      </c>
      <c r="O45" s="193">
        <f t="shared" si="23"/>
        <v>61.111111111111114</v>
      </c>
      <c r="P45" s="193">
        <f t="shared" si="23"/>
        <v>58.620689655172406</v>
      </c>
    </row>
    <row r="46" spans="1:16" s="2" customFormat="1" ht="13.5">
      <c r="A46" s="160" t="s">
        <v>17</v>
      </c>
      <c r="B46" s="167">
        <f t="shared" si="12"/>
        <v>62</v>
      </c>
      <c r="C46" s="167">
        <f t="shared" si="13"/>
        <v>67</v>
      </c>
      <c r="D46" s="166">
        <f t="shared" si="14"/>
        <v>129</v>
      </c>
      <c r="E46" s="167">
        <f t="shared" si="15"/>
        <v>12</v>
      </c>
      <c r="F46" s="167">
        <f t="shared" si="16"/>
        <v>20</v>
      </c>
      <c r="G46" s="166">
        <f t="shared" si="17"/>
        <v>32</v>
      </c>
      <c r="H46" s="167">
        <f t="shared" si="18"/>
        <v>25</v>
      </c>
      <c r="I46" s="167">
        <f t="shared" si="24"/>
        <v>2</v>
      </c>
      <c r="J46" s="166">
        <f t="shared" si="19"/>
        <v>27</v>
      </c>
      <c r="K46" s="167">
        <f t="shared" si="20"/>
        <v>37</v>
      </c>
      <c r="L46" s="167">
        <f t="shared" si="21"/>
        <v>47</v>
      </c>
      <c r="M46" s="166">
        <f t="shared" si="22"/>
        <v>84</v>
      </c>
      <c r="N46" s="193">
        <f t="shared" si="23"/>
        <v>59.677419354838712</v>
      </c>
      <c r="O46" s="193">
        <f t="shared" si="23"/>
        <v>70.149253731343293</v>
      </c>
      <c r="P46" s="193">
        <f t="shared" si="23"/>
        <v>65.116279069767444</v>
      </c>
    </row>
    <row r="47" spans="1:16" s="2" customFormat="1" ht="13.5">
      <c r="A47" s="160" t="s">
        <v>4</v>
      </c>
      <c r="B47" s="167">
        <f t="shared" si="12"/>
        <v>72</v>
      </c>
      <c r="C47" s="167">
        <f t="shared" si="13"/>
        <v>83</v>
      </c>
      <c r="D47" s="166">
        <f t="shared" si="14"/>
        <v>155</v>
      </c>
      <c r="E47" s="167">
        <f t="shared" si="15"/>
        <v>20</v>
      </c>
      <c r="F47" s="167">
        <f t="shared" si="16"/>
        <v>37</v>
      </c>
      <c r="G47" s="166">
        <f t="shared" si="17"/>
        <v>57</v>
      </c>
      <c r="H47" s="167">
        <f t="shared" si="18"/>
        <v>25</v>
      </c>
      <c r="I47" s="167">
        <f t="shared" si="24"/>
        <v>3</v>
      </c>
      <c r="J47" s="166">
        <f t="shared" si="19"/>
        <v>28</v>
      </c>
      <c r="K47" s="167">
        <f t="shared" si="20"/>
        <v>45</v>
      </c>
      <c r="L47" s="167">
        <f t="shared" si="21"/>
        <v>82</v>
      </c>
      <c r="M47" s="166">
        <f t="shared" si="22"/>
        <v>127</v>
      </c>
      <c r="N47" s="193">
        <f t="shared" si="23"/>
        <v>62.5</v>
      </c>
      <c r="O47" s="193">
        <f t="shared" si="23"/>
        <v>98.795180722891558</v>
      </c>
      <c r="P47" s="193">
        <f t="shared" si="23"/>
        <v>81.935483870967744</v>
      </c>
    </row>
    <row r="48" spans="1:16" s="2" customFormat="1" ht="13.5">
      <c r="A48" s="160" t="s">
        <v>10</v>
      </c>
      <c r="B48" s="167">
        <f t="shared" si="12"/>
        <v>88</v>
      </c>
      <c r="C48" s="167">
        <f t="shared" si="13"/>
        <v>88</v>
      </c>
      <c r="D48" s="166">
        <f t="shared" si="14"/>
        <v>176</v>
      </c>
      <c r="E48" s="167">
        <f t="shared" si="15"/>
        <v>36</v>
      </c>
      <c r="F48" s="167">
        <f t="shared" si="16"/>
        <v>29</v>
      </c>
      <c r="G48" s="166">
        <f t="shared" si="17"/>
        <v>65</v>
      </c>
      <c r="H48" s="167">
        <f t="shared" si="18"/>
        <v>28</v>
      </c>
      <c r="I48" s="167">
        <f t="shared" si="24"/>
        <v>2</v>
      </c>
      <c r="J48" s="166">
        <f t="shared" si="19"/>
        <v>30</v>
      </c>
      <c r="K48" s="167">
        <f t="shared" si="20"/>
        <v>64</v>
      </c>
      <c r="L48" s="167">
        <f t="shared" si="21"/>
        <v>61</v>
      </c>
      <c r="M48" s="166">
        <f t="shared" si="22"/>
        <v>125</v>
      </c>
      <c r="N48" s="193">
        <f t="shared" si="23"/>
        <v>72.727272727272734</v>
      </c>
      <c r="O48" s="193">
        <f t="shared" si="23"/>
        <v>69.318181818181827</v>
      </c>
      <c r="P48" s="193">
        <f t="shared" si="23"/>
        <v>71.022727272727266</v>
      </c>
    </row>
    <row r="49" spans="1:16" s="2" customFormat="1" ht="13.5">
      <c r="A49" s="160" t="s">
        <v>14</v>
      </c>
      <c r="B49" s="167">
        <f t="shared" si="12"/>
        <v>77</v>
      </c>
      <c r="C49" s="167">
        <f t="shared" si="13"/>
        <v>119</v>
      </c>
      <c r="D49" s="166">
        <f t="shared" si="14"/>
        <v>196</v>
      </c>
      <c r="E49" s="167">
        <f t="shared" si="15"/>
        <v>19</v>
      </c>
      <c r="F49" s="167">
        <f t="shared" si="16"/>
        <v>48</v>
      </c>
      <c r="G49" s="166">
        <f t="shared" si="17"/>
        <v>67</v>
      </c>
      <c r="H49" s="167">
        <f t="shared" si="18"/>
        <v>27</v>
      </c>
      <c r="I49" s="167">
        <f t="shared" si="24"/>
        <v>2</v>
      </c>
      <c r="J49" s="166">
        <f t="shared" si="19"/>
        <v>29</v>
      </c>
      <c r="K49" s="167">
        <f t="shared" si="20"/>
        <v>46</v>
      </c>
      <c r="L49" s="167">
        <f t="shared" si="21"/>
        <v>76</v>
      </c>
      <c r="M49" s="166">
        <f t="shared" si="22"/>
        <v>122</v>
      </c>
      <c r="N49" s="193">
        <f t="shared" si="23"/>
        <v>59.740259740259738</v>
      </c>
      <c r="O49" s="193">
        <f t="shared" si="23"/>
        <v>63.865546218487388</v>
      </c>
      <c r="P49" s="193">
        <f t="shared" si="23"/>
        <v>62.244897959183675</v>
      </c>
    </row>
    <row r="50" spans="1:16" s="2" customFormat="1" ht="13.5">
      <c r="A50" s="160" t="s">
        <v>20</v>
      </c>
      <c r="B50" s="167">
        <f t="shared" si="12"/>
        <v>99</v>
      </c>
      <c r="C50" s="167">
        <f t="shared" si="13"/>
        <v>97</v>
      </c>
      <c r="D50" s="166">
        <f t="shared" si="14"/>
        <v>196</v>
      </c>
      <c r="E50" s="167">
        <f t="shared" si="15"/>
        <v>36</v>
      </c>
      <c r="F50" s="167">
        <f t="shared" si="16"/>
        <v>41</v>
      </c>
      <c r="G50" s="166">
        <f t="shared" si="17"/>
        <v>77</v>
      </c>
      <c r="H50" s="167">
        <f t="shared" si="18"/>
        <v>26</v>
      </c>
      <c r="I50" s="167">
        <f t="shared" si="24"/>
        <v>1</v>
      </c>
      <c r="J50" s="166">
        <f t="shared" si="19"/>
        <v>27</v>
      </c>
      <c r="K50" s="167">
        <f t="shared" si="20"/>
        <v>62</v>
      </c>
      <c r="L50" s="167">
        <f t="shared" si="21"/>
        <v>62</v>
      </c>
      <c r="M50" s="166">
        <f t="shared" si="22"/>
        <v>124</v>
      </c>
      <c r="N50" s="193">
        <f t="shared" si="23"/>
        <v>62.62626262626263</v>
      </c>
      <c r="O50" s="193">
        <f t="shared" si="23"/>
        <v>63.917525773195869</v>
      </c>
      <c r="P50" s="193">
        <f t="shared" si="23"/>
        <v>63.265306122448983</v>
      </c>
    </row>
    <row r="51" spans="1:16" s="2" customFormat="1" ht="13.5">
      <c r="A51" s="160" t="s">
        <v>23</v>
      </c>
      <c r="B51" s="167">
        <f t="shared" si="12"/>
        <v>104</v>
      </c>
      <c r="C51" s="167">
        <f t="shared" si="13"/>
        <v>130</v>
      </c>
      <c r="D51" s="166">
        <f t="shared" si="14"/>
        <v>234</v>
      </c>
      <c r="E51" s="167">
        <f t="shared" si="15"/>
        <v>46</v>
      </c>
      <c r="F51" s="167">
        <f t="shared" si="16"/>
        <v>68</v>
      </c>
      <c r="G51" s="166">
        <f t="shared" si="17"/>
        <v>114</v>
      </c>
      <c r="H51" s="167">
        <f t="shared" si="18"/>
        <v>28</v>
      </c>
      <c r="I51" s="167">
        <f t="shared" si="24"/>
        <v>2</v>
      </c>
      <c r="J51" s="166">
        <f t="shared" si="19"/>
        <v>30</v>
      </c>
      <c r="K51" s="167">
        <f t="shared" si="20"/>
        <v>74</v>
      </c>
      <c r="L51" s="167">
        <f t="shared" si="21"/>
        <v>98</v>
      </c>
      <c r="M51" s="166">
        <f t="shared" si="22"/>
        <v>172</v>
      </c>
      <c r="N51" s="193">
        <f t="shared" si="23"/>
        <v>71.15384615384616</v>
      </c>
      <c r="O51" s="193">
        <f t="shared" si="23"/>
        <v>75.384615384615387</v>
      </c>
      <c r="P51" s="193">
        <f t="shared" si="23"/>
        <v>73.504273504273513</v>
      </c>
    </row>
    <row r="52" spans="1:16" s="2" customFormat="1" ht="13.5">
      <c r="A52" s="160" t="s">
        <v>35</v>
      </c>
      <c r="B52" s="167">
        <f t="shared" si="12"/>
        <v>416</v>
      </c>
      <c r="C52" s="167">
        <f t="shared" si="13"/>
        <v>647</v>
      </c>
      <c r="D52" s="166">
        <f t="shared" si="14"/>
        <v>1063</v>
      </c>
      <c r="E52" s="167">
        <f t="shared" si="15"/>
        <v>154</v>
      </c>
      <c r="F52" s="167">
        <f t="shared" si="16"/>
        <v>189</v>
      </c>
      <c r="G52" s="166">
        <f t="shared" si="17"/>
        <v>343</v>
      </c>
      <c r="H52" s="167">
        <f t="shared" si="18"/>
        <v>140</v>
      </c>
      <c r="I52" s="167">
        <f t="shared" si="24"/>
        <v>11</v>
      </c>
      <c r="J52" s="166">
        <f t="shared" si="19"/>
        <v>151</v>
      </c>
      <c r="K52" s="167">
        <f t="shared" si="20"/>
        <v>294</v>
      </c>
      <c r="L52" s="167">
        <f t="shared" si="21"/>
        <v>344</v>
      </c>
      <c r="M52" s="166">
        <f t="shared" si="22"/>
        <v>638</v>
      </c>
      <c r="N52" s="193">
        <f t="shared" si="23"/>
        <v>70.673076923076934</v>
      </c>
      <c r="O52" s="193">
        <f t="shared" si="23"/>
        <v>53.168469860896451</v>
      </c>
      <c r="P52" s="193">
        <f t="shared" si="23"/>
        <v>60.018814675446855</v>
      </c>
    </row>
    <row r="53" spans="1:16" s="2" customFormat="1" ht="13.5">
      <c r="A53" s="160" t="s">
        <v>34</v>
      </c>
      <c r="B53" s="166">
        <f t="shared" ref="B53:M53" si="25">SUM(B40:B52)</f>
        <v>1105</v>
      </c>
      <c r="C53" s="166">
        <f t="shared" si="25"/>
        <v>1431</v>
      </c>
      <c r="D53" s="166">
        <f t="shared" si="25"/>
        <v>2536</v>
      </c>
      <c r="E53" s="166">
        <f t="shared" si="25"/>
        <v>367</v>
      </c>
      <c r="F53" s="166">
        <f t="shared" si="25"/>
        <v>519</v>
      </c>
      <c r="G53" s="166">
        <f t="shared" si="25"/>
        <v>886</v>
      </c>
      <c r="H53" s="166">
        <f t="shared" si="25"/>
        <v>348</v>
      </c>
      <c r="I53" s="166">
        <f t="shared" si="25"/>
        <v>290</v>
      </c>
      <c r="J53" s="166">
        <f t="shared" si="25"/>
        <v>638</v>
      </c>
      <c r="K53" s="166">
        <f t="shared" si="25"/>
        <v>715</v>
      </c>
      <c r="L53" s="166">
        <f t="shared" si="25"/>
        <v>902</v>
      </c>
      <c r="M53" s="166">
        <f t="shared" si="25"/>
        <v>1617</v>
      </c>
      <c r="N53" s="193">
        <f>ROUND(IF(OR(K53=0,B53=0),0,K53/B53*100),2)</f>
        <v>64.709999999999994</v>
      </c>
      <c r="O53" s="193">
        <f>ROUND(IF(OR(L53=0,C53=0),0,L53/C53*100),2)</f>
        <v>63.03</v>
      </c>
      <c r="P53" s="193">
        <f>ROUND(IF(OR(M53=0,D53=0),0,M53/D53*100),2)</f>
        <v>63.76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155" priority="85" stopIfTrue="1" operator="notEqual">
      <formula>B36</formula>
    </cfRule>
  </conditionalFormatting>
  <conditionalFormatting sqref="H49:J49">
    <cfRule type="cellIs" dxfId="6154" priority="86" stopIfTrue="1" operator="greaterThan">
      <formula>100</formula>
    </cfRule>
    <cfRule type="cellIs" dxfId="6153" priority="87" stopIfTrue="1" operator="notEqual">
      <formula>H36</formula>
    </cfRule>
  </conditionalFormatting>
  <conditionalFormatting sqref="H39:J48">
    <cfRule type="cellIs" dxfId="6152" priority="88" stopIfTrue="1" operator="greaterThan">
      <formula>100</formula>
    </cfRule>
  </conditionalFormatting>
  <conditionalFormatting sqref="B49:G49">
    <cfRule type="cellIs" dxfId="6151" priority="84" stopIfTrue="1" operator="notEqual">
      <formula>B36</formula>
    </cfRule>
  </conditionalFormatting>
  <conditionalFormatting sqref="H49:J49">
    <cfRule type="cellIs" dxfId="6150" priority="82" stopIfTrue="1" operator="greaterThan">
      <formula>100</formula>
    </cfRule>
    <cfRule type="cellIs" dxfId="6149" priority="83" stopIfTrue="1" operator="notEqual">
      <formula>H36</formula>
    </cfRule>
  </conditionalFormatting>
  <conditionalFormatting sqref="H39:J48">
    <cfRule type="cellIs" dxfId="6148" priority="81" stopIfTrue="1" operator="greaterThan">
      <formula>100</formula>
    </cfRule>
  </conditionalFormatting>
  <conditionalFormatting sqref="B49:G49">
    <cfRule type="cellIs" dxfId="6147" priority="80" stopIfTrue="1" operator="notEqual">
      <formula>B36</formula>
    </cfRule>
  </conditionalFormatting>
  <conditionalFormatting sqref="H49:J49">
    <cfRule type="cellIs" dxfId="6146" priority="78" stopIfTrue="1" operator="greaterThan">
      <formula>100</formula>
    </cfRule>
    <cfRule type="cellIs" dxfId="6145" priority="79" stopIfTrue="1" operator="notEqual">
      <formula>H36</formula>
    </cfRule>
  </conditionalFormatting>
  <conditionalFormatting sqref="H39:J48">
    <cfRule type="cellIs" dxfId="6144" priority="77" stopIfTrue="1" operator="greaterThan">
      <formula>100</formula>
    </cfRule>
  </conditionalFormatting>
  <conditionalFormatting sqref="B49:G49">
    <cfRule type="cellIs" dxfId="6143" priority="76" stopIfTrue="1" operator="notEqual">
      <formula>B36</formula>
    </cfRule>
  </conditionalFormatting>
  <conditionalFormatting sqref="H49:J49">
    <cfRule type="cellIs" dxfId="6142" priority="74" stopIfTrue="1" operator="greaterThan">
      <formula>100</formula>
    </cfRule>
    <cfRule type="cellIs" dxfId="6141" priority="75" stopIfTrue="1" operator="notEqual">
      <formula>H36</formula>
    </cfRule>
  </conditionalFormatting>
  <conditionalFormatting sqref="H39:J48">
    <cfRule type="cellIs" dxfId="6140" priority="73" stopIfTrue="1" operator="greaterThan">
      <formula>100</formula>
    </cfRule>
  </conditionalFormatting>
  <conditionalFormatting sqref="B49:G49">
    <cfRule type="cellIs" dxfId="6139" priority="72" stopIfTrue="1" operator="notEqual">
      <formula>B36</formula>
    </cfRule>
  </conditionalFormatting>
  <conditionalFormatting sqref="H49:J49">
    <cfRule type="cellIs" dxfId="6138" priority="70" stopIfTrue="1" operator="greaterThan">
      <formula>100</formula>
    </cfRule>
    <cfRule type="cellIs" dxfId="6137" priority="71" stopIfTrue="1" operator="notEqual">
      <formula>H36</formula>
    </cfRule>
  </conditionalFormatting>
  <conditionalFormatting sqref="H39:J48">
    <cfRule type="cellIs" dxfId="6136" priority="69" stopIfTrue="1" operator="greaterThan">
      <formula>100</formula>
    </cfRule>
  </conditionalFormatting>
  <conditionalFormatting sqref="B49:G49">
    <cfRule type="cellIs" dxfId="6135" priority="68" stopIfTrue="1" operator="notEqual">
      <formula>B36</formula>
    </cfRule>
  </conditionalFormatting>
  <conditionalFormatting sqref="H49:J49">
    <cfRule type="cellIs" dxfId="6134" priority="66" stopIfTrue="1" operator="greaterThan">
      <formula>100</formula>
    </cfRule>
    <cfRule type="cellIs" dxfId="6133" priority="67" stopIfTrue="1" operator="notEqual">
      <formula>H36</formula>
    </cfRule>
  </conditionalFormatting>
  <conditionalFormatting sqref="H39:J48">
    <cfRule type="cellIs" dxfId="6132" priority="65" stopIfTrue="1" operator="greaterThan">
      <formula>100</formula>
    </cfRule>
  </conditionalFormatting>
  <conditionalFormatting sqref="B49:G49">
    <cfRule type="cellIs" dxfId="6131" priority="64" stopIfTrue="1" operator="notEqual">
      <formula>B36</formula>
    </cfRule>
  </conditionalFormatting>
  <conditionalFormatting sqref="H49:J49">
    <cfRule type="cellIs" dxfId="6130" priority="62" stopIfTrue="1" operator="greaterThan">
      <formula>100</formula>
    </cfRule>
    <cfRule type="cellIs" dxfId="6129" priority="63" stopIfTrue="1" operator="notEqual">
      <formula>H36</formula>
    </cfRule>
  </conditionalFormatting>
  <conditionalFormatting sqref="H39:J48">
    <cfRule type="cellIs" dxfId="6128" priority="61" stopIfTrue="1" operator="greaterThan">
      <formula>100</formula>
    </cfRule>
  </conditionalFormatting>
  <conditionalFormatting sqref="B49:G49">
    <cfRule type="cellIs" dxfId="6127" priority="60" stopIfTrue="1" operator="notEqual">
      <formula>B36</formula>
    </cfRule>
  </conditionalFormatting>
  <conditionalFormatting sqref="H49:J49">
    <cfRule type="cellIs" dxfId="6126" priority="58" stopIfTrue="1" operator="greaterThan">
      <formula>100</formula>
    </cfRule>
    <cfRule type="cellIs" dxfId="6125" priority="59" stopIfTrue="1" operator="notEqual">
      <formula>H36</formula>
    </cfRule>
  </conditionalFormatting>
  <conditionalFormatting sqref="H39:J48">
    <cfRule type="cellIs" dxfId="6124" priority="57" stopIfTrue="1" operator="greaterThan">
      <formula>100</formula>
    </cfRule>
  </conditionalFormatting>
  <conditionalFormatting sqref="B49:G49">
    <cfRule type="cellIs" dxfId="6123" priority="56" stopIfTrue="1" operator="notEqual">
      <formula>B36</formula>
    </cfRule>
  </conditionalFormatting>
  <conditionalFormatting sqref="H49:J49">
    <cfRule type="cellIs" dxfId="6122" priority="54" stopIfTrue="1" operator="greaterThan">
      <formula>100</formula>
    </cfRule>
    <cfRule type="cellIs" dxfId="6121" priority="55" stopIfTrue="1" operator="notEqual">
      <formula>H36</formula>
    </cfRule>
  </conditionalFormatting>
  <conditionalFormatting sqref="H39:J48">
    <cfRule type="cellIs" dxfId="6120" priority="53" stopIfTrue="1" operator="greaterThan">
      <formula>100</formula>
    </cfRule>
  </conditionalFormatting>
  <conditionalFormatting sqref="B49:G49">
    <cfRule type="cellIs" dxfId="6119" priority="52" stopIfTrue="1" operator="notEqual">
      <formula>B36</formula>
    </cfRule>
  </conditionalFormatting>
  <conditionalFormatting sqref="H49:J49">
    <cfRule type="cellIs" dxfId="6118" priority="50" stopIfTrue="1" operator="greaterThan">
      <formula>100</formula>
    </cfRule>
    <cfRule type="cellIs" dxfId="6117" priority="51" stopIfTrue="1" operator="notEqual">
      <formula>H36</formula>
    </cfRule>
  </conditionalFormatting>
  <conditionalFormatting sqref="H39:J48">
    <cfRule type="cellIs" dxfId="6116" priority="49" stopIfTrue="1" operator="greaterThan">
      <formula>100</formula>
    </cfRule>
  </conditionalFormatting>
  <conditionalFormatting sqref="B49:G49">
    <cfRule type="cellIs" dxfId="6115" priority="48" stopIfTrue="1" operator="notEqual">
      <formula>B36</formula>
    </cfRule>
  </conditionalFormatting>
  <conditionalFormatting sqref="H49:J49">
    <cfRule type="cellIs" dxfId="6114" priority="46" stopIfTrue="1" operator="greaterThan">
      <formula>100</formula>
    </cfRule>
    <cfRule type="cellIs" dxfId="6113" priority="47" stopIfTrue="1" operator="notEqual">
      <formula>H36</formula>
    </cfRule>
  </conditionalFormatting>
  <conditionalFormatting sqref="H39:J48">
    <cfRule type="cellIs" dxfId="6112" priority="45" stopIfTrue="1" operator="greaterThan">
      <formula>100</formula>
    </cfRule>
  </conditionalFormatting>
  <conditionalFormatting sqref="B53:G53">
    <cfRule type="cellIs" dxfId="6111" priority="44" stopIfTrue="1" operator="notEqual">
      <formula>B38</formula>
    </cfRule>
  </conditionalFormatting>
  <conditionalFormatting sqref="H53:J53">
    <cfRule type="cellIs" dxfId="6110" priority="42" stopIfTrue="1" operator="greaterThan">
      <formula>100</formula>
    </cfRule>
    <cfRule type="cellIs" dxfId="6109" priority="43" stopIfTrue="1" operator="notEqual">
      <formula>H38</formula>
    </cfRule>
  </conditionalFormatting>
  <conditionalFormatting sqref="H40:J52">
    <cfRule type="cellIs" dxfId="6108" priority="41" stopIfTrue="1" operator="greaterThan">
      <formula>100</formula>
    </cfRule>
  </conditionalFormatting>
  <conditionalFormatting sqref="B53:G53">
    <cfRule type="cellIs" dxfId="6107" priority="40" stopIfTrue="1" operator="notEqual">
      <formula>B38</formula>
    </cfRule>
  </conditionalFormatting>
  <conditionalFormatting sqref="H53:J53">
    <cfRule type="cellIs" dxfId="6106" priority="38" stopIfTrue="1" operator="greaterThan">
      <formula>100</formula>
    </cfRule>
    <cfRule type="cellIs" dxfId="6105" priority="39" stopIfTrue="1" operator="notEqual">
      <formula>H38</formula>
    </cfRule>
  </conditionalFormatting>
  <conditionalFormatting sqref="H40:J52">
    <cfRule type="cellIs" dxfId="6104" priority="37" stopIfTrue="1" operator="greaterThan">
      <formula>100</formula>
    </cfRule>
  </conditionalFormatting>
  <conditionalFormatting sqref="B49:G49">
    <cfRule type="cellIs" dxfId="6103" priority="36" stopIfTrue="1" operator="notEqual">
      <formula>B36</formula>
    </cfRule>
  </conditionalFormatting>
  <conditionalFormatting sqref="H49:J49">
    <cfRule type="cellIs" dxfId="6102" priority="34" stopIfTrue="1" operator="greaterThan">
      <formula>100</formula>
    </cfRule>
    <cfRule type="cellIs" dxfId="6101" priority="35" stopIfTrue="1" operator="notEqual">
      <formula>H36</formula>
    </cfRule>
  </conditionalFormatting>
  <conditionalFormatting sqref="H39:J48">
    <cfRule type="cellIs" dxfId="6100" priority="33" stopIfTrue="1" operator="greaterThan">
      <formula>100</formula>
    </cfRule>
  </conditionalFormatting>
  <conditionalFormatting sqref="B53:G53">
    <cfRule type="cellIs" dxfId="6099" priority="32" stopIfTrue="1" operator="notEqual">
      <formula>B38</formula>
    </cfRule>
  </conditionalFormatting>
  <conditionalFormatting sqref="H53:J53">
    <cfRule type="cellIs" dxfId="6098" priority="30" stopIfTrue="1" operator="greaterThan">
      <formula>100</formula>
    </cfRule>
    <cfRule type="cellIs" dxfId="6097" priority="31" stopIfTrue="1" operator="notEqual">
      <formula>H38</formula>
    </cfRule>
  </conditionalFormatting>
  <conditionalFormatting sqref="H40:J52">
    <cfRule type="cellIs" dxfId="6096" priority="29" stopIfTrue="1" operator="greaterThan">
      <formula>100</formula>
    </cfRule>
  </conditionalFormatting>
  <conditionalFormatting sqref="B53:G53">
    <cfRule type="cellIs" dxfId="6095" priority="28" stopIfTrue="1" operator="notEqual">
      <formula>B38</formula>
    </cfRule>
  </conditionalFormatting>
  <conditionalFormatting sqref="H53:J53">
    <cfRule type="cellIs" dxfId="6094" priority="26" stopIfTrue="1" operator="greaterThan">
      <formula>100</formula>
    </cfRule>
    <cfRule type="cellIs" dxfId="6093" priority="27" stopIfTrue="1" operator="notEqual">
      <formula>H38</formula>
    </cfRule>
  </conditionalFormatting>
  <conditionalFormatting sqref="H40:J52">
    <cfRule type="cellIs" dxfId="6092" priority="25" stopIfTrue="1" operator="greaterThan">
      <formula>100</formula>
    </cfRule>
  </conditionalFormatting>
  <conditionalFormatting sqref="B49:G49">
    <cfRule type="cellIs" dxfId="6091" priority="24" stopIfTrue="1" operator="notEqual">
      <formula>B36</formula>
    </cfRule>
  </conditionalFormatting>
  <conditionalFormatting sqref="H49:J49">
    <cfRule type="cellIs" dxfId="6090" priority="22" stopIfTrue="1" operator="greaterThan">
      <formula>100</formula>
    </cfRule>
    <cfRule type="cellIs" dxfId="6089" priority="23" stopIfTrue="1" operator="notEqual">
      <formula>H36</formula>
    </cfRule>
  </conditionalFormatting>
  <conditionalFormatting sqref="H39:J48">
    <cfRule type="cellIs" dxfId="6088" priority="21" stopIfTrue="1" operator="greaterThan">
      <formula>100</formula>
    </cfRule>
  </conditionalFormatting>
  <conditionalFormatting sqref="B53:G53">
    <cfRule type="cellIs" dxfId="6087" priority="20" stopIfTrue="1" operator="notEqual">
      <formula>B38</formula>
    </cfRule>
  </conditionalFormatting>
  <conditionalFormatting sqref="H53:J53">
    <cfRule type="cellIs" dxfId="6086" priority="18" stopIfTrue="1" operator="greaterThan">
      <formula>100</formula>
    </cfRule>
    <cfRule type="cellIs" dxfId="6085" priority="19" stopIfTrue="1" operator="notEqual">
      <formula>H38</formula>
    </cfRule>
  </conditionalFormatting>
  <conditionalFormatting sqref="H40:J52">
    <cfRule type="cellIs" dxfId="6084" priority="17" stopIfTrue="1" operator="greaterThan">
      <formula>100</formula>
    </cfRule>
  </conditionalFormatting>
  <conditionalFormatting sqref="B53:G53">
    <cfRule type="cellIs" dxfId="6083" priority="16" stopIfTrue="1" operator="notEqual">
      <formula>B38</formula>
    </cfRule>
  </conditionalFormatting>
  <conditionalFormatting sqref="H53:J53">
    <cfRule type="cellIs" dxfId="6082" priority="14" stopIfTrue="1" operator="greaterThan">
      <formula>100</formula>
    </cfRule>
    <cfRule type="cellIs" dxfId="6081" priority="15" stopIfTrue="1" operator="notEqual">
      <formula>H38</formula>
    </cfRule>
  </conditionalFormatting>
  <conditionalFormatting sqref="H40:J52">
    <cfRule type="cellIs" dxfId="6080" priority="13" stopIfTrue="1" operator="greaterThan">
      <formula>100</formula>
    </cfRule>
  </conditionalFormatting>
  <conditionalFormatting sqref="B53:G53">
    <cfRule type="cellIs" dxfId="6079" priority="12" stopIfTrue="1" operator="notEqual">
      <formula>B38</formula>
    </cfRule>
  </conditionalFormatting>
  <conditionalFormatting sqref="H53:J53">
    <cfRule type="cellIs" dxfId="6078" priority="10" stopIfTrue="1" operator="greaterThan">
      <formula>100</formula>
    </cfRule>
    <cfRule type="cellIs" dxfId="6077" priority="11" stopIfTrue="1" operator="notEqual">
      <formula>H38</formula>
    </cfRule>
  </conditionalFormatting>
  <conditionalFormatting sqref="H40:J52">
    <cfRule type="cellIs" dxfId="6076" priority="9" stopIfTrue="1" operator="greaterThan">
      <formula>100</formula>
    </cfRule>
  </conditionalFormatting>
  <conditionalFormatting sqref="B53:G53">
    <cfRule type="cellIs" dxfId="6075" priority="8" stopIfTrue="1" operator="notEqual">
      <formula>B38</formula>
    </cfRule>
  </conditionalFormatting>
  <conditionalFormatting sqref="H53:J53">
    <cfRule type="cellIs" dxfId="6074" priority="6" stopIfTrue="1" operator="greaterThan">
      <formula>100</formula>
    </cfRule>
    <cfRule type="cellIs" dxfId="6073" priority="7" stopIfTrue="1" operator="notEqual">
      <formula>H38</formula>
    </cfRule>
  </conditionalFormatting>
  <conditionalFormatting sqref="H40:J52">
    <cfRule type="cellIs" dxfId="6072" priority="5" stopIfTrue="1" operator="greaterThan">
      <formula>100</formula>
    </cfRule>
  </conditionalFormatting>
  <conditionalFormatting sqref="B53:M53">
    <cfRule type="cellIs" dxfId="6071" priority="4" stopIfTrue="1" operator="notEqual">
      <formula>B38</formula>
    </cfRule>
  </conditionalFormatting>
  <conditionalFormatting sqref="N53:P53">
    <cfRule type="cellIs" dxfId="6070" priority="2" stopIfTrue="1" operator="greaterThan">
      <formula>100</formula>
    </cfRule>
    <cfRule type="cellIs" dxfId="6069" priority="3" stopIfTrue="1" operator="notEqual">
      <formula>N38</formula>
    </cfRule>
  </conditionalFormatting>
  <conditionalFormatting sqref="N40:P52">
    <cfRule type="cellIs" dxfId="60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49</v>
      </c>
      <c r="C6" s="168">
        <f t="shared" si="0"/>
        <v>37</v>
      </c>
      <c r="D6" s="171">
        <f t="shared" ref="D6:D16" si="1">SUM(B6:C6)</f>
        <v>86</v>
      </c>
      <c r="E6" s="174"/>
      <c r="F6" s="174"/>
      <c r="G6" s="174"/>
      <c r="H6" s="174"/>
      <c r="I6" s="174"/>
      <c r="J6" s="174"/>
      <c r="K6" s="179">
        <f t="shared" ref="K6:L16" si="2">K42</f>
        <v>18</v>
      </c>
      <c r="L6" s="183">
        <f t="shared" si="2"/>
        <v>17</v>
      </c>
      <c r="M6" s="188">
        <f t="shared" ref="M6:M17" si="3">SUM(K6:L6)</f>
        <v>35</v>
      </c>
      <c r="N6" s="91">
        <f t="shared" ref="N6:P17" si="4">IF(OR(K6=0,B6=0),0,K6/B6*100)</f>
        <v>36.734693877551024</v>
      </c>
      <c r="O6" s="194">
        <f t="shared" si="4"/>
        <v>45.945945945945951</v>
      </c>
      <c r="P6" s="196">
        <f t="shared" si="4"/>
        <v>40.697674418604649</v>
      </c>
    </row>
    <row r="7" spans="1:16" s="2" customFormat="1" ht="22.5" hidden="1" customHeight="1">
      <c r="A7" s="8" t="s">
        <v>7</v>
      </c>
      <c r="B7" s="161">
        <f t="shared" si="0"/>
        <v>40</v>
      </c>
      <c r="C7" s="168">
        <f t="shared" si="0"/>
        <v>46</v>
      </c>
      <c r="D7" s="130">
        <f t="shared" si="1"/>
        <v>86</v>
      </c>
      <c r="E7" s="175"/>
      <c r="F7" s="175"/>
      <c r="G7" s="175"/>
      <c r="H7" s="175"/>
      <c r="I7" s="175"/>
      <c r="J7" s="175"/>
      <c r="K7" s="162">
        <f t="shared" si="2"/>
        <v>17</v>
      </c>
      <c r="L7" s="169">
        <f t="shared" si="2"/>
        <v>28</v>
      </c>
      <c r="M7" s="130">
        <f t="shared" si="3"/>
        <v>45</v>
      </c>
      <c r="N7" s="139">
        <f t="shared" si="4"/>
        <v>42.5</v>
      </c>
      <c r="O7" s="145">
        <f t="shared" si="4"/>
        <v>60.869565217391312</v>
      </c>
      <c r="P7" s="151">
        <f t="shared" si="4"/>
        <v>52.325581395348841</v>
      </c>
    </row>
    <row r="8" spans="1:16" s="2" customFormat="1" ht="22.5" hidden="1" customHeight="1">
      <c r="A8" s="8" t="s">
        <v>11</v>
      </c>
      <c r="B8" s="161">
        <f t="shared" si="0"/>
        <v>47</v>
      </c>
      <c r="C8" s="168">
        <f t="shared" si="0"/>
        <v>55</v>
      </c>
      <c r="D8" s="130">
        <f t="shared" si="1"/>
        <v>102</v>
      </c>
      <c r="E8" s="175"/>
      <c r="F8" s="175"/>
      <c r="G8" s="175"/>
      <c r="H8" s="175"/>
      <c r="I8" s="175"/>
      <c r="J8" s="175"/>
      <c r="K8" s="162">
        <f t="shared" si="2"/>
        <v>27</v>
      </c>
      <c r="L8" s="169">
        <f t="shared" si="2"/>
        <v>42</v>
      </c>
      <c r="M8" s="130">
        <f t="shared" si="3"/>
        <v>69</v>
      </c>
      <c r="N8" s="139">
        <f t="shared" si="4"/>
        <v>57.446808510638306</v>
      </c>
      <c r="O8" s="145">
        <f t="shared" si="4"/>
        <v>76.363636363636374</v>
      </c>
      <c r="P8" s="151">
        <f t="shared" si="4"/>
        <v>67.64705882352942</v>
      </c>
    </row>
    <row r="9" spans="1:16" s="2" customFormat="1" ht="22.5" hidden="1" customHeight="1">
      <c r="A9" s="8" t="s">
        <v>5</v>
      </c>
      <c r="B9" s="161">
        <f t="shared" si="0"/>
        <v>64</v>
      </c>
      <c r="C9" s="168">
        <f t="shared" si="0"/>
        <v>76</v>
      </c>
      <c r="D9" s="130">
        <f t="shared" si="1"/>
        <v>140</v>
      </c>
      <c r="E9" s="175"/>
      <c r="F9" s="175"/>
      <c r="G9" s="175"/>
      <c r="H9" s="175"/>
      <c r="I9" s="175"/>
      <c r="J9" s="175"/>
      <c r="K9" s="162">
        <f t="shared" si="2"/>
        <v>40</v>
      </c>
      <c r="L9" s="169">
        <f t="shared" si="2"/>
        <v>50</v>
      </c>
      <c r="M9" s="130">
        <f t="shared" si="3"/>
        <v>90</v>
      </c>
      <c r="N9" s="139">
        <f t="shared" si="4"/>
        <v>62.5</v>
      </c>
      <c r="O9" s="145">
        <f t="shared" si="4"/>
        <v>65.789473684210535</v>
      </c>
      <c r="P9" s="151">
        <f t="shared" si="4"/>
        <v>64.285714285714292</v>
      </c>
    </row>
    <row r="10" spans="1:16" s="2" customFormat="1" ht="22.5" hidden="1" customHeight="1">
      <c r="A10" s="8" t="s">
        <v>17</v>
      </c>
      <c r="B10" s="161">
        <f t="shared" si="0"/>
        <v>77</v>
      </c>
      <c r="C10" s="168">
        <f t="shared" si="0"/>
        <v>86</v>
      </c>
      <c r="D10" s="130">
        <f t="shared" si="1"/>
        <v>163</v>
      </c>
      <c r="E10" s="175"/>
      <c r="F10" s="175"/>
      <c r="G10" s="175"/>
      <c r="H10" s="175"/>
      <c r="I10" s="175"/>
      <c r="J10" s="175"/>
      <c r="K10" s="162">
        <f t="shared" si="2"/>
        <v>47</v>
      </c>
      <c r="L10" s="169">
        <f t="shared" si="2"/>
        <v>54</v>
      </c>
      <c r="M10" s="130">
        <f t="shared" si="3"/>
        <v>101</v>
      </c>
      <c r="N10" s="139">
        <f t="shared" si="4"/>
        <v>61.038961038961034</v>
      </c>
      <c r="O10" s="145">
        <f t="shared" si="4"/>
        <v>62.790697674418603</v>
      </c>
      <c r="P10" s="151">
        <f t="shared" si="4"/>
        <v>61.963190184049076</v>
      </c>
    </row>
    <row r="11" spans="1:16" s="2" customFormat="1" ht="22.5" hidden="1" customHeight="1">
      <c r="A11" s="8" t="s">
        <v>4</v>
      </c>
      <c r="B11" s="161">
        <f t="shared" si="0"/>
        <v>92</v>
      </c>
      <c r="C11" s="168">
        <f t="shared" si="0"/>
        <v>92</v>
      </c>
      <c r="D11" s="130">
        <f t="shared" si="1"/>
        <v>184</v>
      </c>
      <c r="E11" s="175"/>
      <c r="F11" s="175"/>
      <c r="G11" s="175"/>
      <c r="H11" s="175"/>
      <c r="I11" s="175"/>
      <c r="J11" s="175"/>
      <c r="K11" s="162">
        <f t="shared" si="2"/>
        <v>50</v>
      </c>
      <c r="L11" s="169">
        <f t="shared" si="2"/>
        <v>64</v>
      </c>
      <c r="M11" s="130">
        <f t="shared" si="3"/>
        <v>114</v>
      </c>
      <c r="N11" s="139">
        <f t="shared" si="4"/>
        <v>54.347826086956516</v>
      </c>
      <c r="O11" s="145">
        <f t="shared" si="4"/>
        <v>69.565217391304344</v>
      </c>
      <c r="P11" s="151">
        <f t="shared" si="4"/>
        <v>61.95652173913043</v>
      </c>
    </row>
    <row r="12" spans="1:16" s="2" customFormat="1" ht="22.5" hidden="1" customHeight="1">
      <c r="A12" s="8" t="s">
        <v>10</v>
      </c>
      <c r="B12" s="161">
        <f t="shared" si="0"/>
        <v>112</v>
      </c>
      <c r="C12" s="168">
        <f t="shared" si="0"/>
        <v>103</v>
      </c>
      <c r="D12" s="130">
        <f t="shared" si="1"/>
        <v>215</v>
      </c>
      <c r="E12" s="175"/>
      <c r="F12" s="175"/>
      <c r="G12" s="175"/>
      <c r="H12" s="175"/>
      <c r="I12" s="175"/>
      <c r="J12" s="175"/>
      <c r="K12" s="162">
        <f t="shared" si="2"/>
        <v>71</v>
      </c>
      <c r="L12" s="169">
        <f t="shared" si="2"/>
        <v>64</v>
      </c>
      <c r="M12" s="130">
        <f t="shared" si="3"/>
        <v>135</v>
      </c>
      <c r="N12" s="139">
        <f t="shared" si="4"/>
        <v>63.392857142857139</v>
      </c>
      <c r="O12" s="145">
        <f t="shared" si="4"/>
        <v>62.135922330097081</v>
      </c>
      <c r="P12" s="151">
        <f t="shared" si="4"/>
        <v>62.790697674418603</v>
      </c>
    </row>
    <row r="13" spans="1:16" s="2" customFormat="1" ht="22.5" hidden="1" customHeight="1">
      <c r="A13" s="8" t="s">
        <v>14</v>
      </c>
      <c r="B13" s="161">
        <f t="shared" si="0"/>
        <v>65</v>
      </c>
      <c r="C13" s="168">
        <f t="shared" si="0"/>
        <v>111</v>
      </c>
      <c r="D13" s="130">
        <f t="shared" si="1"/>
        <v>176</v>
      </c>
      <c r="E13" s="175"/>
      <c r="F13" s="175"/>
      <c r="G13" s="175"/>
      <c r="H13" s="175"/>
      <c r="I13" s="175"/>
      <c r="J13" s="175"/>
      <c r="K13" s="162">
        <f t="shared" si="2"/>
        <v>45</v>
      </c>
      <c r="L13" s="169">
        <f t="shared" si="2"/>
        <v>67</v>
      </c>
      <c r="M13" s="130">
        <f t="shared" si="3"/>
        <v>112</v>
      </c>
      <c r="N13" s="139">
        <f t="shared" si="4"/>
        <v>69.230769230769226</v>
      </c>
      <c r="O13" s="145">
        <f t="shared" si="4"/>
        <v>60.360360360360367</v>
      </c>
      <c r="P13" s="151">
        <f t="shared" si="4"/>
        <v>63.636363636363633</v>
      </c>
    </row>
    <row r="14" spans="1:16" s="2" customFormat="1" ht="22.5" hidden="1" customHeight="1">
      <c r="A14" s="8" t="s">
        <v>20</v>
      </c>
      <c r="B14" s="161">
        <f t="shared" si="0"/>
        <v>113</v>
      </c>
      <c r="C14" s="168">
        <f t="shared" si="0"/>
        <v>117</v>
      </c>
      <c r="D14" s="130">
        <f t="shared" si="1"/>
        <v>230</v>
      </c>
      <c r="E14" s="175"/>
      <c r="F14" s="175"/>
      <c r="G14" s="175"/>
      <c r="H14" s="175"/>
      <c r="I14" s="175"/>
      <c r="J14" s="175"/>
      <c r="K14" s="162">
        <f t="shared" si="2"/>
        <v>82</v>
      </c>
      <c r="L14" s="169">
        <f t="shared" si="2"/>
        <v>84</v>
      </c>
      <c r="M14" s="130">
        <f t="shared" si="3"/>
        <v>166</v>
      </c>
      <c r="N14" s="139">
        <f t="shared" si="4"/>
        <v>72.56637168141593</v>
      </c>
      <c r="O14" s="145">
        <f t="shared" si="4"/>
        <v>71.794871794871796</v>
      </c>
      <c r="P14" s="151">
        <f t="shared" si="4"/>
        <v>72.173913043478265</v>
      </c>
    </row>
    <row r="15" spans="1:16" s="2" customFormat="1" ht="22.5" hidden="1" customHeight="1">
      <c r="A15" s="8" t="s">
        <v>23</v>
      </c>
      <c r="B15" s="161">
        <f t="shared" si="0"/>
        <v>98</v>
      </c>
      <c r="C15" s="168">
        <f t="shared" si="0"/>
        <v>116</v>
      </c>
      <c r="D15" s="130">
        <f t="shared" si="1"/>
        <v>214</v>
      </c>
      <c r="E15" s="174"/>
      <c r="F15" s="174"/>
      <c r="G15" s="174"/>
      <c r="H15" s="174"/>
      <c r="I15" s="174"/>
      <c r="J15" s="174"/>
      <c r="K15" s="161">
        <f t="shared" si="2"/>
        <v>71</v>
      </c>
      <c r="L15" s="168">
        <f t="shared" si="2"/>
        <v>81</v>
      </c>
      <c r="M15" s="130">
        <f t="shared" si="3"/>
        <v>152</v>
      </c>
      <c r="N15" s="139">
        <f t="shared" si="4"/>
        <v>72.448979591836732</v>
      </c>
      <c r="O15" s="145">
        <f t="shared" si="4"/>
        <v>69.827586206896555</v>
      </c>
      <c r="P15" s="151">
        <f t="shared" si="4"/>
        <v>71.028037383177562</v>
      </c>
    </row>
    <row r="16" spans="1:16" s="2" customFormat="1" ht="22.5" hidden="1" customHeight="1">
      <c r="A16" s="10" t="s">
        <v>35</v>
      </c>
      <c r="B16" s="162">
        <f t="shared" si="0"/>
        <v>355</v>
      </c>
      <c r="C16" s="169">
        <f t="shared" si="0"/>
        <v>525</v>
      </c>
      <c r="D16" s="172">
        <f t="shared" si="1"/>
        <v>880</v>
      </c>
      <c r="E16" s="176"/>
      <c r="F16" s="176"/>
      <c r="G16" s="176"/>
      <c r="H16" s="176"/>
      <c r="I16" s="176"/>
      <c r="J16" s="176"/>
      <c r="K16" s="162">
        <f t="shared" si="2"/>
        <v>226</v>
      </c>
      <c r="L16" s="169">
        <f t="shared" si="2"/>
        <v>268</v>
      </c>
      <c r="M16" s="130">
        <f t="shared" si="3"/>
        <v>494</v>
      </c>
      <c r="N16" s="190">
        <f t="shared" si="4"/>
        <v>63.661971830985919</v>
      </c>
      <c r="O16" s="195">
        <f t="shared" si="4"/>
        <v>51.047619047619051</v>
      </c>
      <c r="P16" s="197">
        <f t="shared" si="4"/>
        <v>56.13636363636364</v>
      </c>
    </row>
    <row r="17" spans="1:24" s="2" customFormat="1" ht="22.5" hidden="1" customHeight="1">
      <c r="A17" s="11" t="s">
        <v>34</v>
      </c>
      <c r="B17" s="42">
        <f>SUM(B6:B16)</f>
        <v>1112</v>
      </c>
      <c r="C17" s="22">
        <f>SUM(C6:C16)</f>
        <v>1364</v>
      </c>
      <c r="D17" s="37">
        <f>SUM(D6:D16)</f>
        <v>2476</v>
      </c>
      <c r="E17" s="177"/>
      <c r="F17" s="177"/>
      <c r="G17" s="177"/>
      <c r="H17" s="177"/>
      <c r="I17" s="177"/>
      <c r="J17" s="177"/>
      <c r="K17" s="42">
        <f>SUM(K6:K16)</f>
        <v>694</v>
      </c>
      <c r="L17" s="22">
        <f>SUM(L6:L16)</f>
        <v>819</v>
      </c>
      <c r="M17" s="37">
        <f t="shared" si="3"/>
        <v>1513</v>
      </c>
      <c r="N17" s="143">
        <f t="shared" si="4"/>
        <v>62.410071942446045</v>
      </c>
      <c r="O17" s="149">
        <f t="shared" si="4"/>
        <v>60.043988269794724</v>
      </c>
      <c r="P17" s="155">
        <f t="shared" si="4"/>
        <v>61.10662358642972</v>
      </c>
    </row>
    <row r="18" spans="1:24" hidden="1"/>
    <row r="19" spans="1:24" hidden="1"/>
    <row r="20" spans="1:24" s="2" customFormat="1" ht="22.5" customHeight="1">
      <c r="A20" s="156" t="str">
        <f>'13早修'!A20:L20</f>
        <v>令和７年７月２０日執行　参議院議員通常選挙</v>
      </c>
      <c r="B20" s="163"/>
      <c r="C20" s="163"/>
      <c r="D20" s="163"/>
      <c r="E20" s="163"/>
      <c r="F20" s="163"/>
      <c r="G20" s="163"/>
      <c r="H20" s="163"/>
      <c r="I20" s="163"/>
      <c r="J20" s="163"/>
      <c r="K20" s="163"/>
      <c r="L20" s="184"/>
      <c r="M20" s="15" t="s">
        <v>96</v>
      </c>
      <c r="N20" s="31"/>
      <c r="O20" s="15" t="s">
        <v>97</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18</v>
      </c>
      <c r="C23" s="170">
        <v>9</v>
      </c>
      <c r="D23" s="171">
        <f t="shared" ref="D23:D35" si="5">SUM(B23:C23)</f>
        <v>27</v>
      </c>
      <c r="E23" s="164">
        <v>3</v>
      </c>
      <c r="F23" s="170">
        <v>3</v>
      </c>
      <c r="G23" s="171">
        <f t="shared" ref="G23:G35" si="6">SUM(E23:F23)</f>
        <v>6</v>
      </c>
      <c r="H23" s="164">
        <v>4</v>
      </c>
      <c r="I23" s="170">
        <v>4</v>
      </c>
      <c r="J23" s="171">
        <f t="shared" ref="J23:J35" si="7">SUM(H23:I23)</f>
        <v>8</v>
      </c>
      <c r="K23" s="180">
        <f t="shared" ref="K23:L35" si="8">E23+H23</f>
        <v>7</v>
      </c>
      <c r="L23" s="185">
        <f t="shared" si="8"/>
        <v>7</v>
      </c>
      <c r="M23" s="189">
        <f t="shared" ref="M23:M35" si="9">SUM(K23:L23)</f>
        <v>14</v>
      </c>
      <c r="N23" s="91">
        <f t="shared" ref="N23:P36" si="10">IF(OR(K23=0,B23=0),0,K23/B23*100)</f>
        <v>38.888888888888893</v>
      </c>
      <c r="O23" s="97">
        <f t="shared" si="10"/>
        <v>77.777777777777786</v>
      </c>
      <c r="P23" s="103">
        <f t="shared" si="10"/>
        <v>51.851851851851848</v>
      </c>
      <c r="Q23" s="158"/>
      <c r="R23" s="198"/>
      <c r="S23" s="1" t="s">
        <v>28</v>
      </c>
      <c r="T23" s="1"/>
      <c r="U23" s="1"/>
      <c r="V23" s="1"/>
      <c r="W23" s="1"/>
      <c r="X23" s="1"/>
    </row>
    <row r="24" spans="1:24" s="2" customFormat="1" ht="22.5" customHeight="1">
      <c r="A24" s="157" t="s">
        <v>70</v>
      </c>
      <c r="B24" s="164">
        <v>14</v>
      </c>
      <c r="C24" s="170">
        <v>11</v>
      </c>
      <c r="D24" s="171">
        <f t="shared" si="5"/>
        <v>25</v>
      </c>
      <c r="E24" s="164">
        <v>2</v>
      </c>
      <c r="F24" s="170">
        <v>1</v>
      </c>
      <c r="G24" s="171">
        <f t="shared" si="6"/>
        <v>3</v>
      </c>
      <c r="H24" s="164">
        <v>3</v>
      </c>
      <c r="I24" s="170">
        <v>5</v>
      </c>
      <c r="J24" s="171">
        <f t="shared" si="7"/>
        <v>8</v>
      </c>
      <c r="K24" s="181">
        <f t="shared" si="8"/>
        <v>5</v>
      </c>
      <c r="L24" s="186">
        <f t="shared" si="8"/>
        <v>6</v>
      </c>
      <c r="M24" s="130">
        <f t="shared" si="9"/>
        <v>11</v>
      </c>
      <c r="N24" s="139">
        <f t="shared" si="10"/>
        <v>35.714285714285715</v>
      </c>
      <c r="O24" s="145">
        <f t="shared" si="10"/>
        <v>54.54545454545454</v>
      </c>
      <c r="P24" s="151">
        <f t="shared" si="10"/>
        <v>44</v>
      </c>
      <c r="R24" s="1"/>
      <c r="S24" s="1" t="s">
        <v>61</v>
      </c>
      <c r="T24" s="1"/>
      <c r="U24" s="1"/>
      <c r="V24" s="1"/>
      <c r="W24" s="1"/>
      <c r="X24" s="1"/>
    </row>
    <row r="25" spans="1:24" s="2" customFormat="1" ht="22.5" customHeight="1">
      <c r="A25" s="65" t="s">
        <v>0</v>
      </c>
      <c r="B25" s="164">
        <v>49</v>
      </c>
      <c r="C25" s="170">
        <v>37</v>
      </c>
      <c r="D25" s="171">
        <f t="shared" si="5"/>
        <v>86</v>
      </c>
      <c r="E25" s="164">
        <v>9</v>
      </c>
      <c r="F25" s="170">
        <v>13</v>
      </c>
      <c r="G25" s="171">
        <f t="shared" si="6"/>
        <v>22</v>
      </c>
      <c r="H25" s="164">
        <v>9</v>
      </c>
      <c r="I25" s="170">
        <v>4</v>
      </c>
      <c r="J25" s="171">
        <f t="shared" si="7"/>
        <v>13</v>
      </c>
      <c r="K25" s="181">
        <f t="shared" si="8"/>
        <v>18</v>
      </c>
      <c r="L25" s="186">
        <f t="shared" si="8"/>
        <v>17</v>
      </c>
      <c r="M25" s="171">
        <f t="shared" si="9"/>
        <v>35</v>
      </c>
      <c r="N25" s="191">
        <f t="shared" si="10"/>
        <v>36.734693877551024</v>
      </c>
      <c r="O25" s="101">
        <f t="shared" si="10"/>
        <v>45.945945945945951</v>
      </c>
      <c r="P25" s="107">
        <f t="shared" si="10"/>
        <v>40.697674418604649</v>
      </c>
      <c r="S25" s="1" t="s">
        <v>21</v>
      </c>
      <c r="T25" s="1"/>
      <c r="U25" s="1"/>
      <c r="V25" s="1"/>
      <c r="W25" s="1"/>
      <c r="X25" s="1"/>
    </row>
    <row r="26" spans="1:24" s="2" customFormat="1" ht="22.5" customHeight="1">
      <c r="A26" s="8" t="s">
        <v>7</v>
      </c>
      <c r="B26" s="164">
        <v>40</v>
      </c>
      <c r="C26" s="170">
        <v>46</v>
      </c>
      <c r="D26" s="130">
        <f t="shared" si="5"/>
        <v>86</v>
      </c>
      <c r="E26" s="164">
        <v>9</v>
      </c>
      <c r="F26" s="170">
        <v>17</v>
      </c>
      <c r="G26" s="130">
        <f t="shared" si="6"/>
        <v>26</v>
      </c>
      <c r="H26" s="164">
        <v>8</v>
      </c>
      <c r="I26" s="170">
        <v>11</v>
      </c>
      <c r="J26" s="130">
        <f t="shared" si="7"/>
        <v>19</v>
      </c>
      <c r="K26" s="181">
        <f t="shared" si="8"/>
        <v>17</v>
      </c>
      <c r="L26" s="186">
        <f t="shared" si="8"/>
        <v>28</v>
      </c>
      <c r="M26" s="130">
        <f t="shared" si="9"/>
        <v>45</v>
      </c>
      <c r="N26" s="139">
        <f t="shared" si="10"/>
        <v>42.5</v>
      </c>
      <c r="O26" s="145">
        <f t="shared" si="10"/>
        <v>60.869565217391312</v>
      </c>
      <c r="P26" s="151">
        <f t="shared" si="10"/>
        <v>52.325581395348841</v>
      </c>
    </row>
    <row r="27" spans="1:24" s="2" customFormat="1" ht="22.5" customHeight="1">
      <c r="A27" s="8" t="s">
        <v>11</v>
      </c>
      <c r="B27" s="164">
        <v>47</v>
      </c>
      <c r="C27" s="170">
        <v>55</v>
      </c>
      <c r="D27" s="130">
        <f t="shared" si="5"/>
        <v>102</v>
      </c>
      <c r="E27" s="164">
        <v>11</v>
      </c>
      <c r="F27" s="170">
        <v>19</v>
      </c>
      <c r="G27" s="130">
        <f t="shared" si="6"/>
        <v>30</v>
      </c>
      <c r="H27" s="164">
        <v>16</v>
      </c>
      <c r="I27" s="170">
        <v>23</v>
      </c>
      <c r="J27" s="130">
        <f t="shared" si="7"/>
        <v>39</v>
      </c>
      <c r="K27" s="181">
        <f t="shared" si="8"/>
        <v>27</v>
      </c>
      <c r="L27" s="186">
        <f t="shared" si="8"/>
        <v>42</v>
      </c>
      <c r="M27" s="130">
        <f t="shared" si="9"/>
        <v>69</v>
      </c>
      <c r="N27" s="139">
        <f t="shared" si="10"/>
        <v>57.446808510638306</v>
      </c>
      <c r="O27" s="145">
        <f t="shared" si="10"/>
        <v>76.363636363636374</v>
      </c>
      <c r="P27" s="151">
        <f t="shared" si="10"/>
        <v>67.64705882352942</v>
      </c>
      <c r="R27" s="199"/>
      <c r="S27" s="1" t="s">
        <v>16</v>
      </c>
    </row>
    <row r="28" spans="1:24" s="2" customFormat="1" ht="22.5" customHeight="1">
      <c r="A28" s="8" t="s">
        <v>5</v>
      </c>
      <c r="B28" s="164">
        <v>64</v>
      </c>
      <c r="C28" s="170">
        <v>76</v>
      </c>
      <c r="D28" s="130">
        <f t="shared" si="5"/>
        <v>140</v>
      </c>
      <c r="E28" s="164">
        <v>22</v>
      </c>
      <c r="F28" s="170">
        <v>27</v>
      </c>
      <c r="G28" s="130">
        <f t="shared" si="6"/>
        <v>49</v>
      </c>
      <c r="H28" s="164">
        <v>18</v>
      </c>
      <c r="I28" s="170">
        <v>23</v>
      </c>
      <c r="J28" s="130">
        <f t="shared" si="7"/>
        <v>41</v>
      </c>
      <c r="K28" s="181">
        <f t="shared" si="8"/>
        <v>40</v>
      </c>
      <c r="L28" s="186">
        <f t="shared" si="8"/>
        <v>50</v>
      </c>
      <c r="M28" s="130">
        <f t="shared" si="9"/>
        <v>90</v>
      </c>
      <c r="N28" s="139">
        <f t="shared" si="10"/>
        <v>62.5</v>
      </c>
      <c r="O28" s="145">
        <f t="shared" si="10"/>
        <v>65.789473684210535</v>
      </c>
      <c r="P28" s="151">
        <f t="shared" si="10"/>
        <v>64.285714285714292</v>
      </c>
      <c r="S28" s="1" t="s">
        <v>62</v>
      </c>
    </row>
    <row r="29" spans="1:24" s="2" customFormat="1" ht="22.5" customHeight="1">
      <c r="A29" s="8" t="s">
        <v>17</v>
      </c>
      <c r="B29" s="164">
        <v>77</v>
      </c>
      <c r="C29" s="170">
        <v>86</v>
      </c>
      <c r="D29" s="130">
        <f t="shared" si="5"/>
        <v>163</v>
      </c>
      <c r="E29" s="164">
        <v>25</v>
      </c>
      <c r="F29" s="170">
        <v>27</v>
      </c>
      <c r="G29" s="130">
        <f t="shared" si="6"/>
        <v>52</v>
      </c>
      <c r="H29" s="164">
        <v>22</v>
      </c>
      <c r="I29" s="170">
        <v>27</v>
      </c>
      <c r="J29" s="130">
        <f t="shared" si="7"/>
        <v>49</v>
      </c>
      <c r="K29" s="181">
        <f t="shared" si="8"/>
        <v>47</v>
      </c>
      <c r="L29" s="186">
        <f t="shared" si="8"/>
        <v>54</v>
      </c>
      <c r="M29" s="130">
        <f t="shared" si="9"/>
        <v>101</v>
      </c>
      <c r="N29" s="139">
        <f t="shared" si="10"/>
        <v>61.038961038961034</v>
      </c>
      <c r="O29" s="145">
        <f t="shared" si="10"/>
        <v>62.790697674418603</v>
      </c>
      <c r="P29" s="151">
        <f t="shared" si="10"/>
        <v>61.963190184049076</v>
      </c>
    </row>
    <row r="30" spans="1:24" s="2" customFormat="1" ht="22.5" customHeight="1">
      <c r="A30" s="8" t="s">
        <v>4</v>
      </c>
      <c r="B30" s="164">
        <v>92</v>
      </c>
      <c r="C30" s="170">
        <v>92</v>
      </c>
      <c r="D30" s="130">
        <f t="shared" si="5"/>
        <v>184</v>
      </c>
      <c r="E30" s="164">
        <v>28</v>
      </c>
      <c r="F30" s="170">
        <v>25</v>
      </c>
      <c r="G30" s="130">
        <f t="shared" si="6"/>
        <v>53</v>
      </c>
      <c r="H30" s="164">
        <v>22</v>
      </c>
      <c r="I30" s="170">
        <v>39</v>
      </c>
      <c r="J30" s="130">
        <f t="shared" si="7"/>
        <v>61</v>
      </c>
      <c r="K30" s="181">
        <f t="shared" si="8"/>
        <v>50</v>
      </c>
      <c r="L30" s="186">
        <f t="shared" si="8"/>
        <v>64</v>
      </c>
      <c r="M30" s="130">
        <f t="shared" si="9"/>
        <v>114</v>
      </c>
      <c r="N30" s="139">
        <f t="shared" si="10"/>
        <v>54.347826086956516</v>
      </c>
      <c r="O30" s="145">
        <f t="shared" si="10"/>
        <v>69.565217391304344</v>
      </c>
      <c r="P30" s="151">
        <f t="shared" si="10"/>
        <v>61.95652173913043</v>
      </c>
    </row>
    <row r="31" spans="1:24" s="2" customFormat="1" ht="22.5" customHeight="1">
      <c r="A31" s="8" t="s">
        <v>10</v>
      </c>
      <c r="B31" s="164">
        <v>112</v>
      </c>
      <c r="C31" s="170">
        <v>103</v>
      </c>
      <c r="D31" s="130">
        <f t="shared" si="5"/>
        <v>215</v>
      </c>
      <c r="E31" s="164">
        <v>32</v>
      </c>
      <c r="F31" s="170">
        <v>34</v>
      </c>
      <c r="G31" s="130">
        <f t="shared" si="6"/>
        <v>66</v>
      </c>
      <c r="H31" s="164">
        <v>39</v>
      </c>
      <c r="I31" s="170">
        <v>30</v>
      </c>
      <c r="J31" s="130">
        <f t="shared" si="7"/>
        <v>69</v>
      </c>
      <c r="K31" s="181">
        <f t="shared" si="8"/>
        <v>71</v>
      </c>
      <c r="L31" s="186">
        <f t="shared" si="8"/>
        <v>64</v>
      </c>
      <c r="M31" s="130">
        <f t="shared" si="9"/>
        <v>135</v>
      </c>
      <c r="N31" s="139">
        <f t="shared" si="10"/>
        <v>63.392857142857139</v>
      </c>
      <c r="O31" s="145">
        <f t="shared" si="10"/>
        <v>62.135922330097081</v>
      </c>
      <c r="P31" s="151">
        <f t="shared" si="10"/>
        <v>62.790697674418603</v>
      </c>
    </row>
    <row r="32" spans="1:24" s="2" customFormat="1" ht="22.5" customHeight="1">
      <c r="A32" s="8" t="s">
        <v>14</v>
      </c>
      <c r="B32" s="164">
        <v>65</v>
      </c>
      <c r="C32" s="170">
        <v>111</v>
      </c>
      <c r="D32" s="130">
        <f t="shared" si="5"/>
        <v>176</v>
      </c>
      <c r="E32" s="164">
        <v>19</v>
      </c>
      <c r="F32" s="170">
        <v>38</v>
      </c>
      <c r="G32" s="130">
        <f t="shared" si="6"/>
        <v>57</v>
      </c>
      <c r="H32" s="164">
        <v>26</v>
      </c>
      <c r="I32" s="170">
        <v>29</v>
      </c>
      <c r="J32" s="130">
        <f t="shared" si="7"/>
        <v>55</v>
      </c>
      <c r="K32" s="181">
        <f t="shared" si="8"/>
        <v>45</v>
      </c>
      <c r="L32" s="186">
        <f t="shared" si="8"/>
        <v>67</v>
      </c>
      <c r="M32" s="130">
        <f t="shared" si="9"/>
        <v>112</v>
      </c>
      <c r="N32" s="139">
        <f t="shared" si="10"/>
        <v>69.230769230769226</v>
      </c>
      <c r="O32" s="145">
        <f t="shared" si="10"/>
        <v>60.360360360360367</v>
      </c>
      <c r="P32" s="151">
        <f t="shared" si="10"/>
        <v>63.636363636363633</v>
      </c>
    </row>
    <row r="33" spans="1:16" s="2" customFormat="1" ht="22.5" customHeight="1">
      <c r="A33" s="8" t="s">
        <v>20</v>
      </c>
      <c r="B33" s="164">
        <v>113</v>
      </c>
      <c r="C33" s="170">
        <v>117</v>
      </c>
      <c r="D33" s="130">
        <f t="shared" si="5"/>
        <v>230</v>
      </c>
      <c r="E33" s="164">
        <v>39</v>
      </c>
      <c r="F33" s="170">
        <v>47</v>
      </c>
      <c r="G33" s="130">
        <f t="shared" si="6"/>
        <v>86</v>
      </c>
      <c r="H33" s="164">
        <v>43</v>
      </c>
      <c r="I33" s="170">
        <v>37</v>
      </c>
      <c r="J33" s="130">
        <f t="shared" si="7"/>
        <v>80</v>
      </c>
      <c r="K33" s="181">
        <f t="shared" si="8"/>
        <v>82</v>
      </c>
      <c r="L33" s="186">
        <f t="shared" si="8"/>
        <v>84</v>
      </c>
      <c r="M33" s="130">
        <f t="shared" si="9"/>
        <v>166</v>
      </c>
      <c r="N33" s="139">
        <f t="shared" si="10"/>
        <v>72.56637168141593</v>
      </c>
      <c r="O33" s="145">
        <f t="shared" si="10"/>
        <v>71.794871794871796</v>
      </c>
      <c r="P33" s="151">
        <f t="shared" si="10"/>
        <v>72.173913043478265</v>
      </c>
    </row>
    <row r="34" spans="1:16" s="2" customFormat="1" ht="22.5" customHeight="1">
      <c r="A34" s="8" t="s">
        <v>23</v>
      </c>
      <c r="B34" s="164">
        <v>98</v>
      </c>
      <c r="C34" s="170">
        <v>116</v>
      </c>
      <c r="D34" s="130">
        <f t="shared" si="5"/>
        <v>214</v>
      </c>
      <c r="E34" s="164">
        <v>41</v>
      </c>
      <c r="F34" s="170">
        <v>46</v>
      </c>
      <c r="G34" s="130">
        <f t="shared" si="6"/>
        <v>87</v>
      </c>
      <c r="H34" s="164">
        <v>30</v>
      </c>
      <c r="I34" s="170">
        <v>35</v>
      </c>
      <c r="J34" s="130">
        <f t="shared" si="7"/>
        <v>65</v>
      </c>
      <c r="K34" s="181">
        <f t="shared" si="8"/>
        <v>71</v>
      </c>
      <c r="L34" s="186">
        <f t="shared" si="8"/>
        <v>81</v>
      </c>
      <c r="M34" s="130">
        <f t="shared" si="9"/>
        <v>152</v>
      </c>
      <c r="N34" s="139">
        <f t="shared" si="10"/>
        <v>72.448979591836732</v>
      </c>
      <c r="O34" s="145">
        <f t="shared" si="10"/>
        <v>69.827586206896555</v>
      </c>
      <c r="P34" s="151">
        <f t="shared" si="10"/>
        <v>71.028037383177562</v>
      </c>
    </row>
    <row r="35" spans="1:16" s="2" customFormat="1" ht="22.5" customHeight="1">
      <c r="A35" s="10" t="s">
        <v>35</v>
      </c>
      <c r="B35" s="200">
        <v>355</v>
      </c>
      <c r="C35" s="201">
        <v>525</v>
      </c>
      <c r="D35" s="172">
        <f t="shared" si="5"/>
        <v>880</v>
      </c>
      <c r="E35" s="164">
        <v>100</v>
      </c>
      <c r="F35" s="170">
        <v>121</v>
      </c>
      <c r="G35" s="172">
        <f t="shared" si="6"/>
        <v>221</v>
      </c>
      <c r="H35" s="164">
        <v>126</v>
      </c>
      <c r="I35" s="170">
        <v>147</v>
      </c>
      <c r="J35" s="172">
        <f t="shared" si="7"/>
        <v>273</v>
      </c>
      <c r="K35" s="182">
        <f t="shared" si="8"/>
        <v>226</v>
      </c>
      <c r="L35" s="187">
        <f t="shared" si="8"/>
        <v>268</v>
      </c>
      <c r="M35" s="130">
        <f t="shared" si="9"/>
        <v>494</v>
      </c>
      <c r="N35" s="190">
        <f t="shared" si="10"/>
        <v>63.661971830985919</v>
      </c>
      <c r="O35" s="195">
        <f t="shared" si="10"/>
        <v>51.047619047619051</v>
      </c>
      <c r="P35" s="197">
        <f t="shared" si="10"/>
        <v>56.13636363636364</v>
      </c>
    </row>
    <row r="36" spans="1:16" s="2" customFormat="1" ht="22.5" customHeight="1">
      <c r="A36" s="11" t="s">
        <v>34</v>
      </c>
      <c r="B36" s="42">
        <f t="shared" ref="B36:M36" si="11">SUM(B23:B35)</f>
        <v>1144</v>
      </c>
      <c r="C36" s="22">
        <f t="shared" si="11"/>
        <v>1384</v>
      </c>
      <c r="D36" s="37">
        <f t="shared" si="11"/>
        <v>2528</v>
      </c>
      <c r="E36" s="42">
        <f t="shared" si="11"/>
        <v>340</v>
      </c>
      <c r="F36" s="22">
        <f t="shared" si="11"/>
        <v>418</v>
      </c>
      <c r="G36" s="37">
        <f t="shared" si="11"/>
        <v>758</v>
      </c>
      <c r="H36" s="42">
        <f t="shared" si="11"/>
        <v>366</v>
      </c>
      <c r="I36" s="22">
        <f t="shared" si="11"/>
        <v>414</v>
      </c>
      <c r="J36" s="37">
        <f t="shared" si="11"/>
        <v>780</v>
      </c>
      <c r="K36" s="42">
        <f t="shared" si="11"/>
        <v>706</v>
      </c>
      <c r="L36" s="22">
        <f t="shared" si="11"/>
        <v>832</v>
      </c>
      <c r="M36" s="37">
        <f t="shared" si="11"/>
        <v>1538</v>
      </c>
      <c r="N36" s="143">
        <f t="shared" si="10"/>
        <v>61.713286713286706</v>
      </c>
      <c r="O36" s="149">
        <f t="shared" si="10"/>
        <v>60.115606936416185</v>
      </c>
      <c r="P36" s="155">
        <f t="shared" si="10"/>
        <v>60.838607594936711</v>
      </c>
    </row>
    <row r="38" spans="1:16" s="2" customFormat="1" ht="13.5">
      <c r="A38" s="158" t="s">
        <v>9</v>
      </c>
      <c r="B38" s="165">
        <f>B36</f>
        <v>1144</v>
      </c>
      <c r="C38" s="165">
        <f>C36</f>
        <v>1384</v>
      </c>
      <c r="D38" s="173">
        <f>SUM(B38:C38)</f>
        <v>2528</v>
      </c>
      <c r="E38" s="178">
        <f>E36</f>
        <v>340</v>
      </c>
      <c r="F38" s="178">
        <f>F36</f>
        <v>418</v>
      </c>
      <c r="G38" s="173">
        <f>SUM(E38:F38)</f>
        <v>758</v>
      </c>
      <c r="H38" s="178">
        <f>H36</f>
        <v>366</v>
      </c>
      <c r="I38" s="178">
        <f>I36</f>
        <v>414</v>
      </c>
      <c r="J38" s="173">
        <f>SUM(H38:I38)</f>
        <v>780</v>
      </c>
      <c r="K38" s="165">
        <f>K36</f>
        <v>706</v>
      </c>
      <c r="L38" s="165">
        <f>L36</f>
        <v>832</v>
      </c>
      <c r="M38" s="173">
        <f>SUM(K38:L38)</f>
        <v>1538</v>
      </c>
      <c r="N38" s="192">
        <f>IF(OR(K38=0,B38=0),0,K38/B38*100)</f>
        <v>61.713286713286706</v>
      </c>
      <c r="O38" s="192">
        <f>IF(OR(L38=0,C38=0),0,L38/C38*100)</f>
        <v>60.115606936416185</v>
      </c>
      <c r="P38" s="192">
        <f>IF(OR(M38=0,D38=0),0,M38/D38*100)</f>
        <v>60.838607594936711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18</v>
      </c>
      <c r="C40" s="167">
        <f t="shared" ref="C40:C52" si="13">ROUND(IF(C23=0,0,C23*$C$38/$C$36),0)</f>
        <v>9</v>
      </c>
      <c r="D40" s="166">
        <f t="shared" ref="D40:D52" si="14">SUM(B40:C40)</f>
        <v>27</v>
      </c>
      <c r="E40" s="167">
        <f t="shared" ref="E40:E52" si="15">ROUND(IF(E23=0,0,E23*$E$38/$E$36),0)</f>
        <v>3</v>
      </c>
      <c r="F40" s="167">
        <f t="shared" ref="F40:F52" si="16">ROUND(IF(F23=0,0,F23*$F$38/$F$36),0)</f>
        <v>3</v>
      </c>
      <c r="G40" s="166">
        <f t="shared" ref="G40:G52" si="17">SUM(E40:F40)</f>
        <v>6</v>
      </c>
      <c r="H40" s="167">
        <f t="shared" ref="H40:H52" si="18">ROUND(IF(H23=0,0,H23*$H$38/$H$36),0)</f>
        <v>4</v>
      </c>
      <c r="I40" s="167">
        <f t="shared" ref="I40:I52" si="19">ROUND(IF(I23=0,0,I23*$I$38/$I$36),0)</f>
        <v>4</v>
      </c>
      <c r="J40" s="166">
        <f t="shared" ref="J40:J52" si="20">SUM(H40:I40)</f>
        <v>8</v>
      </c>
      <c r="K40" s="167">
        <f t="shared" ref="K40:K52" si="21">ROUND(IF(K23=0,0,K23*$K$38/$K$36),0)</f>
        <v>7</v>
      </c>
      <c r="L40" s="167">
        <f t="shared" ref="L40:L52" si="22">ROUND(IF(L23=0,0,L23*$L$38/$L$36),0)</f>
        <v>7</v>
      </c>
      <c r="M40" s="166">
        <f t="shared" ref="M40:M52" si="23">SUM(K40:L40)</f>
        <v>14</v>
      </c>
      <c r="N40" s="193">
        <f t="shared" ref="N40:P52" si="24">IF(OR(K40=0,B40=0),0,K40/B40*100)</f>
        <v>38.888888888888893</v>
      </c>
      <c r="O40" s="193">
        <f t="shared" si="24"/>
        <v>77.777777777777786</v>
      </c>
      <c r="P40" s="193">
        <f t="shared" si="24"/>
        <v>51.851851851851848</v>
      </c>
    </row>
    <row r="41" spans="1:16" s="2" customFormat="1" ht="13.5">
      <c r="A41" s="159" t="s">
        <v>70</v>
      </c>
      <c r="B41" s="167">
        <f t="shared" si="12"/>
        <v>14</v>
      </c>
      <c r="C41" s="167">
        <f t="shared" si="13"/>
        <v>11</v>
      </c>
      <c r="D41" s="166">
        <f t="shared" si="14"/>
        <v>25</v>
      </c>
      <c r="E41" s="167">
        <f t="shared" si="15"/>
        <v>2</v>
      </c>
      <c r="F41" s="167">
        <f t="shared" si="16"/>
        <v>1</v>
      </c>
      <c r="G41" s="166">
        <f t="shared" si="17"/>
        <v>3</v>
      </c>
      <c r="H41" s="167">
        <f t="shared" si="18"/>
        <v>3</v>
      </c>
      <c r="I41" s="167">
        <f t="shared" si="19"/>
        <v>5</v>
      </c>
      <c r="J41" s="166">
        <f t="shared" si="20"/>
        <v>8</v>
      </c>
      <c r="K41" s="167">
        <f t="shared" si="21"/>
        <v>5</v>
      </c>
      <c r="L41" s="167">
        <f t="shared" si="22"/>
        <v>6</v>
      </c>
      <c r="M41" s="166">
        <f t="shared" si="23"/>
        <v>11</v>
      </c>
      <c r="N41" s="193">
        <f t="shared" si="24"/>
        <v>35.714285714285715</v>
      </c>
      <c r="O41" s="193">
        <f t="shared" si="24"/>
        <v>54.54545454545454</v>
      </c>
      <c r="P41" s="193">
        <f t="shared" si="24"/>
        <v>44</v>
      </c>
    </row>
    <row r="42" spans="1:16" s="2" customFormat="1" ht="13.5">
      <c r="A42" s="160" t="s">
        <v>0</v>
      </c>
      <c r="B42" s="167">
        <f t="shared" si="12"/>
        <v>49</v>
      </c>
      <c r="C42" s="167">
        <f t="shared" si="13"/>
        <v>37</v>
      </c>
      <c r="D42" s="166">
        <f t="shared" si="14"/>
        <v>86</v>
      </c>
      <c r="E42" s="167">
        <f t="shared" si="15"/>
        <v>9</v>
      </c>
      <c r="F42" s="167">
        <f t="shared" si="16"/>
        <v>13</v>
      </c>
      <c r="G42" s="166">
        <f t="shared" si="17"/>
        <v>22</v>
      </c>
      <c r="H42" s="167">
        <f t="shared" si="18"/>
        <v>9</v>
      </c>
      <c r="I42" s="167">
        <f t="shared" si="19"/>
        <v>4</v>
      </c>
      <c r="J42" s="166">
        <f t="shared" si="20"/>
        <v>13</v>
      </c>
      <c r="K42" s="167">
        <f t="shared" si="21"/>
        <v>18</v>
      </c>
      <c r="L42" s="167">
        <f t="shared" si="22"/>
        <v>17</v>
      </c>
      <c r="M42" s="166">
        <f t="shared" si="23"/>
        <v>35</v>
      </c>
      <c r="N42" s="193">
        <f t="shared" si="24"/>
        <v>36.734693877551024</v>
      </c>
      <c r="O42" s="193">
        <f t="shared" si="24"/>
        <v>45.945945945945951</v>
      </c>
      <c r="P42" s="193">
        <f t="shared" si="24"/>
        <v>40.697674418604649</v>
      </c>
    </row>
    <row r="43" spans="1:16" s="2" customFormat="1" ht="13.5">
      <c r="A43" s="160" t="s">
        <v>7</v>
      </c>
      <c r="B43" s="167">
        <f t="shared" si="12"/>
        <v>40</v>
      </c>
      <c r="C43" s="167">
        <f t="shared" si="13"/>
        <v>46</v>
      </c>
      <c r="D43" s="166">
        <f t="shared" si="14"/>
        <v>86</v>
      </c>
      <c r="E43" s="167">
        <f t="shared" si="15"/>
        <v>9</v>
      </c>
      <c r="F43" s="167">
        <f t="shared" si="16"/>
        <v>17</v>
      </c>
      <c r="G43" s="166">
        <f t="shared" si="17"/>
        <v>26</v>
      </c>
      <c r="H43" s="167">
        <f t="shared" si="18"/>
        <v>8</v>
      </c>
      <c r="I43" s="167">
        <f t="shared" si="19"/>
        <v>11</v>
      </c>
      <c r="J43" s="166">
        <f t="shared" si="20"/>
        <v>19</v>
      </c>
      <c r="K43" s="167">
        <f t="shared" si="21"/>
        <v>17</v>
      </c>
      <c r="L43" s="167">
        <f t="shared" si="22"/>
        <v>28</v>
      </c>
      <c r="M43" s="166">
        <f t="shared" si="23"/>
        <v>45</v>
      </c>
      <c r="N43" s="193">
        <f t="shared" si="24"/>
        <v>42.5</v>
      </c>
      <c r="O43" s="193">
        <f t="shared" si="24"/>
        <v>60.869565217391312</v>
      </c>
      <c r="P43" s="193">
        <f t="shared" si="24"/>
        <v>52.325581395348841</v>
      </c>
    </row>
    <row r="44" spans="1:16" s="2" customFormat="1" ht="13.5">
      <c r="A44" s="160" t="s">
        <v>11</v>
      </c>
      <c r="B44" s="167">
        <f t="shared" si="12"/>
        <v>47</v>
      </c>
      <c r="C44" s="167">
        <f t="shared" si="13"/>
        <v>55</v>
      </c>
      <c r="D44" s="166">
        <f t="shared" si="14"/>
        <v>102</v>
      </c>
      <c r="E44" s="167">
        <f t="shared" si="15"/>
        <v>11</v>
      </c>
      <c r="F44" s="167">
        <f t="shared" si="16"/>
        <v>19</v>
      </c>
      <c r="G44" s="166">
        <f t="shared" si="17"/>
        <v>30</v>
      </c>
      <c r="H44" s="167">
        <f t="shared" si="18"/>
        <v>16</v>
      </c>
      <c r="I44" s="167">
        <f t="shared" si="19"/>
        <v>23</v>
      </c>
      <c r="J44" s="166">
        <f t="shared" si="20"/>
        <v>39</v>
      </c>
      <c r="K44" s="167">
        <f t="shared" si="21"/>
        <v>27</v>
      </c>
      <c r="L44" s="167">
        <f t="shared" si="22"/>
        <v>42</v>
      </c>
      <c r="M44" s="166">
        <f t="shared" si="23"/>
        <v>69</v>
      </c>
      <c r="N44" s="193">
        <f t="shared" si="24"/>
        <v>57.446808510638306</v>
      </c>
      <c r="O44" s="193">
        <f t="shared" si="24"/>
        <v>76.363636363636374</v>
      </c>
      <c r="P44" s="193">
        <f t="shared" si="24"/>
        <v>67.64705882352942</v>
      </c>
    </row>
    <row r="45" spans="1:16" s="2" customFormat="1" ht="13.5">
      <c r="A45" s="160" t="s">
        <v>5</v>
      </c>
      <c r="B45" s="167">
        <f t="shared" si="12"/>
        <v>64</v>
      </c>
      <c r="C45" s="167">
        <f t="shared" si="13"/>
        <v>76</v>
      </c>
      <c r="D45" s="166">
        <f t="shared" si="14"/>
        <v>140</v>
      </c>
      <c r="E45" s="167">
        <f t="shared" si="15"/>
        <v>22</v>
      </c>
      <c r="F45" s="167">
        <f t="shared" si="16"/>
        <v>27</v>
      </c>
      <c r="G45" s="166">
        <f t="shared" si="17"/>
        <v>49</v>
      </c>
      <c r="H45" s="167">
        <f t="shared" si="18"/>
        <v>18</v>
      </c>
      <c r="I45" s="167">
        <f t="shared" si="19"/>
        <v>23</v>
      </c>
      <c r="J45" s="166">
        <f t="shared" si="20"/>
        <v>41</v>
      </c>
      <c r="K45" s="167">
        <f t="shared" si="21"/>
        <v>40</v>
      </c>
      <c r="L45" s="167">
        <f t="shared" si="22"/>
        <v>50</v>
      </c>
      <c r="M45" s="166">
        <f t="shared" si="23"/>
        <v>90</v>
      </c>
      <c r="N45" s="193">
        <f t="shared" si="24"/>
        <v>62.5</v>
      </c>
      <c r="O45" s="193">
        <f t="shared" si="24"/>
        <v>65.789473684210535</v>
      </c>
      <c r="P45" s="193">
        <f t="shared" si="24"/>
        <v>64.285714285714292</v>
      </c>
    </row>
    <row r="46" spans="1:16" s="2" customFormat="1" ht="13.5">
      <c r="A46" s="160" t="s">
        <v>17</v>
      </c>
      <c r="B46" s="167">
        <f t="shared" si="12"/>
        <v>77</v>
      </c>
      <c r="C46" s="167">
        <f t="shared" si="13"/>
        <v>86</v>
      </c>
      <c r="D46" s="166">
        <f t="shared" si="14"/>
        <v>163</v>
      </c>
      <c r="E46" s="167">
        <f t="shared" si="15"/>
        <v>25</v>
      </c>
      <c r="F46" s="167">
        <f t="shared" si="16"/>
        <v>27</v>
      </c>
      <c r="G46" s="166">
        <f t="shared" si="17"/>
        <v>52</v>
      </c>
      <c r="H46" s="167">
        <f t="shared" si="18"/>
        <v>22</v>
      </c>
      <c r="I46" s="167">
        <f t="shared" si="19"/>
        <v>27</v>
      </c>
      <c r="J46" s="166">
        <f t="shared" si="20"/>
        <v>49</v>
      </c>
      <c r="K46" s="167">
        <f t="shared" si="21"/>
        <v>47</v>
      </c>
      <c r="L46" s="167">
        <f t="shared" si="22"/>
        <v>54</v>
      </c>
      <c r="M46" s="166">
        <f t="shared" si="23"/>
        <v>101</v>
      </c>
      <c r="N46" s="193">
        <f t="shared" si="24"/>
        <v>61.038961038961034</v>
      </c>
      <c r="O46" s="193">
        <f t="shared" si="24"/>
        <v>62.790697674418603</v>
      </c>
      <c r="P46" s="193">
        <f t="shared" si="24"/>
        <v>61.963190184049076</v>
      </c>
    </row>
    <row r="47" spans="1:16" s="2" customFormat="1" ht="13.5">
      <c r="A47" s="160" t="s">
        <v>4</v>
      </c>
      <c r="B47" s="167">
        <f t="shared" si="12"/>
        <v>92</v>
      </c>
      <c r="C47" s="167">
        <f t="shared" si="13"/>
        <v>92</v>
      </c>
      <c r="D47" s="166">
        <f t="shared" si="14"/>
        <v>184</v>
      </c>
      <c r="E47" s="167">
        <f t="shared" si="15"/>
        <v>28</v>
      </c>
      <c r="F47" s="167">
        <f t="shared" si="16"/>
        <v>25</v>
      </c>
      <c r="G47" s="166">
        <f t="shared" si="17"/>
        <v>53</v>
      </c>
      <c r="H47" s="167">
        <f t="shared" si="18"/>
        <v>22</v>
      </c>
      <c r="I47" s="167">
        <f t="shared" si="19"/>
        <v>39</v>
      </c>
      <c r="J47" s="166">
        <f t="shared" si="20"/>
        <v>61</v>
      </c>
      <c r="K47" s="167">
        <f t="shared" si="21"/>
        <v>50</v>
      </c>
      <c r="L47" s="167">
        <f t="shared" si="22"/>
        <v>64</v>
      </c>
      <c r="M47" s="166">
        <f t="shared" si="23"/>
        <v>114</v>
      </c>
      <c r="N47" s="193">
        <f t="shared" si="24"/>
        <v>54.347826086956516</v>
      </c>
      <c r="O47" s="193">
        <f t="shared" si="24"/>
        <v>69.565217391304344</v>
      </c>
      <c r="P47" s="193">
        <f t="shared" si="24"/>
        <v>61.95652173913043</v>
      </c>
    </row>
    <row r="48" spans="1:16" s="2" customFormat="1" ht="13.5">
      <c r="A48" s="160" t="s">
        <v>10</v>
      </c>
      <c r="B48" s="167">
        <f t="shared" si="12"/>
        <v>112</v>
      </c>
      <c r="C48" s="167">
        <f t="shared" si="13"/>
        <v>103</v>
      </c>
      <c r="D48" s="166">
        <f t="shared" si="14"/>
        <v>215</v>
      </c>
      <c r="E48" s="167">
        <f t="shared" si="15"/>
        <v>32</v>
      </c>
      <c r="F48" s="167">
        <f t="shared" si="16"/>
        <v>34</v>
      </c>
      <c r="G48" s="166">
        <f t="shared" si="17"/>
        <v>66</v>
      </c>
      <c r="H48" s="167">
        <f t="shared" si="18"/>
        <v>39</v>
      </c>
      <c r="I48" s="167">
        <f t="shared" si="19"/>
        <v>30</v>
      </c>
      <c r="J48" s="166">
        <f t="shared" si="20"/>
        <v>69</v>
      </c>
      <c r="K48" s="167">
        <f t="shared" si="21"/>
        <v>71</v>
      </c>
      <c r="L48" s="167">
        <f t="shared" si="22"/>
        <v>64</v>
      </c>
      <c r="M48" s="166">
        <f t="shared" si="23"/>
        <v>135</v>
      </c>
      <c r="N48" s="193">
        <f t="shared" si="24"/>
        <v>63.392857142857139</v>
      </c>
      <c r="O48" s="193">
        <f t="shared" si="24"/>
        <v>62.135922330097081</v>
      </c>
      <c r="P48" s="193">
        <f t="shared" si="24"/>
        <v>62.790697674418603</v>
      </c>
    </row>
    <row r="49" spans="1:16" s="2" customFormat="1" ht="13.5">
      <c r="A49" s="160" t="s">
        <v>14</v>
      </c>
      <c r="B49" s="167">
        <f t="shared" si="12"/>
        <v>65</v>
      </c>
      <c r="C49" s="167">
        <f t="shared" si="13"/>
        <v>111</v>
      </c>
      <c r="D49" s="166">
        <f t="shared" si="14"/>
        <v>176</v>
      </c>
      <c r="E49" s="167">
        <f t="shared" si="15"/>
        <v>19</v>
      </c>
      <c r="F49" s="167">
        <f t="shared" si="16"/>
        <v>38</v>
      </c>
      <c r="G49" s="166">
        <f t="shared" si="17"/>
        <v>57</v>
      </c>
      <c r="H49" s="167">
        <f t="shared" si="18"/>
        <v>26</v>
      </c>
      <c r="I49" s="167">
        <f t="shared" si="19"/>
        <v>29</v>
      </c>
      <c r="J49" s="166">
        <f t="shared" si="20"/>
        <v>55</v>
      </c>
      <c r="K49" s="167">
        <f t="shared" si="21"/>
        <v>45</v>
      </c>
      <c r="L49" s="167">
        <f t="shared" si="22"/>
        <v>67</v>
      </c>
      <c r="M49" s="166">
        <f t="shared" si="23"/>
        <v>112</v>
      </c>
      <c r="N49" s="193">
        <f t="shared" si="24"/>
        <v>69.230769230769226</v>
      </c>
      <c r="O49" s="193">
        <f t="shared" si="24"/>
        <v>60.360360360360367</v>
      </c>
      <c r="P49" s="193">
        <f t="shared" si="24"/>
        <v>63.636363636363633</v>
      </c>
    </row>
    <row r="50" spans="1:16" s="2" customFormat="1" ht="13.5">
      <c r="A50" s="160" t="s">
        <v>20</v>
      </c>
      <c r="B50" s="167">
        <f t="shared" si="12"/>
        <v>113</v>
      </c>
      <c r="C50" s="167">
        <f t="shared" si="13"/>
        <v>117</v>
      </c>
      <c r="D50" s="166">
        <f t="shared" si="14"/>
        <v>230</v>
      </c>
      <c r="E50" s="167">
        <f t="shared" si="15"/>
        <v>39</v>
      </c>
      <c r="F50" s="167">
        <f t="shared" si="16"/>
        <v>47</v>
      </c>
      <c r="G50" s="166">
        <f t="shared" si="17"/>
        <v>86</v>
      </c>
      <c r="H50" s="167">
        <f t="shared" si="18"/>
        <v>43</v>
      </c>
      <c r="I50" s="167">
        <f t="shared" si="19"/>
        <v>37</v>
      </c>
      <c r="J50" s="166">
        <f t="shared" si="20"/>
        <v>80</v>
      </c>
      <c r="K50" s="167">
        <f t="shared" si="21"/>
        <v>82</v>
      </c>
      <c r="L50" s="167">
        <f t="shared" si="22"/>
        <v>84</v>
      </c>
      <c r="M50" s="166">
        <f t="shared" si="23"/>
        <v>166</v>
      </c>
      <c r="N50" s="193">
        <f t="shared" si="24"/>
        <v>72.56637168141593</v>
      </c>
      <c r="O50" s="193">
        <f t="shared" si="24"/>
        <v>71.794871794871796</v>
      </c>
      <c r="P50" s="193">
        <f t="shared" si="24"/>
        <v>72.173913043478265</v>
      </c>
    </row>
    <row r="51" spans="1:16" s="2" customFormat="1" ht="13.5">
      <c r="A51" s="160" t="s">
        <v>23</v>
      </c>
      <c r="B51" s="167">
        <f t="shared" si="12"/>
        <v>98</v>
      </c>
      <c r="C51" s="167">
        <f t="shared" si="13"/>
        <v>116</v>
      </c>
      <c r="D51" s="166">
        <f t="shared" si="14"/>
        <v>214</v>
      </c>
      <c r="E51" s="167">
        <f t="shared" si="15"/>
        <v>41</v>
      </c>
      <c r="F51" s="167">
        <f t="shared" si="16"/>
        <v>46</v>
      </c>
      <c r="G51" s="166">
        <f t="shared" si="17"/>
        <v>87</v>
      </c>
      <c r="H51" s="167">
        <f t="shared" si="18"/>
        <v>30</v>
      </c>
      <c r="I51" s="167">
        <f t="shared" si="19"/>
        <v>35</v>
      </c>
      <c r="J51" s="166">
        <f t="shared" si="20"/>
        <v>65</v>
      </c>
      <c r="K51" s="167">
        <f t="shared" si="21"/>
        <v>71</v>
      </c>
      <c r="L51" s="167">
        <f t="shared" si="22"/>
        <v>81</v>
      </c>
      <c r="M51" s="166">
        <f t="shared" si="23"/>
        <v>152</v>
      </c>
      <c r="N51" s="193">
        <f t="shared" si="24"/>
        <v>72.448979591836732</v>
      </c>
      <c r="O51" s="193">
        <f t="shared" si="24"/>
        <v>69.827586206896555</v>
      </c>
      <c r="P51" s="193">
        <f t="shared" si="24"/>
        <v>71.028037383177562</v>
      </c>
    </row>
    <row r="52" spans="1:16" s="2" customFormat="1" ht="13.5">
      <c r="A52" s="160" t="s">
        <v>35</v>
      </c>
      <c r="B52" s="167">
        <f t="shared" si="12"/>
        <v>355</v>
      </c>
      <c r="C52" s="167">
        <f t="shared" si="13"/>
        <v>525</v>
      </c>
      <c r="D52" s="166">
        <f t="shared" si="14"/>
        <v>880</v>
      </c>
      <c r="E52" s="167">
        <f t="shared" si="15"/>
        <v>100</v>
      </c>
      <c r="F52" s="167">
        <f t="shared" si="16"/>
        <v>121</v>
      </c>
      <c r="G52" s="166">
        <f t="shared" si="17"/>
        <v>221</v>
      </c>
      <c r="H52" s="167">
        <f t="shared" si="18"/>
        <v>126</v>
      </c>
      <c r="I52" s="167">
        <f t="shared" si="19"/>
        <v>147</v>
      </c>
      <c r="J52" s="166">
        <f t="shared" si="20"/>
        <v>273</v>
      </c>
      <c r="K52" s="167">
        <f t="shared" si="21"/>
        <v>226</v>
      </c>
      <c r="L52" s="167">
        <f t="shared" si="22"/>
        <v>268</v>
      </c>
      <c r="M52" s="166">
        <f t="shared" si="23"/>
        <v>494</v>
      </c>
      <c r="N52" s="193">
        <f t="shared" si="24"/>
        <v>63.661971830985919</v>
      </c>
      <c r="O52" s="193">
        <f t="shared" si="24"/>
        <v>51.047619047619051</v>
      </c>
      <c r="P52" s="193">
        <f t="shared" si="24"/>
        <v>56.13636363636364</v>
      </c>
    </row>
    <row r="53" spans="1:16" s="2" customFormat="1" ht="13.5">
      <c r="A53" s="160" t="s">
        <v>34</v>
      </c>
      <c r="B53" s="166">
        <f t="shared" ref="B53:M53" si="25">SUM(B40:B52)</f>
        <v>1144</v>
      </c>
      <c r="C53" s="166">
        <f t="shared" si="25"/>
        <v>1384</v>
      </c>
      <c r="D53" s="166">
        <f t="shared" si="25"/>
        <v>2528</v>
      </c>
      <c r="E53" s="166">
        <f t="shared" si="25"/>
        <v>340</v>
      </c>
      <c r="F53" s="166">
        <f t="shared" si="25"/>
        <v>418</v>
      </c>
      <c r="G53" s="166">
        <f t="shared" si="25"/>
        <v>758</v>
      </c>
      <c r="H53" s="166">
        <f t="shared" si="25"/>
        <v>366</v>
      </c>
      <c r="I53" s="166">
        <f t="shared" si="25"/>
        <v>414</v>
      </c>
      <c r="J53" s="166">
        <f t="shared" si="25"/>
        <v>780</v>
      </c>
      <c r="K53" s="166">
        <f t="shared" si="25"/>
        <v>706</v>
      </c>
      <c r="L53" s="166">
        <f t="shared" si="25"/>
        <v>832</v>
      </c>
      <c r="M53" s="166">
        <f t="shared" si="25"/>
        <v>1538</v>
      </c>
      <c r="N53" s="193">
        <f>ROUND(IF(OR(K53=0,B53=0),0,K53/B53*100),2)</f>
        <v>61.71</v>
      </c>
      <c r="O53" s="193">
        <f>ROUND(IF(OR(L53=0,C53=0),0,L53/C53*100),2)</f>
        <v>60.12</v>
      </c>
      <c r="P53" s="193">
        <f>ROUND(IF(OR(M53=0,D53=0),0,M53/D53*100),2)</f>
        <v>60.84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067" priority="89" stopIfTrue="1" operator="notEqual">
      <formula>B36</formula>
    </cfRule>
  </conditionalFormatting>
  <conditionalFormatting sqref="H49:J49">
    <cfRule type="cellIs" dxfId="6066" priority="90" stopIfTrue="1" operator="greaterThan">
      <formula>100</formula>
    </cfRule>
    <cfRule type="cellIs" dxfId="6065" priority="91" stopIfTrue="1" operator="notEqual">
      <formula>H36</formula>
    </cfRule>
  </conditionalFormatting>
  <conditionalFormatting sqref="H39:J48">
    <cfRule type="cellIs" dxfId="6064" priority="92" stopIfTrue="1" operator="greaterThan">
      <formula>100</formula>
    </cfRule>
  </conditionalFormatting>
  <conditionalFormatting sqref="B49:G49">
    <cfRule type="cellIs" dxfId="6063" priority="88" stopIfTrue="1" operator="notEqual">
      <formula>B36</formula>
    </cfRule>
  </conditionalFormatting>
  <conditionalFormatting sqref="H49:J49">
    <cfRule type="cellIs" dxfId="6062" priority="86" stopIfTrue="1" operator="greaterThan">
      <formula>100</formula>
    </cfRule>
    <cfRule type="cellIs" dxfId="6061" priority="87" stopIfTrue="1" operator="notEqual">
      <formula>H36</formula>
    </cfRule>
  </conditionalFormatting>
  <conditionalFormatting sqref="H39:J48">
    <cfRule type="cellIs" dxfId="6060" priority="85" stopIfTrue="1" operator="greaterThan">
      <formula>100</formula>
    </cfRule>
  </conditionalFormatting>
  <conditionalFormatting sqref="B49:G49">
    <cfRule type="cellIs" dxfId="6059" priority="84" stopIfTrue="1" operator="notEqual">
      <formula>B36</formula>
    </cfRule>
  </conditionalFormatting>
  <conditionalFormatting sqref="H49:J49">
    <cfRule type="cellIs" dxfId="6058" priority="82" stopIfTrue="1" operator="greaterThan">
      <formula>100</formula>
    </cfRule>
    <cfRule type="cellIs" dxfId="6057" priority="83" stopIfTrue="1" operator="notEqual">
      <formula>H36</formula>
    </cfRule>
  </conditionalFormatting>
  <conditionalFormatting sqref="H39:J48">
    <cfRule type="cellIs" dxfId="6056" priority="81" stopIfTrue="1" operator="greaterThan">
      <formula>100</formula>
    </cfRule>
  </conditionalFormatting>
  <conditionalFormatting sqref="B49:G49">
    <cfRule type="cellIs" dxfId="6055" priority="80" stopIfTrue="1" operator="notEqual">
      <formula>B36</formula>
    </cfRule>
  </conditionalFormatting>
  <conditionalFormatting sqref="H49:J49">
    <cfRule type="cellIs" dxfId="6054" priority="78" stopIfTrue="1" operator="greaterThan">
      <formula>100</formula>
    </cfRule>
    <cfRule type="cellIs" dxfId="6053" priority="79" stopIfTrue="1" operator="notEqual">
      <formula>H36</formula>
    </cfRule>
  </conditionalFormatting>
  <conditionalFormatting sqref="H39:J48">
    <cfRule type="cellIs" dxfId="6052" priority="77" stopIfTrue="1" operator="greaterThan">
      <formula>100</formula>
    </cfRule>
  </conditionalFormatting>
  <conditionalFormatting sqref="B49:G49">
    <cfRule type="cellIs" dxfId="6051" priority="76" stopIfTrue="1" operator="notEqual">
      <formula>B36</formula>
    </cfRule>
  </conditionalFormatting>
  <conditionalFormatting sqref="H49:J49">
    <cfRule type="cellIs" dxfId="6050" priority="74" stopIfTrue="1" operator="greaterThan">
      <formula>100</formula>
    </cfRule>
    <cfRule type="cellIs" dxfId="6049" priority="75" stopIfTrue="1" operator="notEqual">
      <formula>H36</formula>
    </cfRule>
  </conditionalFormatting>
  <conditionalFormatting sqref="H39:J48">
    <cfRule type="cellIs" dxfId="6048" priority="73" stopIfTrue="1" operator="greaterThan">
      <formula>100</formula>
    </cfRule>
  </conditionalFormatting>
  <conditionalFormatting sqref="B49:G49">
    <cfRule type="cellIs" dxfId="6047" priority="72" stopIfTrue="1" operator="notEqual">
      <formula>B36</formula>
    </cfRule>
  </conditionalFormatting>
  <conditionalFormatting sqref="H49:J49">
    <cfRule type="cellIs" dxfId="6046" priority="70" stopIfTrue="1" operator="greaterThan">
      <formula>100</formula>
    </cfRule>
    <cfRule type="cellIs" dxfId="6045" priority="71" stopIfTrue="1" operator="notEqual">
      <formula>H36</formula>
    </cfRule>
  </conditionalFormatting>
  <conditionalFormatting sqref="H39:J48">
    <cfRule type="cellIs" dxfId="6044" priority="69" stopIfTrue="1" operator="greaterThan">
      <formula>100</formula>
    </cfRule>
  </conditionalFormatting>
  <conditionalFormatting sqref="B49:G49">
    <cfRule type="cellIs" dxfId="6043" priority="68" stopIfTrue="1" operator="notEqual">
      <formula>B36</formula>
    </cfRule>
  </conditionalFormatting>
  <conditionalFormatting sqref="H49:J49">
    <cfRule type="cellIs" dxfId="6042" priority="66" stopIfTrue="1" operator="greaterThan">
      <formula>100</formula>
    </cfRule>
    <cfRule type="cellIs" dxfId="6041" priority="67" stopIfTrue="1" operator="notEqual">
      <formula>H36</formula>
    </cfRule>
  </conditionalFormatting>
  <conditionalFormatting sqref="H39:J48">
    <cfRule type="cellIs" dxfId="6040" priority="65" stopIfTrue="1" operator="greaterThan">
      <formula>100</formula>
    </cfRule>
  </conditionalFormatting>
  <conditionalFormatting sqref="B49:G49">
    <cfRule type="cellIs" dxfId="6039" priority="64" stopIfTrue="1" operator="notEqual">
      <formula>B36</formula>
    </cfRule>
  </conditionalFormatting>
  <conditionalFormatting sqref="H49:J49">
    <cfRule type="cellIs" dxfId="6038" priority="62" stopIfTrue="1" operator="greaterThan">
      <formula>100</formula>
    </cfRule>
    <cfRule type="cellIs" dxfId="6037" priority="63" stopIfTrue="1" operator="notEqual">
      <formula>H36</formula>
    </cfRule>
  </conditionalFormatting>
  <conditionalFormatting sqref="H39:J48">
    <cfRule type="cellIs" dxfId="6036" priority="61" stopIfTrue="1" operator="greaterThan">
      <formula>100</formula>
    </cfRule>
  </conditionalFormatting>
  <conditionalFormatting sqref="B49:G49">
    <cfRule type="cellIs" dxfId="6035" priority="60" stopIfTrue="1" operator="notEqual">
      <formula>B36</formula>
    </cfRule>
  </conditionalFormatting>
  <conditionalFormatting sqref="H49:J49">
    <cfRule type="cellIs" dxfId="6034" priority="58" stopIfTrue="1" operator="greaterThan">
      <formula>100</formula>
    </cfRule>
    <cfRule type="cellIs" dxfId="6033" priority="59" stopIfTrue="1" operator="notEqual">
      <formula>H36</formula>
    </cfRule>
  </conditionalFormatting>
  <conditionalFormatting sqref="H39:J48">
    <cfRule type="cellIs" dxfId="6032" priority="57" stopIfTrue="1" operator="greaterThan">
      <formula>100</formula>
    </cfRule>
  </conditionalFormatting>
  <conditionalFormatting sqref="B49:G49">
    <cfRule type="cellIs" dxfId="6031" priority="56" stopIfTrue="1" operator="notEqual">
      <formula>B36</formula>
    </cfRule>
  </conditionalFormatting>
  <conditionalFormatting sqref="H49:J49">
    <cfRule type="cellIs" dxfId="6030" priority="54" stopIfTrue="1" operator="greaterThan">
      <formula>100</formula>
    </cfRule>
    <cfRule type="cellIs" dxfId="6029" priority="55" stopIfTrue="1" operator="notEqual">
      <formula>H36</formula>
    </cfRule>
  </conditionalFormatting>
  <conditionalFormatting sqref="H39:J48">
    <cfRule type="cellIs" dxfId="6028" priority="53" stopIfTrue="1" operator="greaterThan">
      <formula>100</formula>
    </cfRule>
  </conditionalFormatting>
  <conditionalFormatting sqref="B49:G49">
    <cfRule type="cellIs" dxfId="6027" priority="52" stopIfTrue="1" operator="notEqual">
      <formula>B36</formula>
    </cfRule>
  </conditionalFormatting>
  <conditionalFormatting sqref="H49:J49">
    <cfRule type="cellIs" dxfId="6026" priority="50" stopIfTrue="1" operator="greaterThan">
      <formula>100</formula>
    </cfRule>
    <cfRule type="cellIs" dxfId="6025" priority="51" stopIfTrue="1" operator="notEqual">
      <formula>H36</formula>
    </cfRule>
  </conditionalFormatting>
  <conditionalFormatting sqref="H39:J48">
    <cfRule type="cellIs" dxfId="6024" priority="49" stopIfTrue="1" operator="greaterThan">
      <formula>100</formula>
    </cfRule>
  </conditionalFormatting>
  <conditionalFormatting sqref="B49:G49">
    <cfRule type="cellIs" dxfId="6023" priority="48" stopIfTrue="1" operator="notEqual">
      <formula>B36</formula>
    </cfRule>
  </conditionalFormatting>
  <conditionalFormatting sqref="H49:J49">
    <cfRule type="cellIs" dxfId="6022" priority="46" stopIfTrue="1" operator="greaterThan">
      <formula>100</formula>
    </cfRule>
    <cfRule type="cellIs" dxfId="6021" priority="47" stopIfTrue="1" operator="notEqual">
      <formula>H36</formula>
    </cfRule>
  </conditionalFormatting>
  <conditionalFormatting sqref="H39:J48">
    <cfRule type="cellIs" dxfId="6020" priority="45" stopIfTrue="1" operator="greaterThan">
      <formula>100</formula>
    </cfRule>
  </conditionalFormatting>
  <conditionalFormatting sqref="B53:G53">
    <cfRule type="cellIs" dxfId="6019" priority="44" stopIfTrue="1" operator="notEqual">
      <formula>B38</formula>
    </cfRule>
  </conditionalFormatting>
  <conditionalFormatting sqref="H53:J53">
    <cfRule type="cellIs" dxfId="6018" priority="42" stopIfTrue="1" operator="greaterThan">
      <formula>100</formula>
    </cfRule>
    <cfRule type="cellIs" dxfId="6017" priority="43" stopIfTrue="1" operator="notEqual">
      <formula>H38</formula>
    </cfRule>
  </conditionalFormatting>
  <conditionalFormatting sqref="H40:J52">
    <cfRule type="cellIs" dxfId="6016" priority="41" stopIfTrue="1" operator="greaterThan">
      <formula>100</formula>
    </cfRule>
  </conditionalFormatting>
  <conditionalFormatting sqref="B53:G53">
    <cfRule type="cellIs" dxfId="6015" priority="40" stopIfTrue="1" operator="notEqual">
      <formula>B38</formula>
    </cfRule>
  </conditionalFormatting>
  <conditionalFormatting sqref="H53:J53">
    <cfRule type="cellIs" dxfId="6014" priority="38" stopIfTrue="1" operator="greaterThan">
      <formula>100</formula>
    </cfRule>
    <cfRule type="cellIs" dxfId="6013" priority="39" stopIfTrue="1" operator="notEqual">
      <formula>H38</formula>
    </cfRule>
  </conditionalFormatting>
  <conditionalFormatting sqref="H40:J52">
    <cfRule type="cellIs" dxfId="6012" priority="37" stopIfTrue="1" operator="greaterThan">
      <formula>100</formula>
    </cfRule>
  </conditionalFormatting>
  <conditionalFormatting sqref="B49:G49">
    <cfRule type="cellIs" dxfId="6011" priority="36" stopIfTrue="1" operator="notEqual">
      <formula>B36</formula>
    </cfRule>
  </conditionalFormatting>
  <conditionalFormatting sqref="H49:J49">
    <cfRule type="cellIs" dxfId="6010" priority="34" stopIfTrue="1" operator="greaterThan">
      <formula>100</formula>
    </cfRule>
    <cfRule type="cellIs" dxfId="6009" priority="35" stopIfTrue="1" operator="notEqual">
      <formula>H36</formula>
    </cfRule>
  </conditionalFormatting>
  <conditionalFormatting sqref="H39:J48">
    <cfRule type="cellIs" dxfId="6008" priority="33" stopIfTrue="1" operator="greaterThan">
      <formula>100</formula>
    </cfRule>
  </conditionalFormatting>
  <conditionalFormatting sqref="B53:G53">
    <cfRule type="cellIs" dxfId="6007" priority="32" stopIfTrue="1" operator="notEqual">
      <formula>B38</formula>
    </cfRule>
  </conditionalFormatting>
  <conditionalFormatting sqref="H53:J53">
    <cfRule type="cellIs" dxfId="6006" priority="30" stopIfTrue="1" operator="greaterThan">
      <formula>100</formula>
    </cfRule>
    <cfRule type="cellIs" dxfId="6005" priority="31" stopIfTrue="1" operator="notEqual">
      <formula>H38</formula>
    </cfRule>
  </conditionalFormatting>
  <conditionalFormatting sqref="H40:J52">
    <cfRule type="cellIs" dxfId="6004" priority="29" stopIfTrue="1" operator="greaterThan">
      <formula>100</formula>
    </cfRule>
  </conditionalFormatting>
  <conditionalFormatting sqref="B53:G53">
    <cfRule type="cellIs" dxfId="6003" priority="28" stopIfTrue="1" operator="notEqual">
      <formula>B38</formula>
    </cfRule>
  </conditionalFormatting>
  <conditionalFormatting sqref="H53:J53">
    <cfRule type="cellIs" dxfId="6002" priority="26" stopIfTrue="1" operator="greaterThan">
      <formula>100</formula>
    </cfRule>
    <cfRule type="cellIs" dxfId="6001" priority="27" stopIfTrue="1" operator="notEqual">
      <formula>H38</formula>
    </cfRule>
  </conditionalFormatting>
  <conditionalFormatting sqref="H40:J52">
    <cfRule type="cellIs" dxfId="6000" priority="25" stopIfTrue="1" operator="greaterThan">
      <formula>100</formula>
    </cfRule>
  </conditionalFormatting>
  <conditionalFormatting sqref="B49:G49">
    <cfRule type="cellIs" dxfId="5999" priority="24" stopIfTrue="1" operator="notEqual">
      <formula>B36</formula>
    </cfRule>
  </conditionalFormatting>
  <conditionalFormatting sqref="H49:J49">
    <cfRule type="cellIs" dxfId="5998" priority="22" stopIfTrue="1" operator="greaterThan">
      <formula>100</formula>
    </cfRule>
    <cfRule type="cellIs" dxfId="5997" priority="23" stopIfTrue="1" operator="notEqual">
      <formula>H36</formula>
    </cfRule>
  </conditionalFormatting>
  <conditionalFormatting sqref="H39:J48">
    <cfRule type="cellIs" dxfId="5996" priority="21" stopIfTrue="1" operator="greaterThan">
      <formula>100</formula>
    </cfRule>
  </conditionalFormatting>
  <conditionalFormatting sqref="B53:G53">
    <cfRule type="cellIs" dxfId="5995" priority="20" stopIfTrue="1" operator="notEqual">
      <formula>B38</formula>
    </cfRule>
  </conditionalFormatting>
  <conditionalFormatting sqref="H53:J53">
    <cfRule type="cellIs" dxfId="5994" priority="18" stopIfTrue="1" operator="greaterThan">
      <formula>100</formula>
    </cfRule>
    <cfRule type="cellIs" dxfId="5993" priority="19" stopIfTrue="1" operator="notEqual">
      <formula>H38</formula>
    </cfRule>
  </conditionalFormatting>
  <conditionalFormatting sqref="H40:J52">
    <cfRule type="cellIs" dxfId="5992" priority="17" stopIfTrue="1" operator="greaterThan">
      <formula>100</formula>
    </cfRule>
  </conditionalFormatting>
  <conditionalFormatting sqref="B53:G53">
    <cfRule type="cellIs" dxfId="5991" priority="16" stopIfTrue="1" operator="notEqual">
      <formula>B38</formula>
    </cfRule>
  </conditionalFormatting>
  <conditionalFormatting sqref="H53:J53">
    <cfRule type="cellIs" dxfId="5990" priority="14" stopIfTrue="1" operator="greaterThan">
      <formula>100</formula>
    </cfRule>
    <cfRule type="cellIs" dxfId="5989" priority="15" stopIfTrue="1" operator="notEqual">
      <formula>H38</formula>
    </cfRule>
  </conditionalFormatting>
  <conditionalFormatting sqref="H40:J52">
    <cfRule type="cellIs" dxfId="5988" priority="13" stopIfTrue="1" operator="greaterThan">
      <formula>100</formula>
    </cfRule>
  </conditionalFormatting>
  <conditionalFormatting sqref="B53:G53">
    <cfRule type="cellIs" dxfId="5987" priority="12" stopIfTrue="1" operator="notEqual">
      <formula>B38</formula>
    </cfRule>
  </conditionalFormatting>
  <conditionalFormatting sqref="H53:J53">
    <cfRule type="cellIs" dxfId="5986" priority="10" stopIfTrue="1" operator="greaterThan">
      <formula>100</formula>
    </cfRule>
    <cfRule type="cellIs" dxfId="5985" priority="11" stopIfTrue="1" operator="notEqual">
      <formula>H38</formula>
    </cfRule>
  </conditionalFormatting>
  <conditionalFormatting sqref="H40:J52">
    <cfRule type="cellIs" dxfId="5984" priority="9" stopIfTrue="1" operator="greaterThan">
      <formula>100</formula>
    </cfRule>
  </conditionalFormatting>
  <conditionalFormatting sqref="B53:G53">
    <cfRule type="cellIs" dxfId="5983" priority="8" stopIfTrue="1" operator="notEqual">
      <formula>B38</formula>
    </cfRule>
  </conditionalFormatting>
  <conditionalFormatting sqref="H53:J53">
    <cfRule type="cellIs" dxfId="5982" priority="6" stopIfTrue="1" operator="greaterThan">
      <formula>100</formula>
    </cfRule>
    <cfRule type="cellIs" dxfId="5981" priority="7" stopIfTrue="1" operator="notEqual">
      <formula>H38</formula>
    </cfRule>
  </conditionalFormatting>
  <conditionalFormatting sqref="H40:J52">
    <cfRule type="cellIs" dxfId="5980" priority="5" stopIfTrue="1" operator="greaterThan">
      <formula>100</formula>
    </cfRule>
  </conditionalFormatting>
  <conditionalFormatting sqref="B53:M53">
    <cfRule type="cellIs" dxfId="5979" priority="4" stopIfTrue="1" operator="notEqual">
      <formula>B38</formula>
    </cfRule>
  </conditionalFormatting>
  <conditionalFormatting sqref="N53:P53">
    <cfRule type="cellIs" dxfId="5978" priority="2" stopIfTrue="1" operator="greaterThan">
      <formula>100</formula>
    </cfRule>
    <cfRule type="cellIs" dxfId="5977" priority="3" stopIfTrue="1" operator="notEqual">
      <formula>N38</formula>
    </cfRule>
  </conditionalFormatting>
  <conditionalFormatting sqref="N40:P52">
    <cfRule type="cellIs" dxfId="59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1" sqref="H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26</v>
      </c>
      <c r="C6" s="168">
        <f t="shared" si="0"/>
        <v>40</v>
      </c>
      <c r="D6" s="171">
        <f t="shared" ref="D6:D16" si="1">SUM(B6:C6)</f>
        <v>66</v>
      </c>
      <c r="E6" s="174"/>
      <c r="F6" s="174"/>
      <c r="G6" s="174"/>
      <c r="H6" s="174"/>
      <c r="I6" s="174"/>
      <c r="J6" s="174"/>
      <c r="K6" s="179">
        <f t="shared" ref="K6:L16" si="2">K42</f>
        <v>10</v>
      </c>
      <c r="L6" s="183">
        <f t="shared" si="2"/>
        <v>23</v>
      </c>
      <c r="M6" s="188">
        <f t="shared" ref="M6:M17" si="3">SUM(K6:L6)</f>
        <v>33</v>
      </c>
      <c r="N6" s="91">
        <f t="shared" ref="N6:P17" si="4">IF(OR(K6=0,B6=0),0,K6/B6*100)</f>
        <v>38.461538461538467</v>
      </c>
      <c r="O6" s="194">
        <f t="shared" si="4"/>
        <v>57.499999999999993</v>
      </c>
      <c r="P6" s="196">
        <f t="shared" si="4"/>
        <v>50</v>
      </c>
    </row>
    <row r="7" spans="1:16" s="2" customFormat="1" ht="22.5" hidden="1" customHeight="1">
      <c r="A7" s="8" t="s">
        <v>7</v>
      </c>
      <c r="B7" s="161">
        <f t="shared" si="0"/>
        <v>18</v>
      </c>
      <c r="C7" s="168">
        <f t="shared" si="0"/>
        <v>22</v>
      </c>
      <c r="D7" s="130">
        <f t="shared" si="1"/>
        <v>40</v>
      </c>
      <c r="E7" s="175"/>
      <c r="F7" s="175"/>
      <c r="G7" s="175"/>
      <c r="H7" s="175"/>
      <c r="I7" s="175"/>
      <c r="J7" s="175"/>
      <c r="K7" s="162">
        <f t="shared" si="2"/>
        <v>14</v>
      </c>
      <c r="L7" s="169">
        <f t="shared" si="2"/>
        <v>14</v>
      </c>
      <c r="M7" s="130">
        <f t="shared" si="3"/>
        <v>28</v>
      </c>
      <c r="N7" s="139">
        <f t="shared" si="4"/>
        <v>77.777777777777786</v>
      </c>
      <c r="O7" s="145">
        <f t="shared" si="4"/>
        <v>63.636363636363633</v>
      </c>
      <c r="P7" s="151">
        <f t="shared" si="4"/>
        <v>70</v>
      </c>
    </row>
    <row r="8" spans="1:16" s="2" customFormat="1" ht="22.5" hidden="1" customHeight="1">
      <c r="A8" s="8" t="s">
        <v>11</v>
      </c>
      <c r="B8" s="161">
        <f t="shared" si="0"/>
        <v>24</v>
      </c>
      <c r="C8" s="168">
        <f t="shared" si="0"/>
        <v>23</v>
      </c>
      <c r="D8" s="130">
        <f t="shared" si="1"/>
        <v>47</v>
      </c>
      <c r="E8" s="175"/>
      <c r="F8" s="175"/>
      <c r="G8" s="175"/>
      <c r="H8" s="175"/>
      <c r="I8" s="175"/>
      <c r="J8" s="175"/>
      <c r="K8" s="162">
        <f t="shared" si="2"/>
        <v>14</v>
      </c>
      <c r="L8" s="169">
        <f t="shared" si="2"/>
        <v>15</v>
      </c>
      <c r="M8" s="130">
        <f t="shared" si="3"/>
        <v>29</v>
      </c>
      <c r="N8" s="139">
        <f t="shared" si="4"/>
        <v>58.333333333333336</v>
      </c>
      <c r="O8" s="145">
        <f t="shared" si="4"/>
        <v>65.217391304347828</v>
      </c>
      <c r="P8" s="151">
        <f t="shared" si="4"/>
        <v>61.702127659574465</v>
      </c>
    </row>
    <row r="9" spans="1:16" s="2" customFormat="1" ht="22.5" hidden="1" customHeight="1">
      <c r="A9" s="8" t="s">
        <v>5</v>
      </c>
      <c r="B9" s="161">
        <f t="shared" si="0"/>
        <v>29</v>
      </c>
      <c r="C9" s="168">
        <f t="shared" si="0"/>
        <v>36</v>
      </c>
      <c r="D9" s="130">
        <f t="shared" si="1"/>
        <v>65</v>
      </c>
      <c r="E9" s="175"/>
      <c r="F9" s="175"/>
      <c r="G9" s="175"/>
      <c r="H9" s="175"/>
      <c r="I9" s="175"/>
      <c r="J9" s="175"/>
      <c r="K9" s="162">
        <f t="shared" si="2"/>
        <v>15</v>
      </c>
      <c r="L9" s="169">
        <f t="shared" si="2"/>
        <v>23</v>
      </c>
      <c r="M9" s="130">
        <f t="shared" si="3"/>
        <v>38</v>
      </c>
      <c r="N9" s="139">
        <f t="shared" si="4"/>
        <v>51.724137931034484</v>
      </c>
      <c r="O9" s="145">
        <f t="shared" si="4"/>
        <v>63.888888888888886</v>
      </c>
      <c r="P9" s="151">
        <f t="shared" si="4"/>
        <v>58.461538461538467</v>
      </c>
    </row>
    <row r="10" spans="1:16" s="2" customFormat="1" ht="22.5" hidden="1" customHeight="1">
      <c r="A10" s="8" t="s">
        <v>17</v>
      </c>
      <c r="B10" s="161">
        <f t="shared" si="0"/>
        <v>32</v>
      </c>
      <c r="C10" s="168">
        <f t="shared" si="0"/>
        <v>35</v>
      </c>
      <c r="D10" s="130">
        <f t="shared" si="1"/>
        <v>67</v>
      </c>
      <c r="E10" s="175"/>
      <c r="F10" s="175"/>
      <c r="G10" s="175"/>
      <c r="H10" s="175"/>
      <c r="I10" s="175"/>
      <c r="J10" s="175"/>
      <c r="K10" s="162">
        <f t="shared" si="2"/>
        <v>22</v>
      </c>
      <c r="L10" s="169">
        <f t="shared" si="2"/>
        <v>18</v>
      </c>
      <c r="M10" s="130">
        <f t="shared" si="3"/>
        <v>40</v>
      </c>
      <c r="N10" s="139">
        <f t="shared" si="4"/>
        <v>68.75</v>
      </c>
      <c r="O10" s="145">
        <f t="shared" si="4"/>
        <v>51.428571428571423</v>
      </c>
      <c r="P10" s="151">
        <f t="shared" si="4"/>
        <v>59.701492537313428</v>
      </c>
    </row>
    <row r="11" spans="1:16" s="2" customFormat="1" ht="22.5" hidden="1" customHeight="1">
      <c r="A11" s="8" t="s">
        <v>4</v>
      </c>
      <c r="B11" s="161">
        <f t="shared" si="0"/>
        <v>44</v>
      </c>
      <c r="C11" s="168">
        <f t="shared" si="0"/>
        <v>40</v>
      </c>
      <c r="D11" s="130">
        <f t="shared" si="1"/>
        <v>84</v>
      </c>
      <c r="E11" s="175"/>
      <c r="F11" s="175"/>
      <c r="G11" s="175"/>
      <c r="H11" s="175"/>
      <c r="I11" s="175"/>
      <c r="J11" s="175"/>
      <c r="K11" s="162">
        <f t="shared" si="2"/>
        <v>28</v>
      </c>
      <c r="L11" s="169">
        <f t="shared" si="2"/>
        <v>27</v>
      </c>
      <c r="M11" s="130">
        <f t="shared" si="3"/>
        <v>55</v>
      </c>
      <c r="N11" s="139">
        <f t="shared" si="4"/>
        <v>63.636363636363633</v>
      </c>
      <c r="O11" s="145">
        <f t="shared" si="4"/>
        <v>67.5</v>
      </c>
      <c r="P11" s="151">
        <f t="shared" si="4"/>
        <v>65.476190476190482</v>
      </c>
    </row>
    <row r="12" spans="1:16" s="2" customFormat="1" ht="22.5" hidden="1" customHeight="1">
      <c r="A12" s="8" t="s">
        <v>10</v>
      </c>
      <c r="B12" s="161">
        <f t="shared" si="0"/>
        <v>58</v>
      </c>
      <c r="C12" s="168">
        <f t="shared" si="0"/>
        <v>60</v>
      </c>
      <c r="D12" s="130">
        <f t="shared" si="1"/>
        <v>118</v>
      </c>
      <c r="E12" s="175"/>
      <c r="F12" s="175"/>
      <c r="G12" s="175"/>
      <c r="H12" s="175"/>
      <c r="I12" s="175"/>
      <c r="J12" s="175"/>
      <c r="K12" s="162">
        <f t="shared" si="2"/>
        <v>30</v>
      </c>
      <c r="L12" s="169">
        <f t="shared" si="2"/>
        <v>38</v>
      </c>
      <c r="M12" s="130">
        <f t="shared" si="3"/>
        <v>68</v>
      </c>
      <c r="N12" s="139">
        <f t="shared" si="4"/>
        <v>51.724137931034484</v>
      </c>
      <c r="O12" s="145">
        <f t="shared" si="4"/>
        <v>63.333333333333329</v>
      </c>
      <c r="P12" s="151">
        <f t="shared" si="4"/>
        <v>57.627118644067799</v>
      </c>
    </row>
    <row r="13" spans="1:16" s="2" customFormat="1" ht="22.5" hidden="1" customHeight="1">
      <c r="A13" s="8" t="s">
        <v>14</v>
      </c>
      <c r="B13" s="161">
        <f t="shared" si="0"/>
        <v>57</v>
      </c>
      <c r="C13" s="168">
        <f t="shared" si="0"/>
        <v>59</v>
      </c>
      <c r="D13" s="130">
        <f t="shared" si="1"/>
        <v>116</v>
      </c>
      <c r="E13" s="175"/>
      <c r="F13" s="175"/>
      <c r="G13" s="175"/>
      <c r="H13" s="175"/>
      <c r="I13" s="175"/>
      <c r="J13" s="175"/>
      <c r="K13" s="162">
        <f t="shared" si="2"/>
        <v>35</v>
      </c>
      <c r="L13" s="169">
        <f t="shared" si="2"/>
        <v>36</v>
      </c>
      <c r="M13" s="130">
        <f t="shared" si="3"/>
        <v>71</v>
      </c>
      <c r="N13" s="139">
        <f t="shared" si="4"/>
        <v>61.403508771929829</v>
      </c>
      <c r="O13" s="145">
        <f t="shared" si="4"/>
        <v>61.016949152542374</v>
      </c>
      <c r="P13" s="151">
        <f t="shared" si="4"/>
        <v>61.206896551724135</v>
      </c>
    </row>
    <row r="14" spans="1:16" s="2" customFormat="1" ht="22.5" hidden="1" customHeight="1">
      <c r="A14" s="8" t="s">
        <v>20</v>
      </c>
      <c r="B14" s="161">
        <f t="shared" si="0"/>
        <v>58</v>
      </c>
      <c r="C14" s="168">
        <f t="shared" si="0"/>
        <v>59</v>
      </c>
      <c r="D14" s="130">
        <f t="shared" si="1"/>
        <v>117</v>
      </c>
      <c r="E14" s="175"/>
      <c r="F14" s="175"/>
      <c r="G14" s="175"/>
      <c r="H14" s="175"/>
      <c r="I14" s="175"/>
      <c r="J14" s="175"/>
      <c r="K14" s="162">
        <f t="shared" si="2"/>
        <v>40</v>
      </c>
      <c r="L14" s="169">
        <f t="shared" si="2"/>
        <v>39</v>
      </c>
      <c r="M14" s="130">
        <f t="shared" si="3"/>
        <v>79</v>
      </c>
      <c r="N14" s="139">
        <f t="shared" si="4"/>
        <v>68.965517241379317</v>
      </c>
      <c r="O14" s="145">
        <f t="shared" si="4"/>
        <v>66.101694915254242</v>
      </c>
      <c r="P14" s="151">
        <f t="shared" si="4"/>
        <v>67.521367521367523</v>
      </c>
    </row>
    <row r="15" spans="1:16" s="2" customFormat="1" ht="22.5" hidden="1" customHeight="1">
      <c r="A15" s="8" t="s">
        <v>23</v>
      </c>
      <c r="B15" s="161">
        <f t="shared" si="0"/>
        <v>65</v>
      </c>
      <c r="C15" s="168">
        <f t="shared" si="0"/>
        <v>68</v>
      </c>
      <c r="D15" s="130">
        <f t="shared" si="1"/>
        <v>133</v>
      </c>
      <c r="E15" s="174"/>
      <c r="F15" s="174"/>
      <c r="G15" s="174"/>
      <c r="H15" s="174"/>
      <c r="I15" s="174"/>
      <c r="J15" s="174"/>
      <c r="K15" s="161">
        <f t="shared" si="2"/>
        <v>43</v>
      </c>
      <c r="L15" s="168">
        <f t="shared" si="2"/>
        <v>51</v>
      </c>
      <c r="M15" s="130">
        <f t="shared" si="3"/>
        <v>94</v>
      </c>
      <c r="N15" s="139">
        <f t="shared" si="4"/>
        <v>66.153846153846146</v>
      </c>
      <c r="O15" s="145">
        <f t="shared" si="4"/>
        <v>75</v>
      </c>
      <c r="P15" s="151">
        <f t="shared" si="4"/>
        <v>70.676691729323309</v>
      </c>
    </row>
    <row r="16" spans="1:16" s="2" customFormat="1" ht="22.5" hidden="1" customHeight="1">
      <c r="A16" s="10" t="s">
        <v>35</v>
      </c>
      <c r="B16" s="162">
        <f t="shared" si="0"/>
        <v>221</v>
      </c>
      <c r="C16" s="169">
        <f t="shared" si="0"/>
        <v>337</v>
      </c>
      <c r="D16" s="172">
        <f t="shared" si="1"/>
        <v>558</v>
      </c>
      <c r="E16" s="176"/>
      <c r="F16" s="176"/>
      <c r="G16" s="176"/>
      <c r="H16" s="176"/>
      <c r="I16" s="176"/>
      <c r="J16" s="176"/>
      <c r="K16" s="162">
        <f t="shared" si="2"/>
        <v>138</v>
      </c>
      <c r="L16" s="169">
        <f t="shared" si="2"/>
        <v>163</v>
      </c>
      <c r="M16" s="130">
        <f t="shared" si="3"/>
        <v>301</v>
      </c>
      <c r="N16" s="190">
        <f t="shared" si="4"/>
        <v>62.443438914027148</v>
      </c>
      <c r="O16" s="195">
        <f t="shared" si="4"/>
        <v>48.367952522255194</v>
      </c>
      <c r="P16" s="197">
        <f t="shared" si="4"/>
        <v>53.942652329749109</v>
      </c>
    </row>
    <row r="17" spans="1:24" s="2" customFormat="1" ht="22.5" hidden="1" customHeight="1">
      <c r="A17" s="11" t="s">
        <v>34</v>
      </c>
      <c r="B17" s="42">
        <f>SUM(B6:B16)</f>
        <v>632</v>
      </c>
      <c r="C17" s="22">
        <f>SUM(C6:C16)</f>
        <v>779</v>
      </c>
      <c r="D17" s="37">
        <f>SUM(D6:D16)</f>
        <v>1411</v>
      </c>
      <c r="E17" s="177"/>
      <c r="F17" s="177"/>
      <c r="G17" s="177"/>
      <c r="H17" s="177"/>
      <c r="I17" s="177"/>
      <c r="J17" s="177"/>
      <c r="K17" s="42">
        <f>SUM(K6:K16)</f>
        <v>389</v>
      </c>
      <c r="L17" s="22">
        <f>SUM(L6:L16)</f>
        <v>447</v>
      </c>
      <c r="M17" s="37">
        <f t="shared" si="3"/>
        <v>836</v>
      </c>
      <c r="N17" s="143">
        <f t="shared" si="4"/>
        <v>61.550632911392398</v>
      </c>
      <c r="O17" s="149">
        <f t="shared" si="4"/>
        <v>57.381258023106554</v>
      </c>
      <c r="P17" s="155">
        <f t="shared" si="4"/>
        <v>59.2487597448618</v>
      </c>
    </row>
    <row r="18" spans="1:24" hidden="1"/>
    <row r="19" spans="1:24" hidden="1"/>
    <row r="20" spans="1:24" s="2" customFormat="1" ht="22.5" customHeight="1">
      <c r="A20" s="156" t="str">
        <f>'14中島第1'!A20:L20</f>
        <v>令和７年７月２０日執行　参議院議員通常選挙</v>
      </c>
      <c r="B20" s="163"/>
      <c r="C20" s="163"/>
      <c r="D20" s="163"/>
      <c r="E20" s="163"/>
      <c r="F20" s="163"/>
      <c r="G20" s="163"/>
      <c r="H20" s="163"/>
      <c r="I20" s="163"/>
      <c r="J20" s="163"/>
      <c r="K20" s="163"/>
      <c r="L20" s="184"/>
      <c r="M20" s="15" t="s">
        <v>73</v>
      </c>
      <c r="N20" s="31"/>
      <c r="O20" s="15" t="s">
        <v>72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2</v>
      </c>
      <c r="C23" s="170">
        <v>7</v>
      </c>
      <c r="D23" s="171">
        <f t="shared" ref="D23:D35" si="5">SUM(B23:C23)</f>
        <v>9</v>
      </c>
      <c r="E23" s="164">
        <v>0</v>
      </c>
      <c r="F23" s="170">
        <v>2</v>
      </c>
      <c r="G23" s="171">
        <f t="shared" ref="G23:G35" si="6">SUM(E23:F23)</f>
        <v>2</v>
      </c>
      <c r="H23" s="164">
        <v>1</v>
      </c>
      <c r="I23" s="170">
        <v>2</v>
      </c>
      <c r="J23" s="171">
        <f t="shared" ref="J23:J35" si="7">SUM(H23:I23)</f>
        <v>3</v>
      </c>
      <c r="K23" s="180">
        <f t="shared" ref="K23:L35" si="8">E23+H23</f>
        <v>1</v>
      </c>
      <c r="L23" s="185">
        <f t="shared" si="8"/>
        <v>4</v>
      </c>
      <c r="M23" s="189">
        <f t="shared" ref="M23:M35" si="9">SUM(K23:L23)</f>
        <v>5</v>
      </c>
      <c r="N23" s="91">
        <f t="shared" ref="N23:P36" si="10">IF(OR(K23=0,B23=0),0,K23/B23*100)</f>
        <v>50</v>
      </c>
      <c r="O23" s="97">
        <f t="shared" si="10"/>
        <v>57.142857142857139</v>
      </c>
      <c r="P23" s="103">
        <f t="shared" si="10"/>
        <v>55.555555555555557</v>
      </c>
      <c r="Q23" s="158"/>
      <c r="R23" s="198"/>
      <c r="S23" s="1" t="s">
        <v>28</v>
      </c>
      <c r="T23" s="1"/>
      <c r="U23" s="1"/>
      <c r="V23" s="1"/>
      <c r="W23" s="1"/>
      <c r="X23" s="1"/>
    </row>
    <row r="24" spans="1:24" s="2" customFormat="1" ht="22.5" customHeight="1">
      <c r="A24" s="157" t="s">
        <v>70</v>
      </c>
      <c r="B24" s="164">
        <v>5</v>
      </c>
      <c r="C24" s="170">
        <v>6</v>
      </c>
      <c r="D24" s="171">
        <f t="shared" si="5"/>
        <v>11</v>
      </c>
      <c r="E24" s="164">
        <v>0</v>
      </c>
      <c r="F24" s="170">
        <v>2</v>
      </c>
      <c r="G24" s="171">
        <f t="shared" si="6"/>
        <v>2</v>
      </c>
      <c r="H24" s="164">
        <v>3</v>
      </c>
      <c r="I24" s="170">
        <v>2</v>
      </c>
      <c r="J24" s="171">
        <f t="shared" si="7"/>
        <v>5</v>
      </c>
      <c r="K24" s="181">
        <f t="shared" si="8"/>
        <v>3</v>
      </c>
      <c r="L24" s="186">
        <f t="shared" si="8"/>
        <v>4</v>
      </c>
      <c r="M24" s="130">
        <f t="shared" si="9"/>
        <v>7</v>
      </c>
      <c r="N24" s="139">
        <f t="shared" si="10"/>
        <v>60</v>
      </c>
      <c r="O24" s="145">
        <f t="shared" si="10"/>
        <v>66.666666666666657</v>
      </c>
      <c r="P24" s="151">
        <f t="shared" si="10"/>
        <v>63.636363636363633</v>
      </c>
      <c r="R24" s="1"/>
      <c r="S24" s="1" t="s">
        <v>61</v>
      </c>
      <c r="T24" s="1"/>
      <c r="U24" s="1"/>
      <c r="V24" s="1"/>
      <c r="W24" s="1"/>
      <c r="X24" s="1"/>
    </row>
    <row r="25" spans="1:24" s="2" customFormat="1" ht="22.5" customHeight="1">
      <c r="A25" s="65" t="s">
        <v>0</v>
      </c>
      <c r="B25" s="164">
        <v>26</v>
      </c>
      <c r="C25" s="170">
        <v>40</v>
      </c>
      <c r="D25" s="171">
        <f t="shared" si="5"/>
        <v>66</v>
      </c>
      <c r="E25" s="164">
        <v>5</v>
      </c>
      <c r="F25" s="170">
        <v>13</v>
      </c>
      <c r="G25" s="171">
        <f t="shared" si="6"/>
        <v>18</v>
      </c>
      <c r="H25" s="164">
        <v>5</v>
      </c>
      <c r="I25" s="170">
        <v>10</v>
      </c>
      <c r="J25" s="171">
        <f t="shared" si="7"/>
        <v>15</v>
      </c>
      <c r="K25" s="181">
        <f t="shared" si="8"/>
        <v>10</v>
      </c>
      <c r="L25" s="186">
        <f t="shared" si="8"/>
        <v>23</v>
      </c>
      <c r="M25" s="171">
        <f t="shared" si="9"/>
        <v>33</v>
      </c>
      <c r="N25" s="191">
        <f t="shared" si="10"/>
        <v>38.461538461538467</v>
      </c>
      <c r="O25" s="101">
        <f t="shared" si="10"/>
        <v>57.499999999999993</v>
      </c>
      <c r="P25" s="107">
        <f t="shared" si="10"/>
        <v>50</v>
      </c>
      <c r="S25" s="1" t="s">
        <v>21</v>
      </c>
      <c r="T25" s="1"/>
      <c r="U25" s="1"/>
      <c r="V25" s="1"/>
      <c r="W25" s="1"/>
      <c r="X25" s="1"/>
    </row>
    <row r="26" spans="1:24" s="2" customFormat="1" ht="22.5" customHeight="1">
      <c r="A26" s="8" t="s">
        <v>7</v>
      </c>
      <c r="B26" s="164">
        <v>18</v>
      </c>
      <c r="C26" s="170">
        <v>22</v>
      </c>
      <c r="D26" s="130">
        <f t="shared" si="5"/>
        <v>40</v>
      </c>
      <c r="E26" s="164">
        <v>4</v>
      </c>
      <c r="F26" s="170">
        <v>9</v>
      </c>
      <c r="G26" s="130">
        <f t="shared" si="6"/>
        <v>13</v>
      </c>
      <c r="H26" s="164">
        <v>10</v>
      </c>
      <c r="I26" s="170">
        <v>5</v>
      </c>
      <c r="J26" s="130">
        <f t="shared" si="7"/>
        <v>15</v>
      </c>
      <c r="K26" s="181">
        <f t="shared" si="8"/>
        <v>14</v>
      </c>
      <c r="L26" s="186">
        <f t="shared" si="8"/>
        <v>14</v>
      </c>
      <c r="M26" s="130">
        <f t="shared" si="9"/>
        <v>28</v>
      </c>
      <c r="N26" s="139">
        <f t="shared" si="10"/>
        <v>77.777777777777786</v>
      </c>
      <c r="O26" s="145">
        <f t="shared" si="10"/>
        <v>63.636363636363633</v>
      </c>
      <c r="P26" s="151">
        <f t="shared" si="10"/>
        <v>70</v>
      </c>
    </row>
    <row r="27" spans="1:24" s="2" customFormat="1" ht="22.5" customHeight="1">
      <c r="A27" s="8" t="s">
        <v>11</v>
      </c>
      <c r="B27" s="164">
        <v>24</v>
      </c>
      <c r="C27" s="170">
        <v>23</v>
      </c>
      <c r="D27" s="130">
        <f t="shared" si="5"/>
        <v>47</v>
      </c>
      <c r="E27" s="164">
        <v>7</v>
      </c>
      <c r="F27" s="170">
        <v>6</v>
      </c>
      <c r="G27" s="130">
        <f t="shared" si="6"/>
        <v>13</v>
      </c>
      <c r="H27" s="164">
        <v>7</v>
      </c>
      <c r="I27" s="170">
        <v>9</v>
      </c>
      <c r="J27" s="130">
        <f t="shared" si="7"/>
        <v>16</v>
      </c>
      <c r="K27" s="181">
        <f t="shared" si="8"/>
        <v>14</v>
      </c>
      <c r="L27" s="186">
        <f t="shared" si="8"/>
        <v>15</v>
      </c>
      <c r="M27" s="130">
        <f t="shared" si="9"/>
        <v>29</v>
      </c>
      <c r="N27" s="139">
        <f t="shared" si="10"/>
        <v>58.333333333333336</v>
      </c>
      <c r="O27" s="145">
        <f t="shared" si="10"/>
        <v>65.217391304347828</v>
      </c>
      <c r="P27" s="151">
        <f t="shared" si="10"/>
        <v>61.702127659574465</v>
      </c>
      <c r="R27" s="199"/>
      <c r="S27" s="1" t="s">
        <v>16</v>
      </c>
    </row>
    <row r="28" spans="1:24" s="2" customFormat="1" ht="22.5" customHeight="1">
      <c r="A28" s="8" t="s">
        <v>5</v>
      </c>
      <c r="B28" s="164">
        <v>29</v>
      </c>
      <c r="C28" s="170">
        <v>36</v>
      </c>
      <c r="D28" s="130">
        <f t="shared" si="5"/>
        <v>65</v>
      </c>
      <c r="E28" s="164">
        <v>6</v>
      </c>
      <c r="F28" s="170">
        <v>10</v>
      </c>
      <c r="G28" s="130">
        <f t="shared" si="6"/>
        <v>16</v>
      </c>
      <c r="H28" s="164">
        <v>9</v>
      </c>
      <c r="I28" s="170">
        <v>13</v>
      </c>
      <c r="J28" s="130">
        <f t="shared" si="7"/>
        <v>22</v>
      </c>
      <c r="K28" s="181">
        <f t="shared" si="8"/>
        <v>15</v>
      </c>
      <c r="L28" s="186">
        <f t="shared" si="8"/>
        <v>23</v>
      </c>
      <c r="M28" s="130">
        <f t="shared" si="9"/>
        <v>38</v>
      </c>
      <c r="N28" s="139">
        <f t="shared" si="10"/>
        <v>51.724137931034484</v>
      </c>
      <c r="O28" s="145">
        <f t="shared" si="10"/>
        <v>63.888888888888886</v>
      </c>
      <c r="P28" s="151">
        <f t="shared" si="10"/>
        <v>58.461538461538467</v>
      </c>
      <c r="S28" s="1" t="s">
        <v>62</v>
      </c>
    </row>
    <row r="29" spans="1:24" s="2" customFormat="1" ht="22.5" customHeight="1">
      <c r="A29" s="8" t="s">
        <v>17</v>
      </c>
      <c r="B29" s="164">
        <v>32</v>
      </c>
      <c r="C29" s="170">
        <v>35</v>
      </c>
      <c r="D29" s="130">
        <f t="shared" si="5"/>
        <v>67</v>
      </c>
      <c r="E29" s="164">
        <v>8</v>
      </c>
      <c r="F29" s="170">
        <v>7</v>
      </c>
      <c r="G29" s="130">
        <f t="shared" si="6"/>
        <v>15</v>
      </c>
      <c r="H29" s="164">
        <v>14</v>
      </c>
      <c r="I29" s="170">
        <v>11</v>
      </c>
      <c r="J29" s="130">
        <f t="shared" si="7"/>
        <v>25</v>
      </c>
      <c r="K29" s="181">
        <f t="shared" si="8"/>
        <v>22</v>
      </c>
      <c r="L29" s="186">
        <f t="shared" si="8"/>
        <v>18</v>
      </c>
      <c r="M29" s="130">
        <f t="shared" si="9"/>
        <v>40</v>
      </c>
      <c r="N29" s="139">
        <f t="shared" si="10"/>
        <v>68.75</v>
      </c>
      <c r="O29" s="145">
        <f t="shared" si="10"/>
        <v>51.428571428571423</v>
      </c>
      <c r="P29" s="151">
        <f t="shared" si="10"/>
        <v>59.701492537313428</v>
      </c>
    </row>
    <row r="30" spans="1:24" s="2" customFormat="1" ht="22.5" customHeight="1">
      <c r="A30" s="8" t="s">
        <v>4</v>
      </c>
      <c r="B30" s="164">
        <v>44</v>
      </c>
      <c r="C30" s="170">
        <v>40</v>
      </c>
      <c r="D30" s="130">
        <f t="shared" si="5"/>
        <v>84</v>
      </c>
      <c r="E30" s="164">
        <v>11</v>
      </c>
      <c r="F30" s="170">
        <v>9</v>
      </c>
      <c r="G30" s="130">
        <f t="shared" si="6"/>
        <v>20</v>
      </c>
      <c r="H30" s="164">
        <v>17</v>
      </c>
      <c r="I30" s="170">
        <v>18</v>
      </c>
      <c r="J30" s="130">
        <f t="shared" si="7"/>
        <v>35</v>
      </c>
      <c r="K30" s="181">
        <f t="shared" si="8"/>
        <v>28</v>
      </c>
      <c r="L30" s="186">
        <f t="shared" si="8"/>
        <v>27</v>
      </c>
      <c r="M30" s="130">
        <f t="shared" si="9"/>
        <v>55</v>
      </c>
      <c r="N30" s="139">
        <f t="shared" si="10"/>
        <v>63.636363636363633</v>
      </c>
      <c r="O30" s="145">
        <f t="shared" si="10"/>
        <v>67.5</v>
      </c>
      <c r="P30" s="151">
        <f t="shared" si="10"/>
        <v>65.476190476190482</v>
      </c>
    </row>
    <row r="31" spans="1:24" s="2" customFormat="1" ht="22.5" customHeight="1">
      <c r="A31" s="8" t="s">
        <v>10</v>
      </c>
      <c r="B31" s="164">
        <v>58</v>
      </c>
      <c r="C31" s="170">
        <v>60</v>
      </c>
      <c r="D31" s="130">
        <f t="shared" si="5"/>
        <v>118</v>
      </c>
      <c r="E31" s="164">
        <v>12</v>
      </c>
      <c r="F31" s="170">
        <v>18</v>
      </c>
      <c r="G31" s="130">
        <f t="shared" si="6"/>
        <v>30</v>
      </c>
      <c r="H31" s="164">
        <v>18</v>
      </c>
      <c r="I31" s="170">
        <v>20</v>
      </c>
      <c r="J31" s="130">
        <f t="shared" si="7"/>
        <v>38</v>
      </c>
      <c r="K31" s="181">
        <f t="shared" si="8"/>
        <v>30</v>
      </c>
      <c r="L31" s="186">
        <f t="shared" si="8"/>
        <v>38</v>
      </c>
      <c r="M31" s="130">
        <f t="shared" si="9"/>
        <v>68</v>
      </c>
      <c r="N31" s="139">
        <f t="shared" si="10"/>
        <v>51.724137931034484</v>
      </c>
      <c r="O31" s="145">
        <f t="shared" si="10"/>
        <v>63.333333333333329</v>
      </c>
      <c r="P31" s="151">
        <f t="shared" si="10"/>
        <v>57.627118644067799</v>
      </c>
    </row>
    <row r="32" spans="1:24" s="2" customFormat="1" ht="22.5" customHeight="1">
      <c r="A32" s="8" t="s">
        <v>14</v>
      </c>
      <c r="B32" s="164">
        <v>57</v>
      </c>
      <c r="C32" s="170">
        <v>59</v>
      </c>
      <c r="D32" s="130">
        <f t="shared" si="5"/>
        <v>116</v>
      </c>
      <c r="E32" s="164">
        <v>15</v>
      </c>
      <c r="F32" s="170">
        <v>16</v>
      </c>
      <c r="G32" s="130">
        <f t="shared" si="6"/>
        <v>31</v>
      </c>
      <c r="H32" s="164">
        <v>20</v>
      </c>
      <c r="I32" s="170">
        <v>20</v>
      </c>
      <c r="J32" s="130">
        <f t="shared" si="7"/>
        <v>40</v>
      </c>
      <c r="K32" s="181">
        <f t="shared" si="8"/>
        <v>35</v>
      </c>
      <c r="L32" s="186">
        <f t="shared" si="8"/>
        <v>36</v>
      </c>
      <c r="M32" s="130">
        <f t="shared" si="9"/>
        <v>71</v>
      </c>
      <c r="N32" s="139">
        <f t="shared" si="10"/>
        <v>61.403508771929829</v>
      </c>
      <c r="O32" s="145">
        <f t="shared" si="10"/>
        <v>61.016949152542374</v>
      </c>
      <c r="P32" s="151">
        <f t="shared" si="10"/>
        <v>61.206896551724135</v>
      </c>
    </row>
    <row r="33" spans="1:16" s="2" customFormat="1" ht="22.5" customHeight="1">
      <c r="A33" s="8" t="s">
        <v>20</v>
      </c>
      <c r="B33" s="164">
        <v>58</v>
      </c>
      <c r="C33" s="170">
        <v>59</v>
      </c>
      <c r="D33" s="130">
        <f t="shared" si="5"/>
        <v>117</v>
      </c>
      <c r="E33" s="164">
        <v>21</v>
      </c>
      <c r="F33" s="170">
        <v>18</v>
      </c>
      <c r="G33" s="130">
        <f t="shared" si="6"/>
        <v>39</v>
      </c>
      <c r="H33" s="164">
        <v>19</v>
      </c>
      <c r="I33" s="170">
        <v>21</v>
      </c>
      <c r="J33" s="130">
        <f t="shared" si="7"/>
        <v>40</v>
      </c>
      <c r="K33" s="181">
        <f t="shared" si="8"/>
        <v>40</v>
      </c>
      <c r="L33" s="186">
        <f t="shared" si="8"/>
        <v>39</v>
      </c>
      <c r="M33" s="130">
        <f t="shared" si="9"/>
        <v>79</v>
      </c>
      <c r="N33" s="139">
        <f t="shared" si="10"/>
        <v>68.965517241379317</v>
      </c>
      <c r="O33" s="145">
        <f t="shared" si="10"/>
        <v>66.101694915254242</v>
      </c>
      <c r="P33" s="151">
        <f t="shared" si="10"/>
        <v>67.521367521367523</v>
      </c>
    </row>
    <row r="34" spans="1:16" s="2" customFormat="1" ht="22.5" customHeight="1">
      <c r="A34" s="8" t="s">
        <v>23</v>
      </c>
      <c r="B34" s="164">
        <v>65</v>
      </c>
      <c r="C34" s="170">
        <v>68</v>
      </c>
      <c r="D34" s="130">
        <f t="shared" si="5"/>
        <v>133</v>
      </c>
      <c r="E34" s="164">
        <v>19</v>
      </c>
      <c r="F34" s="170">
        <v>33</v>
      </c>
      <c r="G34" s="130">
        <f t="shared" si="6"/>
        <v>52</v>
      </c>
      <c r="H34" s="164">
        <v>24</v>
      </c>
      <c r="I34" s="170">
        <v>18</v>
      </c>
      <c r="J34" s="130">
        <f t="shared" si="7"/>
        <v>42</v>
      </c>
      <c r="K34" s="181">
        <f t="shared" si="8"/>
        <v>43</v>
      </c>
      <c r="L34" s="186">
        <f t="shared" si="8"/>
        <v>51</v>
      </c>
      <c r="M34" s="130">
        <f t="shared" si="9"/>
        <v>94</v>
      </c>
      <c r="N34" s="139">
        <f t="shared" si="10"/>
        <v>66.153846153846146</v>
      </c>
      <c r="O34" s="145">
        <f t="shared" si="10"/>
        <v>75</v>
      </c>
      <c r="P34" s="151">
        <f t="shared" si="10"/>
        <v>70.676691729323309</v>
      </c>
    </row>
    <row r="35" spans="1:16" s="2" customFormat="1" ht="22.5" customHeight="1">
      <c r="A35" s="10" t="s">
        <v>35</v>
      </c>
      <c r="B35" s="200">
        <v>221</v>
      </c>
      <c r="C35" s="201">
        <v>337</v>
      </c>
      <c r="D35" s="172">
        <f t="shared" si="5"/>
        <v>558</v>
      </c>
      <c r="E35" s="164">
        <v>60</v>
      </c>
      <c r="F35" s="170">
        <v>70</v>
      </c>
      <c r="G35" s="172">
        <f t="shared" si="6"/>
        <v>130</v>
      </c>
      <c r="H35" s="164">
        <v>78</v>
      </c>
      <c r="I35" s="170">
        <v>93</v>
      </c>
      <c r="J35" s="172">
        <f t="shared" si="7"/>
        <v>171</v>
      </c>
      <c r="K35" s="182">
        <f t="shared" si="8"/>
        <v>138</v>
      </c>
      <c r="L35" s="187">
        <f t="shared" si="8"/>
        <v>163</v>
      </c>
      <c r="M35" s="130">
        <f t="shared" si="9"/>
        <v>301</v>
      </c>
      <c r="N35" s="190">
        <f t="shared" si="10"/>
        <v>62.443438914027148</v>
      </c>
      <c r="O35" s="195">
        <f t="shared" si="10"/>
        <v>48.367952522255194</v>
      </c>
      <c r="P35" s="197">
        <f t="shared" si="10"/>
        <v>53.942652329749109</v>
      </c>
    </row>
    <row r="36" spans="1:16" s="2" customFormat="1" ht="22.5" customHeight="1">
      <c r="A36" s="11" t="s">
        <v>34</v>
      </c>
      <c r="B36" s="42">
        <f t="shared" ref="B36:M36" si="11">SUM(B23:B35)</f>
        <v>639</v>
      </c>
      <c r="C36" s="22">
        <f t="shared" si="11"/>
        <v>792</v>
      </c>
      <c r="D36" s="37">
        <f t="shared" si="11"/>
        <v>1431</v>
      </c>
      <c r="E36" s="42">
        <f t="shared" si="11"/>
        <v>168</v>
      </c>
      <c r="F36" s="22">
        <f t="shared" si="11"/>
        <v>213</v>
      </c>
      <c r="G36" s="37">
        <f t="shared" si="11"/>
        <v>381</v>
      </c>
      <c r="H36" s="42">
        <f t="shared" si="11"/>
        <v>225</v>
      </c>
      <c r="I36" s="22">
        <f t="shared" si="11"/>
        <v>242</v>
      </c>
      <c r="J36" s="37">
        <f t="shared" si="11"/>
        <v>467</v>
      </c>
      <c r="K36" s="42">
        <f t="shared" si="11"/>
        <v>393</v>
      </c>
      <c r="L36" s="22">
        <f t="shared" si="11"/>
        <v>455</v>
      </c>
      <c r="M36" s="37">
        <f t="shared" si="11"/>
        <v>848</v>
      </c>
      <c r="N36" s="143">
        <f t="shared" si="10"/>
        <v>61.502347417840376</v>
      </c>
      <c r="O36" s="149">
        <f t="shared" si="10"/>
        <v>57.449494949494948</v>
      </c>
      <c r="P36" s="155">
        <f t="shared" si="10"/>
        <v>59.259259259259252</v>
      </c>
    </row>
    <row r="37" spans="1:16">
      <c r="H37" s="1">
        <v>7</v>
      </c>
    </row>
    <row r="38" spans="1:16" s="2" customFormat="1" ht="13.5">
      <c r="A38" s="158" t="s">
        <v>9</v>
      </c>
      <c r="B38" s="165">
        <f>B36</f>
        <v>639</v>
      </c>
      <c r="C38" s="165">
        <f>C36</f>
        <v>792</v>
      </c>
      <c r="D38" s="173">
        <f>SUM(B38:C38)</f>
        <v>1431</v>
      </c>
      <c r="E38" s="178">
        <f>E36</f>
        <v>168</v>
      </c>
      <c r="F38" s="178">
        <f>F36</f>
        <v>213</v>
      </c>
      <c r="G38" s="173">
        <f>SUM(E38:F38)</f>
        <v>381</v>
      </c>
      <c r="H38" s="178">
        <v>9</v>
      </c>
      <c r="I38" s="178">
        <f>I36</f>
        <v>242</v>
      </c>
      <c r="J38" s="173">
        <f>SUM(H38:I38)</f>
        <v>251</v>
      </c>
      <c r="K38" s="165">
        <f>K36</f>
        <v>393</v>
      </c>
      <c r="L38" s="165">
        <f>L36</f>
        <v>455</v>
      </c>
      <c r="M38" s="173">
        <f>SUM(K38:L38)</f>
        <v>848</v>
      </c>
      <c r="N38" s="192">
        <f>IF(OR(K38=0,B38=0),0,K38/B38*100)</f>
        <v>61.502347417840376</v>
      </c>
      <c r="O38" s="192">
        <f>IF(OR(L38=0,C38=0),0,L38/C38*100)</f>
        <v>57.449494949494948</v>
      </c>
      <c r="P38" s="192">
        <f>IF(OR(M38=0,D38=0),0,M38/D38*100)</f>
        <v>59.259259259259252</v>
      </c>
    </row>
    <row r="39" spans="1:16" s="2" customFormat="1" ht="13.5">
      <c r="B39" s="166"/>
      <c r="C39" s="166"/>
      <c r="D39" s="166"/>
      <c r="E39" s="166"/>
      <c r="F39" s="166"/>
      <c r="G39" s="166"/>
      <c r="H39" s="166">
        <v>14</v>
      </c>
      <c r="I39" s="166"/>
      <c r="J39" s="166"/>
      <c r="K39" s="166"/>
      <c r="L39" s="166"/>
      <c r="M39" s="166"/>
    </row>
    <row r="40" spans="1:16" s="2" customFormat="1" ht="13.5">
      <c r="A40" s="159" t="s">
        <v>69</v>
      </c>
      <c r="B40" s="167">
        <f t="shared" ref="B40:B52" si="12">ROUND(IF(B23=0,0,B23*$B$38/$B$36),0)</f>
        <v>2</v>
      </c>
      <c r="C40" s="167">
        <f t="shared" ref="C40:C52" si="13">ROUND(IF(C23=0,0,C23*$C$38/$C$36),0)</f>
        <v>7</v>
      </c>
      <c r="D40" s="166">
        <f t="shared" ref="D40:D52" si="14">SUM(B40:C40)</f>
        <v>9</v>
      </c>
      <c r="E40" s="167">
        <f t="shared" ref="E40:E52" si="15">ROUND(IF(E23=0,0,E23*$E$38/$E$36),0)</f>
        <v>0</v>
      </c>
      <c r="F40" s="167">
        <f t="shared" ref="F40:F52" si="16">ROUND(IF(F23=0,0,F23*$F$38/$F$36),0)</f>
        <v>2</v>
      </c>
      <c r="G40" s="166">
        <f t="shared" ref="G40:G52" si="17">SUM(E40:F40)</f>
        <v>2</v>
      </c>
      <c r="H40" s="167">
        <v>16</v>
      </c>
      <c r="I40" s="167">
        <f t="shared" ref="I40:I52" si="18">ROUND(IF(I23=0,0,I23*$I$38/$I$36),0)</f>
        <v>2</v>
      </c>
      <c r="J40" s="166">
        <f t="shared" ref="J40:J52" si="19">SUM(H40:I40)</f>
        <v>18</v>
      </c>
      <c r="K40" s="167">
        <f t="shared" ref="K40:K52" si="20">ROUND(IF(K23=0,0,K23*$K$38/$K$36),0)</f>
        <v>1</v>
      </c>
      <c r="L40" s="167">
        <f t="shared" ref="L40:L52" si="21">ROUND(IF(L23=0,0,L23*$L$38/$L$36),0)</f>
        <v>4</v>
      </c>
      <c r="M40" s="166">
        <f t="shared" ref="M40:M52" si="22">SUM(K40:L40)</f>
        <v>5</v>
      </c>
      <c r="N40" s="193">
        <f t="shared" ref="N40:P52" si="23">IF(OR(K40=0,B40=0),0,K40/B40*100)</f>
        <v>50</v>
      </c>
      <c r="O40" s="193">
        <f t="shared" si="23"/>
        <v>57.142857142857139</v>
      </c>
      <c r="P40" s="193">
        <f t="shared" si="23"/>
        <v>55.555555555555557</v>
      </c>
    </row>
    <row r="41" spans="1:16" s="2" customFormat="1" ht="13.5">
      <c r="A41" s="159" t="s">
        <v>70</v>
      </c>
      <c r="B41" s="167">
        <f t="shared" si="12"/>
        <v>5</v>
      </c>
      <c r="C41" s="167">
        <f t="shared" si="13"/>
        <v>6</v>
      </c>
      <c r="D41" s="166">
        <f t="shared" si="14"/>
        <v>11</v>
      </c>
      <c r="E41" s="167">
        <f t="shared" si="15"/>
        <v>0</v>
      </c>
      <c r="F41" s="167">
        <f t="shared" si="16"/>
        <v>2</v>
      </c>
      <c r="G41" s="166">
        <f t="shared" si="17"/>
        <v>2</v>
      </c>
      <c r="H41" s="167">
        <v>18</v>
      </c>
      <c r="I41" s="167">
        <f t="shared" si="18"/>
        <v>2</v>
      </c>
      <c r="J41" s="166">
        <f t="shared" si="19"/>
        <v>20</v>
      </c>
      <c r="K41" s="167">
        <f t="shared" si="20"/>
        <v>3</v>
      </c>
      <c r="L41" s="167">
        <f t="shared" si="21"/>
        <v>4</v>
      </c>
      <c r="M41" s="166">
        <f t="shared" si="22"/>
        <v>7</v>
      </c>
      <c r="N41" s="193">
        <f t="shared" si="23"/>
        <v>60</v>
      </c>
      <c r="O41" s="193">
        <f t="shared" si="23"/>
        <v>66.666666666666657</v>
      </c>
      <c r="P41" s="193">
        <f t="shared" si="23"/>
        <v>63.636363636363633</v>
      </c>
    </row>
    <row r="42" spans="1:16" s="2" customFormat="1" ht="13.5">
      <c r="A42" s="160" t="s">
        <v>0</v>
      </c>
      <c r="B42" s="167">
        <f t="shared" si="12"/>
        <v>26</v>
      </c>
      <c r="C42" s="167">
        <f t="shared" si="13"/>
        <v>40</v>
      </c>
      <c r="D42" s="166">
        <f t="shared" si="14"/>
        <v>66</v>
      </c>
      <c r="E42" s="167">
        <f t="shared" si="15"/>
        <v>5</v>
      </c>
      <c r="F42" s="167">
        <f t="shared" si="16"/>
        <v>13</v>
      </c>
      <c r="G42" s="166">
        <f t="shared" si="17"/>
        <v>18</v>
      </c>
      <c r="H42" s="167">
        <f>ROUND(IF(H25=0,0,H25*$H$38/$H$36),0)</f>
        <v>0</v>
      </c>
      <c r="I42" s="167">
        <f t="shared" si="18"/>
        <v>10</v>
      </c>
      <c r="J42" s="166">
        <f t="shared" si="19"/>
        <v>10</v>
      </c>
      <c r="K42" s="167">
        <f t="shared" si="20"/>
        <v>10</v>
      </c>
      <c r="L42" s="167">
        <f t="shared" si="21"/>
        <v>23</v>
      </c>
      <c r="M42" s="166">
        <f t="shared" si="22"/>
        <v>33</v>
      </c>
      <c r="N42" s="193">
        <f t="shared" si="23"/>
        <v>38.461538461538467</v>
      </c>
      <c r="O42" s="193">
        <f t="shared" si="23"/>
        <v>57.499999999999993</v>
      </c>
      <c r="P42" s="193">
        <f t="shared" si="23"/>
        <v>50</v>
      </c>
    </row>
    <row r="43" spans="1:16" s="2" customFormat="1" ht="13.5">
      <c r="A43" s="160" t="s">
        <v>7</v>
      </c>
      <c r="B43" s="167">
        <f t="shared" si="12"/>
        <v>18</v>
      </c>
      <c r="C43" s="167">
        <f t="shared" si="13"/>
        <v>22</v>
      </c>
      <c r="D43" s="166">
        <f t="shared" si="14"/>
        <v>40</v>
      </c>
      <c r="E43" s="167">
        <f t="shared" si="15"/>
        <v>4</v>
      </c>
      <c r="F43" s="167">
        <f t="shared" si="16"/>
        <v>9</v>
      </c>
      <c r="G43" s="166">
        <f t="shared" si="17"/>
        <v>13</v>
      </c>
      <c r="H43" s="167">
        <f>ROUND(IF(H26=0,0,H26*$H$38/$H$36),0)</f>
        <v>0</v>
      </c>
      <c r="I43" s="167">
        <f t="shared" si="18"/>
        <v>5</v>
      </c>
      <c r="J43" s="166">
        <f t="shared" si="19"/>
        <v>5</v>
      </c>
      <c r="K43" s="167">
        <f t="shared" si="20"/>
        <v>14</v>
      </c>
      <c r="L43" s="167">
        <f t="shared" si="21"/>
        <v>14</v>
      </c>
      <c r="M43" s="166">
        <f t="shared" si="22"/>
        <v>28</v>
      </c>
      <c r="N43" s="193">
        <f t="shared" si="23"/>
        <v>77.777777777777786</v>
      </c>
      <c r="O43" s="193">
        <f t="shared" si="23"/>
        <v>63.636363636363633</v>
      </c>
      <c r="P43" s="193">
        <f t="shared" si="23"/>
        <v>70</v>
      </c>
    </row>
    <row r="44" spans="1:16" s="2" customFormat="1" ht="13.5">
      <c r="A44" s="160" t="s">
        <v>11</v>
      </c>
      <c r="B44" s="167">
        <f t="shared" si="12"/>
        <v>24</v>
      </c>
      <c r="C44" s="167">
        <f t="shared" si="13"/>
        <v>23</v>
      </c>
      <c r="D44" s="166">
        <f t="shared" si="14"/>
        <v>47</v>
      </c>
      <c r="E44" s="167">
        <f t="shared" si="15"/>
        <v>7</v>
      </c>
      <c r="F44" s="167">
        <f t="shared" si="16"/>
        <v>6</v>
      </c>
      <c r="G44" s="166">
        <f t="shared" si="17"/>
        <v>13</v>
      </c>
      <c r="H44" s="167">
        <v>20</v>
      </c>
      <c r="I44" s="167">
        <f t="shared" si="18"/>
        <v>9</v>
      </c>
      <c r="J44" s="166">
        <f t="shared" si="19"/>
        <v>29</v>
      </c>
      <c r="K44" s="167">
        <f t="shared" si="20"/>
        <v>14</v>
      </c>
      <c r="L44" s="167">
        <f t="shared" si="21"/>
        <v>15</v>
      </c>
      <c r="M44" s="166">
        <f t="shared" si="22"/>
        <v>29</v>
      </c>
      <c r="N44" s="193">
        <f t="shared" si="23"/>
        <v>58.333333333333336</v>
      </c>
      <c r="O44" s="193">
        <f t="shared" si="23"/>
        <v>65.217391304347828</v>
      </c>
      <c r="P44" s="193">
        <f t="shared" si="23"/>
        <v>61.702127659574465</v>
      </c>
    </row>
    <row r="45" spans="1:16" s="2" customFormat="1" ht="13.5">
      <c r="A45" s="160" t="s">
        <v>5</v>
      </c>
      <c r="B45" s="167">
        <f t="shared" si="12"/>
        <v>29</v>
      </c>
      <c r="C45" s="167">
        <f t="shared" si="13"/>
        <v>36</v>
      </c>
      <c r="D45" s="166">
        <f t="shared" si="14"/>
        <v>65</v>
      </c>
      <c r="E45" s="167">
        <f t="shared" si="15"/>
        <v>6</v>
      </c>
      <c r="F45" s="167">
        <f t="shared" si="16"/>
        <v>10</v>
      </c>
      <c r="G45" s="166">
        <f t="shared" si="17"/>
        <v>16</v>
      </c>
      <c r="H45" s="167"/>
      <c r="I45" s="167">
        <f t="shared" si="18"/>
        <v>13</v>
      </c>
      <c r="J45" s="166">
        <f t="shared" si="19"/>
        <v>13</v>
      </c>
      <c r="K45" s="167">
        <f t="shared" si="20"/>
        <v>15</v>
      </c>
      <c r="L45" s="167">
        <f t="shared" si="21"/>
        <v>23</v>
      </c>
      <c r="M45" s="166">
        <f t="shared" si="22"/>
        <v>38</v>
      </c>
      <c r="N45" s="193">
        <f t="shared" si="23"/>
        <v>51.724137931034484</v>
      </c>
      <c r="O45" s="193">
        <f t="shared" si="23"/>
        <v>63.888888888888886</v>
      </c>
      <c r="P45" s="193">
        <f t="shared" si="23"/>
        <v>58.461538461538467</v>
      </c>
    </row>
    <row r="46" spans="1:16" s="2" customFormat="1" ht="13.5">
      <c r="A46" s="160" t="s">
        <v>17</v>
      </c>
      <c r="B46" s="167">
        <f t="shared" si="12"/>
        <v>32</v>
      </c>
      <c r="C46" s="167">
        <f t="shared" si="13"/>
        <v>35</v>
      </c>
      <c r="D46" s="166">
        <f t="shared" si="14"/>
        <v>67</v>
      </c>
      <c r="E46" s="167">
        <f t="shared" si="15"/>
        <v>8</v>
      </c>
      <c r="F46" s="167">
        <f t="shared" si="16"/>
        <v>7</v>
      </c>
      <c r="G46" s="166">
        <f t="shared" si="17"/>
        <v>15</v>
      </c>
      <c r="H46" s="167">
        <f t="shared" ref="H46:H52" si="24">ROUND(IF(H29=0,0,H29*$H$38/$H$36),0)</f>
        <v>1</v>
      </c>
      <c r="I46" s="167">
        <f t="shared" si="18"/>
        <v>11</v>
      </c>
      <c r="J46" s="166">
        <f t="shared" si="19"/>
        <v>12</v>
      </c>
      <c r="K46" s="167">
        <f t="shared" si="20"/>
        <v>22</v>
      </c>
      <c r="L46" s="167">
        <f t="shared" si="21"/>
        <v>18</v>
      </c>
      <c r="M46" s="166">
        <f t="shared" si="22"/>
        <v>40</v>
      </c>
      <c r="N46" s="193">
        <f t="shared" si="23"/>
        <v>68.75</v>
      </c>
      <c r="O46" s="193">
        <f t="shared" si="23"/>
        <v>51.428571428571423</v>
      </c>
      <c r="P46" s="193">
        <f t="shared" si="23"/>
        <v>59.701492537313428</v>
      </c>
    </row>
    <row r="47" spans="1:16" s="2" customFormat="1" ht="13.5">
      <c r="A47" s="160" t="s">
        <v>4</v>
      </c>
      <c r="B47" s="167">
        <f t="shared" si="12"/>
        <v>44</v>
      </c>
      <c r="C47" s="167">
        <f t="shared" si="13"/>
        <v>40</v>
      </c>
      <c r="D47" s="166">
        <f t="shared" si="14"/>
        <v>84</v>
      </c>
      <c r="E47" s="167">
        <f t="shared" si="15"/>
        <v>11</v>
      </c>
      <c r="F47" s="167">
        <f t="shared" si="16"/>
        <v>9</v>
      </c>
      <c r="G47" s="166">
        <f t="shared" si="17"/>
        <v>20</v>
      </c>
      <c r="H47" s="167">
        <f t="shared" si="24"/>
        <v>1</v>
      </c>
      <c r="I47" s="167">
        <f t="shared" si="18"/>
        <v>18</v>
      </c>
      <c r="J47" s="166">
        <f t="shared" si="19"/>
        <v>19</v>
      </c>
      <c r="K47" s="167">
        <f t="shared" si="20"/>
        <v>28</v>
      </c>
      <c r="L47" s="167">
        <f t="shared" si="21"/>
        <v>27</v>
      </c>
      <c r="M47" s="166">
        <f t="shared" si="22"/>
        <v>55</v>
      </c>
      <c r="N47" s="193">
        <f t="shared" si="23"/>
        <v>63.636363636363633</v>
      </c>
      <c r="O47" s="193">
        <f t="shared" si="23"/>
        <v>67.5</v>
      </c>
      <c r="P47" s="193">
        <f t="shared" si="23"/>
        <v>65.476190476190482</v>
      </c>
    </row>
    <row r="48" spans="1:16" s="2" customFormat="1" ht="13.5">
      <c r="A48" s="160" t="s">
        <v>10</v>
      </c>
      <c r="B48" s="167">
        <f t="shared" si="12"/>
        <v>58</v>
      </c>
      <c r="C48" s="167">
        <f t="shared" si="13"/>
        <v>60</v>
      </c>
      <c r="D48" s="166">
        <f t="shared" si="14"/>
        <v>118</v>
      </c>
      <c r="E48" s="167">
        <f t="shared" si="15"/>
        <v>12</v>
      </c>
      <c r="F48" s="167">
        <f t="shared" si="16"/>
        <v>18</v>
      </c>
      <c r="G48" s="166">
        <f t="shared" si="17"/>
        <v>30</v>
      </c>
      <c r="H48" s="167">
        <f t="shared" si="24"/>
        <v>1</v>
      </c>
      <c r="I48" s="167">
        <f t="shared" si="18"/>
        <v>20</v>
      </c>
      <c r="J48" s="166">
        <f t="shared" si="19"/>
        <v>21</v>
      </c>
      <c r="K48" s="167">
        <f t="shared" si="20"/>
        <v>30</v>
      </c>
      <c r="L48" s="167">
        <f t="shared" si="21"/>
        <v>38</v>
      </c>
      <c r="M48" s="166">
        <f t="shared" si="22"/>
        <v>68</v>
      </c>
      <c r="N48" s="193">
        <f t="shared" si="23"/>
        <v>51.724137931034484</v>
      </c>
      <c r="O48" s="193">
        <f t="shared" si="23"/>
        <v>63.333333333333329</v>
      </c>
      <c r="P48" s="193">
        <f t="shared" si="23"/>
        <v>57.627118644067799</v>
      </c>
    </row>
    <row r="49" spans="1:16" s="2" customFormat="1" ht="13.5">
      <c r="A49" s="160" t="s">
        <v>14</v>
      </c>
      <c r="B49" s="167">
        <f t="shared" si="12"/>
        <v>57</v>
      </c>
      <c r="C49" s="167">
        <f t="shared" si="13"/>
        <v>59</v>
      </c>
      <c r="D49" s="166">
        <f t="shared" si="14"/>
        <v>116</v>
      </c>
      <c r="E49" s="167">
        <f t="shared" si="15"/>
        <v>15</v>
      </c>
      <c r="F49" s="167">
        <f t="shared" si="16"/>
        <v>16</v>
      </c>
      <c r="G49" s="166">
        <f t="shared" si="17"/>
        <v>31</v>
      </c>
      <c r="H49" s="167">
        <f t="shared" si="24"/>
        <v>1</v>
      </c>
      <c r="I49" s="167">
        <f t="shared" si="18"/>
        <v>20</v>
      </c>
      <c r="J49" s="166">
        <f t="shared" si="19"/>
        <v>21</v>
      </c>
      <c r="K49" s="167">
        <f t="shared" si="20"/>
        <v>35</v>
      </c>
      <c r="L49" s="167">
        <f t="shared" si="21"/>
        <v>36</v>
      </c>
      <c r="M49" s="166">
        <f t="shared" si="22"/>
        <v>71</v>
      </c>
      <c r="N49" s="193">
        <f t="shared" si="23"/>
        <v>61.403508771929829</v>
      </c>
      <c r="O49" s="193">
        <f t="shared" si="23"/>
        <v>61.016949152542374</v>
      </c>
      <c r="P49" s="193">
        <f t="shared" si="23"/>
        <v>61.206896551724135</v>
      </c>
    </row>
    <row r="50" spans="1:16" s="2" customFormat="1" ht="13.5">
      <c r="A50" s="160" t="s">
        <v>20</v>
      </c>
      <c r="B50" s="167">
        <f t="shared" si="12"/>
        <v>58</v>
      </c>
      <c r="C50" s="167">
        <f t="shared" si="13"/>
        <v>59</v>
      </c>
      <c r="D50" s="166">
        <f t="shared" si="14"/>
        <v>117</v>
      </c>
      <c r="E50" s="167">
        <f t="shared" si="15"/>
        <v>21</v>
      </c>
      <c r="F50" s="167">
        <f t="shared" si="16"/>
        <v>18</v>
      </c>
      <c r="G50" s="166">
        <f t="shared" si="17"/>
        <v>39</v>
      </c>
      <c r="H50" s="167">
        <f t="shared" si="24"/>
        <v>1</v>
      </c>
      <c r="I50" s="167">
        <f t="shared" si="18"/>
        <v>21</v>
      </c>
      <c r="J50" s="166">
        <f t="shared" si="19"/>
        <v>22</v>
      </c>
      <c r="K50" s="167">
        <f t="shared" si="20"/>
        <v>40</v>
      </c>
      <c r="L50" s="167">
        <f t="shared" si="21"/>
        <v>39</v>
      </c>
      <c r="M50" s="166">
        <f t="shared" si="22"/>
        <v>79</v>
      </c>
      <c r="N50" s="193">
        <f t="shared" si="23"/>
        <v>68.965517241379317</v>
      </c>
      <c r="O50" s="193">
        <f t="shared" si="23"/>
        <v>66.101694915254242</v>
      </c>
      <c r="P50" s="193">
        <f t="shared" si="23"/>
        <v>67.521367521367523</v>
      </c>
    </row>
    <row r="51" spans="1:16" s="2" customFormat="1" ht="13.5">
      <c r="A51" s="160" t="s">
        <v>23</v>
      </c>
      <c r="B51" s="167">
        <f t="shared" si="12"/>
        <v>65</v>
      </c>
      <c r="C51" s="167">
        <f t="shared" si="13"/>
        <v>68</v>
      </c>
      <c r="D51" s="166">
        <f t="shared" si="14"/>
        <v>133</v>
      </c>
      <c r="E51" s="167">
        <f t="shared" si="15"/>
        <v>19</v>
      </c>
      <c r="F51" s="167">
        <f t="shared" si="16"/>
        <v>33</v>
      </c>
      <c r="G51" s="166">
        <f t="shared" si="17"/>
        <v>52</v>
      </c>
      <c r="H51" s="167">
        <f t="shared" si="24"/>
        <v>1</v>
      </c>
      <c r="I51" s="167">
        <f t="shared" si="18"/>
        <v>18</v>
      </c>
      <c r="J51" s="166">
        <f t="shared" si="19"/>
        <v>19</v>
      </c>
      <c r="K51" s="167">
        <f t="shared" si="20"/>
        <v>43</v>
      </c>
      <c r="L51" s="167">
        <f t="shared" si="21"/>
        <v>51</v>
      </c>
      <c r="M51" s="166">
        <f t="shared" si="22"/>
        <v>94</v>
      </c>
      <c r="N51" s="193">
        <f t="shared" si="23"/>
        <v>66.153846153846146</v>
      </c>
      <c r="O51" s="193">
        <f t="shared" si="23"/>
        <v>75</v>
      </c>
      <c r="P51" s="193">
        <f t="shared" si="23"/>
        <v>70.676691729323309</v>
      </c>
    </row>
    <row r="52" spans="1:16" s="2" customFormat="1" ht="13.5">
      <c r="A52" s="160" t="s">
        <v>35</v>
      </c>
      <c r="B52" s="167">
        <f t="shared" si="12"/>
        <v>221</v>
      </c>
      <c r="C52" s="167">
        <f t="shared" si="13"/>
        <v>337</v>
      </c>
      <c r="D52" s="166">
        <f t="shared" si="14"/>
        <v>558</v>
      </c>
      <c r="E52" s="167">
        <f t="shared" si="15"/>
        <v>60</v>
      </c>
      <c r="F52" s="167">
        <f t="shared" si="16"/>
        <v>70</v>
      </c>
      <c r="G52" s="166">
        <f t="shared" si="17"/>
        <v>130</v>
      </c>
      <c r="H52" s="167">
        <f t="shared" si="24"/>
        <v>3</v>
      </c>
      <c r="I52" s="167">
        <f t="shared" si="18"/>
        <v>93</v>
      </c>
      <c r="J52" s="166">
        <f t="shared" si="19"/>
        <v>96</v>
      </c>
      <c r="K52" s="167">
        <f t="shared" si="20"/>
        <v>138</v>
      </c>
      <c r="L52" s="167">
        <f t="shared" si="21"/>
        <v>163</v>
      </c>
      <c r="M52" s="166">
        <f t="shared" si="22"/>
        <v>301</v>
      </c>
      <c r="N52" s="193">
        <f t="shared" si="23"/>
        <v>62.443438914027148</v>
      </c>
      <c r="O52" s="193">
        <f t="shared" si="23"/>
        <v>48.367952522255194</v>
      </c>
      <c r="P52" s="193">
        <f t="shared" si="23"/>
        <v>53.942652329749109</v>
      </c>
    </row>
    <row r="53" spans="1:16" s="2" customFormat="1" ht="13.5">
      <c r="A53" s="160" t="s">
        <v>34</v>
      </c>
      <c r="B53" s="166">
        <f t="shared" ref="B53:M53" si="25">SUM(B40:B52)</f>
        <v>639</v>
      </c>
      <c r="C53" s="166">
        <f t="shared" si="25"/>
        <v>792</v>
      </c>
      <c r="D53" s="166">
        <f t="shared" si="25"/>
        <v>1431</v>
      </c>
      <c r="E53" s="166">
        <f t="shared" si="25"/>
        <v>168</v>
      </c>
      <c r="F53" s="166">
        <f t="shared" si="25"/>
        <v>213</v>
      </c>
      <c r="G53" s="166">
        <f t="shared" si="25"/>
        <v>381</v>
      </c>
      <c r="H53" s="166">
        <f t="shared" si="25"/>
        <v>63</v>
      </c>
      <c r="I53" s="166">
        <f t="shared" si="25"/>
        <v>242</v>
      </c>
      <c r="J53" s="166">
        <f t="shared" si="25"/>
        <v>305</v>
      </c>
      <c r="K53" s="166">
        <f t="shared" si="25"/>
        <v>393</v>
      </c>
      <c r="L53" s="166">
        <f t="shared" si="25"/>
        <v>455</v>
      </c>
      <c r="M53" s="166">
        <f t="shared" si="25"/>
        <v>848</v>
      </c>
      <c r="N53" s="193">
        <f>ROUND(IF(OR(K53=0,B53=0),0,K53/B53*100),2)</f>
        <v>61.5</v>
      </c>
      <c r="O53" s="193">
        <f>ROUND(IF(OR(L53=0,C53=0),0,L53/C53*100),2)</f>
        <v>57.45</v>
      </c>
      <c r="P53" s="193">
        <f>ROUND(IF(OR(M53=0,D53=0),0,M53/D53*100),2)</f>
        <v>59.26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975" priority="93" stopIfTrue="1" operator="notEqual">
      <formula>B36</formula>
    </cfRule>
  </conditionalFormatting>
  <conditionalFormatting sqref="H49:J49">
    <cfRule type="cellIs" dxfId="5974" priority="94" stopIfTrue="1" operator="greaterThan">
      <formula>100</formula>
    </cfRule>
    <cfRule type="cellIs" dxfId="5973" priority="95" stopIfTrue="1" operator="notEqual">
      <formula>H36</formula>
    </cfRule>
  </conditionalFormatting>
  <conditionalFormatting sqref="H39:J48">
    <cfRule type="cellIs" dxfId="5972" priority="96" stopIfTrue="1" operator="greaterThan">
      <formula>100</formula>
    </cfRule>
  </conditionalFormatting>
  <conditionalFormatting sqref="B49:G49">
    <cfRule type="cellIs" dxfId="5971" priority="92" stopIfTrue="1" operator="notEqual">
      <formula>B36</formula>
    </cfRule>
  </conditionalFormatting>
  <conditionalFormatting sqref="H49:J49">
    <cfRule type="cellIs" dxfId="5970" priority="90" stopIfTrue="1" operator="greaterThan">
      <formula>100</formula>
    </cfRule>
    <cfRule type="cellIs" dxfId="5969" priority="91" stopIfTrue="1" operator="notEqual">
      <formula>H36</formula>
    </cfRule>
  </conditionalFormatting>
  <conditionalFormatting sqref="H39:J48">
    <cfRule type="cellIs" dxfId="5968" priority="89" stopIfTrue="1" operator="greaterThan">
      <formula>100</formula>
    </cfRule>
  </conditionalFormatting>
  <conditionalFormatting sqref="B49:G49">
    <cfRule type="cellIs" dxfId="5967" priority="88" stopIfTrue="1" operator="notEqual">
      <formula>B36</formula>
    </cfRule>
  </conditionalFormatting>
  <conditionalFormatting sqref="H49:J49">
    <cfRule type="cellIs" dxfId="5966" priority="86" stopIfTrue="1" operator="greaterThan">
      <formula>100</formula>
    </cfRule>
    <cfRule type="cellIs" dxfId="5965" priority="87" stopIfTrue="1" operator="notEqual">
      <formula>H36</formula>
    </cfRule>
  </conditionalFormatting>
  <conditionalFormatting sqref="H39:J48">
    <cfRule type="cellIs" dxfId="5964" priority="85" stopIfTrue="1" operator="greaterThan">
      <formula>100</formula>
    </cfRule>
  </conditionalFormatting>
  <conditionalFormatting sqref="B49:G49">
    <cfRule type="cellIs" dxfId="5963" priority="84" stopIfTrue="1" operator="notEqual">
      <formula>B36</formula>
    </cfRule>
  </conditionalFormatting>
  <conditionalFormatting sqref="H49:J49">
    <cfRule type="cellIs" dxfId="5962" priority="82" stopIfTrue="1" operator="greaterThan">
      <formula>100</formula>
    </cfRule>
    <cfRule type="cellIs" dxfId="5961" priority="83" stopIfTrue="1" operator="notEqual">
      <formula>H36</formula>
    </cfRule>
  </conditionalFormatting>
  <conditionalFormatting sqref="H39:J48">
    <cfRule type="cellIs" dxfId="5960" priority="81" stopIfTrue="1" operator="greaterThan">
      <formula>100</formula>
    </cfRule>
  </conditionalFormatting>
  <conditionalFormatting sqref="B49:G49">
    <cfRule type="cellIs" dxfId="5959" priority="80" stopIfTrue="1" operator="notEqual">
      <formula>B36</formula>
    </cfRule>
  </conditionalFormatting>
  <conditionalFormatting sqref="H49:J49">
    <cfRule type="cellIs" dxfId="5958" priority="78" stopIfTrue="1" operator="greaterThan">
      <formula>100</formula>
    </cfRule>
    <cfRule type="cellIs" dxfId="5957" priority="79" stopIfTrue="1" operator="notEqual">
      <formula>H36</formula>
    </cfRule>
  </conditionalFormatting>
  <conditionalFormatting sqref="H39:J48">
    <cfRule type="cellIs" dxfId="5956" priority="77" stopIfTrue="1" operator="greaterThan">
      <formula>100</formula>
    </cfRule>
  </conditionalFormatting>
  <conditionalFormatting sqref="B49:G49">
    <cfRule type="cellIs" dxfId="5955" priority="76" stopIfTrue="1" operator="notEqual">
      <formula>B36</formula>
    </cfRule>
  </conditionalFormatting>
  <conditionalFormatting sqref="H49:J49">
    <cfRule type="cellIs" dxfId="5954" priority="74" stopIfTrue="1" operator="greaterThan">
      <formula>100</formula>
    </cfRule>
    <cfRule type="cellIs" dxfId="5953" priority="75" stopIfTrue="1" operator="notEqual">
      <formula>H36</formula>
    </cfRule>
  </conditionalFormatting>
  <conditionalFormatting sqref="H39:J48">
    <cfRule type="cellIs" dxfId="5952" priority="73" stopIfTrue="1" operator="greaterThan">
      <formula>100</formula>
    </cfRule>
  </conditionalFormatting>
  <conditionalFormatting sqref="B49:G49">
    <cfRule type="cellIs" dxfId="5951" priority="72" stopIfTrue="1" operator="notEqual">
      <formula>B36</formula>
    </cfRule>
  </conditionalFormatting>
  <conditionalFormatting sqref="H49:J49">
    <cfRule type="cellIs" dxfId="5950" priority="70" stopIfTrue="1" operator="greaterThan">
      <formula>100</formula>
    </cfRule>
    <cfRule type="cellIs" dxfId="5949" priority="71" stopIfTrue="1" operator="notEqual">
      <formula>H36</formula>
    </cfRule>
  </conditionalFormatting>
  <conditionalFormatting sqref="H39:J48">
    <cfRule type="cellIs" dxfId="5948" priority="69" stopIfTrue="1" operator="greaterThan">
      <formula>100</formula>
    </cfRule>
  </conditionalFormatting>
  <conditionalFormatting sqref="B49:G49">
    <cfRule type="cellIs" dxfId="5947" priority="68" stopIfTrue="1" operator="notEqual">
      <formula>B36</formula>
    </cfRule>
  </conditionalFormatting>
  <conditionalFormatting sqref="H49:J49">
    <cfRule type="cellIs" dxfId="5946" priority="66" stopIfTrue="1" operator="greaterThan">
      <formula>100</formula>
    </cfRule>
    <cfRule type="cellIs" dxfId="5945" priority="67" stopIfTrue="1" operator="notEqual">
      <formula>H36</formula>
    </cfRule>
  </conditionalFormatting>
  <conditionalFormatting sqref="H39:J48">
    <cfRule type="cellIs" dxfId="5944" priority="65" stopIfTrue="1" operator="greaterThan">
      <formula>100</formula>
    </cfRule>
  </conditionalFormatting>
  <conditionalFormatting sqref="B49:G49">
    <cfRule type="cellIs" dxfId="5943" priority="64" stopIfTrue="1" operator="notEqual">
      <formula>B36</formula>
    </cfRule>
  </conditionalFormatting>
  <conditionalFormatting sqref="H49:J49">
    <cfRule type="cellIs" dxfId="5942" priority="62" stopIfTrue="1" operator="greaterThan">
      <formula>100</formula>
    </cfRule>
    <cfRule type="cellIs" dxfId="5941" priority="63" stopIfTrue="1" operator="notEqual">
      <formula>H36</formula>
    </cfRule>
  </conditionalFormatting>
  <conditionalFormatting sqref="H39:J48">
    <cfRule type="cellIs" dxfId="5940" priority="61" stopIfTrue="1" operator="greaterThan">
      <formula>100</formula>
    </cfRule>
  </conditionalFormatting>
  <conditionalFormatting sqref="B49:G49">
    <cfRule type="cellIs" dxfId="5939" priority="60" stopIfTrue="1" operator="notEqual">
      <formula>B36</formula>
    </cfRule>
  </conditionalFormatting>
  <conditionalFormatting sqref="H49:J49">
    <cfRule type="cellIs" dxfId="5938" priority="58" stopIfTrue="1" operator="greaterThan">
      <formula>100</formula>
    </cfRule>
    <cfRule type="cellIs" dxfId="5937" priority="59" stopIfTrue="1" operator="notEqual">
      <formula>H36</formula>
    </cfRule>
  </conditionalFormatting>
  <conditionalFormatting sqref="H39:J48">
    <cfRule type="cellIs" dxfId="5936" priority="57" stopIfTrue="1" operator="greaterThan">
      <formula>100</formula>
    </cfRule>
  </conditionalFormatting>
  <conditionalFormatting sqref="B49:G49">
    <cfRule type="cellIs" dxfId="5935" priority="56" stopIfTrue="1" operator="notEqual">
      <formula>B36</formula>
    </cfRule>
  </conditionalFormatting>
  <conditionalFormatting sqref="H49:J49">
    <cfRule type="cellIs" dxfId="5934" priority="54" stopIfTrue="1" operator="greaterThan">
      <formula>100</formula>
    </cfRule>
    <cfRule type="cellIs" dxfId="5933" priority="55" stopIfTrue="1" operator="notEqual">
      <formula>H36</formula>
    </cfRule>
  </conditionalFormatting>
  <conditionalFormatting sqref="H39:J48">
    <cfRule type="cellIs" dxfId="5932" priority="53" stopIfTrue="1" operator="greaterThan">
      <formula>100</formula>
    </cfRule>
  </conditionalFormatting>
  <conditionalFormatting sqref="B49:G49">
    <cfRule type="cellIs" dxfId="5931" priority="52" stopIfTrue="1" operator="notEqual">
      <formula>B36</formula>
    </cfRule>
  </conditionalFormatting>
  <conditionalFormatting sqref="H49:J49">
    <cfRule type="cellIs" dxfId="5930" priority="50" stopIfTrue="1" operator="greaterThan">
      <formula>100</formula>
    </cfRule>
    <cfRule type="cellIs" dxfId="5929" priority="51" stopIfTrue="1" operator="notEqual">
      <formula>H36</formula>
    </cfRule>
  </conditionalFormatting>
  <conditionalFormatting sqref="H39:J48">
    <cfRule type="cellIs" dxfId="5928" priority="49" stopIfTrue="1" operator="greaterThan">
      <formula>100</formula>
    </cfRule>
  </conditionalFormatting>
  <conditionalFormatting sqref="B49:G49">
    <cfRule type="cellIs" dxfId="5927" priority="48" stopIfTrue="1" operator="notEqual">
      <formula>B36</formula>
    </cfRule>
  </conditionalFormatting>
  <conditionalFormatting sqref="H49:J49">
    <cfRule type="cellIs" dxfId="5926" priority="46" stopIfTrue="1" operator="greaterThan">
      <formula>100</formula>
    </cfRule>
    <cfRule type="cellIs" dxfId="5925" priority="47" stopIfTrue="1" operator="notEqual">
      <formula>H36</formula>
    </cfRule>
  </conditionalFormatting>
  <conditionalFormatting sqref="H39:J48">
    <cfRule type="cellIs" dxfId="5924" priority="45" stopIfTrue="1" operator="greaterThan">
      <formula>100</formula>
    </cfRule>
  </conditionalFormatting>
  <conditionalFormatting sqref="B53:G53">
    <cfRule type="cellIs" dxfId="5923" priority="44" stopIfTrue="1" operator="notEqual">
      <formula>B38</formula>
    </cfRule>
  </conditionalFormatting>
  <conditionalFormatting sqref="H53:J53">
    <cfRule type="cellIs" dxfId="5922" priority="42" stopIfTrue="1" operator="greaterThan">
      <formula>100</formula>
    </cfRule>
    <cfRule type="cellIs" dxfId="5921" priority="43" stopIfTrue="1" operator="notEqual">
      <formula>H38</formula>
    </cfRule>
  </conditionalFormatting>
  <conditionalFormatting sqref="H40:J52">
    <cfRule type="cellIs" dxfId="5920" priority="41" stopIfTrue="1" operator="greaterThan">
      <formula>100</formula>
    </cfRule>
  </conditionalFormatting>
  <conditionalFormatting sqref="B53:G53">
    <cfRule type="cellIs" dxfId="5919" priority="40" stopIfTrue="1" operator="notEqual">
      <formula>B38</formula>
    </cfRule>
  </conditionalFormatting>
  <conditionalFormatting sqref="H53:J53">
    <cfRule type="cellIs" dxfId="5918" priority="38" stopIfTrue="1" operator="greaterThan">
      <formula>100</formula>
    </cfRule>
    <cfRule type="cellIs" dxfId="5917" priority="39" stopIfTrue="1" operator="notEqual">
      <formula>H38</formula>
    </cfRule>
  </conditionalFormatting>
  <conditionalFormatting sqref="H40:J52">
    <cfRule type="cellIs" dxfId="5916" priority="37" stopIfTrue="1" operator="greaterThan">
      <formula>100</formula>
    </cfRule>
  </conditionalFormatting>
  <conditionalFormatting sqref="B49:G49">
    <cfRule type="cellIs" dxfId="5915" priority="36" stopIfTrue="1" operator="notEqual">
      <formula>B36</formula>
    </cfRule>
  </conditionalFormatting>
  <conditionalFormatting sqref="H49:J49">
    <cfRule type="cellIs" dxfId="5914" priority="34" stopIfTrue="1" operator="greaterThan">
      <formula>100</formula>
    </cfRule>
    <cfRule type="cellIs" dxfId="5913" priority="35" stopIfTrue="1" operator="notEqual">
      <formula>H36</formula>
    </cfRule>
  </conditionalFormatting>
  <conditionalFormatting sqref="H39:J48">
    <cfRule type="cellIs" dxfId="5912" priority="33" stopIfTrue="1" operator="greaterThan">
      <formula>100</formula>
    </cfRule>
  </conditionalFormatting>
  <conditionalFormatting sqref="B53:G53">
    <cfRule type="cellIs" dxfId="5911" priority="32" stopIfTrue="1" operator="notEqual">
      <formula>B38</formula>
    </cfRule>
  </conditionalFormatting>
  <conditionalFormatting sqref="H53:J53">
    <cfRule type="cellIs" dxfId="5910" priority="30" stopIfTrue="1" operator="greaterThan">
      <formula>100</formula>
    </cfRule>
    <cfRule type="cellIs" dxfId="5909" priority="31" stopIfTrue="1" operator="notEqual">
      <formula>H38</formula>
    </cfRule>
  </conditionalFormatting>
  <conditionalFormatting sqref="H40:J52">
    <cfRule type="cellIs" dxfId="5908" priority="29" stopIfTrue="1" operator="greaterThan">
      <formula>100</formula>
    </cfRule>
  </conditionalFormatting>
  <conditionalFormatting sqref="B53:G53">
    <cfRule type="cellIs" dxfId="5907" priority="28" stopIfTrue="1" operator="notEqual">
      <formula>B38</formula>
    </cfRule>
  </conditionalFormatting>
  <conditionalFormatting sqref="H53:J53">
    <cfRule type="cellIs" dxfId="5906" priority="26" stopIfTrue="1" operator="greaterThan">
      <formula>100</formula>
    </cfRule>
    <cfRule type="cellIs" dxfId="5905" priority="27" stopIfTrue="1" operator="notEqual">
      <formula>H38</formula>
    </cfRule>
  </conditionalFormatting>
  <conditionalFormatting sqref="H40:J52">
    <cfRule type="cellIs" dxfId="5904" priority="25" stopIfTrue="1" operator="greaterThan">
      <formula>100</formula>
    </cfRule>
  </conditionalFormatting>
  <conditionalFormatting sqref="B49:G49">
    <cfRule type="cellIs" dxfId="5903" priority="24" stopIfTrue="1" operator="notEqual">
      <formula>B36</formula>
    </cfRule>
  </conditionalFormatting>
  <conditionalFormatting sqref="H49:J49">
    <cfRule type="cellIs" dxfId="5902" priority="22" stopIfTrue="1" operator="greaterThan">
      <formula>100</formula>
    </cfRule>
    <cfRule type="cellIs" dxfId="5901" priority="23" stopIfTrue="1" operator="notEqual">
      <formula>H36</formula>
    </cfRule>
  </conditionalFormatting>
  <conditionalFormatting sqref="H39:J48">
    <cfRule type="cellIs" dxfId="5900" priority="21" stopIfTrue="1" operator="greaterThan">
      <formula>100</formula>
    </cfRule>
  </conditionalFormatting>
  <conditionalFormatting sqref="B53:G53">
    <cfRule type="cellIs" dxfId="5899" priority="20" stopIfTrue="1" operator="notEqual">
      <formula>B38</formula>
    </cfRule>
  </conditionalFormatting>
  <conditionalFormatting sqref="H53:J53">
    <cfRule type="cellIs" dxfId="5898" priority="18" stopIfTrue="1" operator="greaterThan">
      <formula>100</formula>
    </cfRule>
    <cfRule type="cellIs" dxfId="5897" priority="19" stopIfTrue="1" operator="notEqual">
      <formula>H38</formula>
    </cfRule>
  </conditionalFormatting>
  <conditionalFormatting sqref="H40:J52">
    <cfRule type="cellIs" dxfId="5896" priority="17" stopIfTrue="1" operator="greaterThan">
      <formula>100</formula>
    </cfRule>
  </conditionalFormatting>
  <conditionalFormatting sqref="B53:G53">
    <cfRule type="cellIs" dxfId="5895" priority="16" stopIfTrue="1" operator="notEqual">
      <formula>B38</formula>
    </cfRule>
  </conditionalFormatting>
  <conditionalFormatting sqref="H53:J53">
    <cfRule type="cellIs" dxfId="5894" priority="14" stopIfTrue="1" operator="greaterThan">
      <formula>100</formula>
    </cfRule>
    <cfRule type="cellIs" dxfId="5893" priority="15" stopIfTrue="1" operator="notEqual">
      <formula>H38</formula>
    </cfRule>
  </conditionalFormatting>
  <conditionalFormatting sqref="H40:J52">
    <cfRule type="cellIs" dxfId="5892" priority="13" stopIfTrue="1" operator="greaterThan">
      <formula>100</formula>
    </cfRule>
  </conditionalFormatting>
  <conditionalFormatting sqref="B53:G53">
    <cfRule type="cellIs" dxfId="5891" priority="12" stopIfTrue="1" operator="notEqual">
      <formula>B38</formula>
    </cfRule>
  </conditionalFormatting>
  <conditionalFormatting sqref="H53:J53">
    <cfRule type="cellIs" dxfId="5890" priority="10" stopIfTrue="1" operator="greaterThan">
      <formula>100</formula>
    </cfRule>
    <cfRule type="cellIs" dxfId="5889" priority="11" stopIfTrue="1" operator="notEqual">
      <formula>H38</formula>
    </cfRule>
  </conditionalFormatting>
  <conditionalFormatting sqref="H40:J52">
    <cfRule type="cellIs" dxfId="5888" priority="9" stopIfTrue="1" operator="greaterThan">
      <formula>100</formula>
    </cfRule>
  </conditionalFormatting>
  <conditionalFormatting sqref="B53:G53">
    <cfRule type="cellIs" dxfId="5887" priority="8" stopIfTrue="1" operator="notEqual">
      <formula>B38</formula>
    </cfRule>
  </conditionalFormatting>
  <conditionalFormatting sqref="H53:J53">
    <cfRule type="cellIs" dxfId="5886" priority="6" stopIfTrue="1" operator="greaterThan">
      <formula>100</formula>
    </cfRule>
    <cfRule type="cellIs" dxfId="5885" priority="7" stopIfTrue="1" operator="notEqual">
      <formula>H38</formula>
    </cfRule>
  </conditionalFormatting>
  <conditionalFormatting sqref="H40:J52">
    <cfRule type="cellIs" dxfId="5884" priority="5" stopIfTrue="1" operator="greaterThan">
      <formula>100</formula>
    </cfRule>
  </conditionalFormatting>
  <conditionalFormatting sqref="B53:M53">
    <cfRule type="cellIs" dxfId="5883" priority="4" stopIfTrue="1" operator="notEqual">
      <formula>B38</formula>
    </cfRule>
  </conditionalFormatting>
  <conditionalFormatting sqref="N53:P53">
    <cfRule type="cellIs" dxfId="5882" priority="2" stopIfTrue="1" operator="greaterThan">
      <formula>100</formula>
    </cfRule>
    <cfRule type="cellIs" dxfId="5881" priority="3" stopIfTrue="1" operator="notEqual">
      <formula>N38</formula>
    </cfRule>
  </conditionalFormatting>
  <conditionalFormatting sqref="N40:P52">
    <cfRule type="cellIs" dxfId="58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L22"/>
  <sheetViews>
    <sheetView workbookViewId="0">
      <selection activeCell="H8" sqref="H8"/>
    </sheetView>
  </sheetViews>
  <sheetFormatPr defaultRowHeight="12"/>
  <cols>
    <col min="1" max="2" width="12.140625" style="1" customWidth="1"/>
    <col min="3" max="11" width="8.7109375" style="1" customWidth="1"/>
    <col min="12" max="12" width="8.28515625" style="1" customWidth="1"/>
    <col min="13" max="16384" width="9.140625" style="1" customWidth="1"/>
  </cols>
  <sheetData>
    <row r="1" spans="1:12" ht="29.25" customHeight="1"/>
    <row r="2" spans="1:12" ht="32.25" customHeight="1">
      <c r="A2" s="3" t="s">
        <v>15</v>
      </c>
      <c r="B2" s="3"/>
      <c r="C2" s="3"/>
      <c r="D2" s="3"/>
      <c r="E2" s="3"/>
      <c r="F2" s="3"/>
      <c r="G2" s="3"/>
      <c r="H2" s="3"/>
      <c r="I2" s="3"/>
      <c r="J2" s="3"/>
      <c r="K2" s="3"/>
      <c r="L2" s="109"/>
    </row>
    <row r="3" spans="1:12" s="2" customFormat="1" ht="22.5" customHeight="1">
      <c r="A3" s="4" t="str">
        <f>'1進修'!A20:L20</f>
        <v>令和７年７月２０日執行　参議院議員通常選挙</v>
      </c>
      <c r="B3" s="14"/>
      <c r="C3" s="14"/>
      <c r="D3" s="14"/>
      <c r="E3" s="14"/>
      <c r="F3" s="14"/>
      <c r="G3" s="43"/>
      <c r="H3" s="15" t="s">
        <v>57</v>
      </c>
      <c r="I3" s="24"/>
      <c r="J3" s="24"/>
      <c r="K3" s="31"/>
    </row>
    <row r="4" spans="1:12" s="2" customFormat="1" ht="22.5" customHeight="1">
      <c r="A4" s="5" t="s">
        <v>24</v>
      </c>
      <c r="B4" s="68"/>
      <c r="C4" s="15" t="s">
        <v>25</v>
      </c>
      <c r="D4" s="24"/>
      <c r="E4" s="31"/>
      <c r="F4" s="15" t="s">
        <v>26</v>
      </c>
      <c r="G4" s="24"/>
      <c r="H4" s="31"/>
      <c r="I4" s="15" t="s">
        <v>29</v>
      </c>
      <c r="J4" s="24"/>
      <c r="K4" s="31"/>
    </row>
    <row r="5" spans="1:12" s="2" customFormat="1" ht="22.5" customHeight="1">
      <c r="A5" s="6"/>
      <c r="B5" s="16"/>
      <c r="C5" s="16" t="s">
        <v>30</v>
      </c>
      <c r="D5" s="25" t="s">
        <v>33</v>
      </c>
      <c r="E5" s="32" t="s">
        <v>34</v>
      </c>
      <c r="F5" s="38" t="s">
        <v>30</v>
      </c>
      <c r="G5" s="44" t="s">
        <v>33</v>
      </c>
      <c r="H5" s="32" t="s">
        <v>34</v>
      </c>
      <c r="I5" s="46" t="s">
        <v>30</v>
      </c>
      <c r="J5" s="25" t="s">
        <v>33</v>
      </c>
      <c r="K5" s="58" t="s">
        <v>34</v>
      </c>
    </row>
    <row r="6" spans="1:12" s="2" customFormat="1" ht="22.5" customHeight="1">
      <c r="A6" s="5" t="s">
        <v>71</v>
      </c>
      <c r="B6" s="69" t="s">
        <v>45</v>
      </c>
      <c r="C6" s="20">
        <f>SUM('総合計（５歳刻み）'!B6:B7)</f>
        <v>1043</v>
      </c>
      <c r="D6" s="29">
        <f>SUM('総合計（５歳刻み）'!C6:C7)</f>
        <v>1041</v>
      </c>
      <c r="E6" s="79">
        <f>SUM(C6:D6)</f>
        <v>2084</v>
      </c>
      <c r="F6" s="84">
        <f>SUM('総合計（５歳刻み）'!E6:E7)</f>
        <v>482</v>
      </c>
      <c r="G6" s="88">
        <f>SUM('総合計（５歳刻み）'!F6:F7)</f>
        <v>546</v>
      </c>
      <c r="H6" s="90">
        <f>SUM(F6:G6)</f>
        <v>1028</v>
      </c>
      <c r="I6" s="91">
        <f>IF(OR(F6=0,C6=0),0,F6/C6*100)</f>
        <v>46.212847555129436</v>
      </c>
      <c r="J6" s="97">
        <f>IF(OR(G6=0,D6=0),0,G6/D6*100)</f>
        <v>52.449567723342938</v>
      </c>
      <c r="K6" s="103">
        <f>IF(OR(H6=0,E6=0),0,H6/E6*100)</f>
        <v>49.328214971209214</v>
      </c>
    </row>
    <row r="7" spans="1:12" s="2" customFormat="1" ht="22.5" customHeight="1">
      <c r="A7" s="64"/>
      <c r="B7" s="70" t="s">
        <v>13</v>
      </c>
      <c r="C7" s="74">
        <f t="shared" ref="C7:H7" si="0">ROUND(C6/C20*100,2)</f>
        <v>2.21</v>
      </c>
      <c r="D7" s="77">
        <f t="shared" si="0"/>
        <v>1.94</v>
      </c>
      <c r="E7" s="80">
        <f t="shared" si="0"/>
        <v>2.0699999999999998</v>
      </c>
      <c r="F7" s="85">
        <f t="shared" si="0"/>
        <v>1.7</v>
      </c>
      <c r="G7" s="77">
        <f t="shared" si="0"/>
        <v>1.75</v>
      </c>
      <c r="H7" s="80">
        <f t="shared" si="0"/>
        <v>1.72</v>
      </c>
      <c r="I7" s="92"/>
      <c r="J7" s="98"/>
      <c r="K7" s="104"/>
    </row>
    <row r="8" spans="1:12" s="2" customFormat="1" ht="22.5" customHeight="1">
      <c r="A8" s="10" t="s">
        <v>64</v>
      </c>
      <c r="B8" s="71" t="s">
        <v>45</v>
      </c>
      <c r="C8" s="18">
        <f>SUM('総合計（５歳刻み）'!B8:B9)</f>
        <v>4865</v>
      </c>
      <c r="D8" s="27">
        <f>SUM('総合計（５歳刻み）'!C8:C9)</f>
        <v>4707</v>
      </c>
      <c r="E8" s="34">
        <f>SUM(C8:D8)</f>
        <v>9572</v>
      </c>
      <c r="F8" s="40">
        <f>SUM('総合計（５歳刻み）'!E8:E9)</f>
        <v>2227</v>
      </c>
      <c r="G8" s="27">
        <f>SUM('総合計（５歳刻み）'!F8:F9)</f>
        <v>2435</v>
      </c>
      <c r="H8" s="34">
        <f>SUM(F8:G8)</f>
        <v>4662</v>
      </c>
      <c r="I8" s="93">
        <f>IF(OR(F8=0,C8=0),0,F8/C8*100)</f>
        <v>45.775950668036998</v>
      </c>
      <c r="J8" s="99">
        <f>IF(OR(G8=0,D8=0),0,G8/D8*100)</f>
        <v>51.731463777352879</v>
      </c>
      <c r="K8" s="105">
        <f>IF(OR(H8=0,E8=0),0,H8/E8*100)</f>
        <v>48.704554951943166</v>
      </c>
    </row>
    <row r="9" spans="1:12" s="2" customFormat="1" ht="22.5" customHeight="1">
      <c r="A9" s="65"/>
      <c r="B9" s="72" t="s">
        <v>13</v>
      </c>
      <c r="C9" s="75">
        <f t="shared" ref="C9:H9" si="1">ROUND(C8/C20*100,2)</f>
        <v>10.32</v>
      </c>
      <c r="D9" s="78">
        <f t="shared" si="1"/>
        <v>8.77</v>
      </c>
      <c r="E9" s="81">
        <f t="shared" si="1"/>
        <v>9.49</v>
      </c>
      <c r="F9" s="86">
        <f t="shared" si="1"/>
        <v>7.83</v>
      </c>
      <c r="G9" s="78">
        <f t="shared" si="1"/>
        <v>7.8</v>
      </c>
      <c r="H9" s="81">
        <f t="shared" si="1"/>
        <v>7.82</v>
      </c>
      <c r="I9" s="94"/>
      <c r="J9" s="100"/>
      <c r="K9" s="106"/>
    </row>
    <row r="10" spans="1:12" s="2" customFormat="1" ht="22.5" customHeight="1">
      <c r="A10" s="10" t="s">
        <v>65</v>
      </c>
      <c r="B10" s="69" t="s">
        <v>45</v>
      </c>
      <c r="C10" s="20">
        <f>SUM('総合計（５歳刻み）'!B10:B11)</f>
        <v>5511</v>
      </c>
      <c r="D10" s="29">
        <f>SUM('総合計（５歳刻み）'!C10:C11)</f>
        <v>5211</v>
      </c>
      <c r="E10" s="34">
        <f>SUM(C10:D10)</f>
        <v>10722</v>
      </c>
      <c r="F10" s="40">
        <f>SUM('総合計（５歳刻み）'!E10:E11)</f>
        <v>3077</v>
      </c>
      <c r="G10" s="27">
        <f>SUM('総合計（５歳刻み）'!F10:F11)</f>
        <v>3145</v>
      </c>
      <c r="H10" s="34">
        <f>SUM(F10:G10)</f>
        <v>6222</v>
      </c>
      <c r="I10" s="93">
        <f>IF(OR(F10=0,C10=0),0,F10/C10*100)</f>
        <v>55.833786971511522</v>
      </c>
      <c r="J10" s="99">
        <f>IF(OR(G10=0,D10=0),0,G10/D10*100)</f>
        <v>60.353099213202846</v>
      </c>
      <c r="K10" s="105">
        <f>IF(OR(H10=0,E10=0),0,H10/E10*100)</f>
        <v>58.030218242865139</v>
      </c>
    </row>
    <row r="11" spans="1:12" s="2" customFormat="1" ht="22.5" customHeight="1">
      <c r="A11" s="65"/>
      <c r="B11" s="72" t="s">
        <v>13</v>
      </c>
      <c r="C11" s="75">
        <f t="shared" ref="C11:H11" si="2">ROUND(C10/C20*100,2)</f>
        <v>11.69</v>
      </c>
      <c r="D11" s="78">
        <f t="shared" si="2"/>
        <v>9.7100000000000009</v>
      </c>
      <c r="E11" s="82">
        <f t="shared" si="2"/>
        <v>10.63</v>
      </c>
      <c r="F11" s="87">
        <f t="shared" si="2"/>
        <v>10.82</v>
      </c>
      <c r="G11" s="89">
        <f t="shared" si="2"/>
        <v>10.08</v>
      </c>
      <c r="H11" s="82">
        <f t="shared" si="2"/>
        <v>10.43</v>
      </c>
      <c r="I11" s="94"/>
      <c r="J11" s="100"/>
      <c r="K11" s="106"/>
    </row>
    <row r="12" spans="1:12" s="2" customFormat="1" ht="22.5" customHeight="1">
      <c r="A12" s="10" t="s">
        <v>66</v>
      </c>
      <c r="B12" s="69" t="s">
        <v>45</v>
      </c>
      <c r="C12" s="20">
        <f>SUM('総合計（５歳刻み）'!B12:B13)</f>
        <v>6866</v>
      </c>
      <c r="D12" s="29">
        <f>SUM('総合計（５歳刻み）'!C12:C13)</f>
        <v>7024</v>
      </c>
      <c r="E12" s="34">
        <f>SUM(C12:D12)</f>
        <v>13890</v>
      </c>
      <c r="F12" s="40">
        <f>SUM('総合計（５歳刻み）'!E12:E13)</f>
        <v>4059</v>
      </c>
      <c r="G12" s="27">
        <f>SUM('総合計（５歳刻み）'!F12:F13)</f>
        <v>4273</v>
      </c>
      <c r="H12" s="34">
        <f>SUM(F12:G12)</f>
        <v>8332</v>
      </c>
      <c r="I12" s="93">
        <f>IF(OR(F12=0,C12=0),0,F12/C12*100)</f>
        <v>59.117390037867757</v>
      </c>
      <c r="J12" s="99">
        <f>IF(OR(G12=0,D12=0),0,G12/D12*100)</f>
        <v>60.834282460136677</v>
      </c>
      <c r="K12" s="105">
        <f>IF(OR(H12=0,E12=0),0,H12/E12*100)</f>
        <v>59.985601151907851</v>
      </c>
    </row>
    <row r="13" spans="1:12" s="2" customFormat="1" ht="22.5" customHeight="1">
      <c r="A13" s="65"/>
      <c r="B13" s="72" t="s">
        <v>13</v>
      </c>
      <c r="C13" s="75">
        <f t="shared" ref="C13:H13" si="3">ROUND(C12/C20*100,2)</f>
        <v>14.57</v>
      </c>
      <c r="D13" s="78">
        <f t="shared" si="3"/>
        <v>13.08</v>
      </c>
      <c r="E13" s="82">
        <f t="shared" si="3"/>
        <v>13.78</v>
      </c>
      <c r="F13" s="87">
        <f t="shared" si="3"/>
        <v>14.28</v>
      </c>
      <c r="G13" s="89">
        <f t="shared" si="3"/>
        <v>13.7</v>
      </c>
      <c r="H13" s="82">
        <f t="shared" si="3"/>
        <v>13.97</v>
      </c>
      <c r="I13" s="95"/>
      <c r="J13" s="101"/>
      <c r="K13" s="107"/>
    </row>
    <row r="14" spans="1:12" s="2" customFormat="1" ht="22.5" customHeight="1">
      <c r="A14" s="10" t="s">
        <v>32</v>
      </c>
      <c r="B14" s="69" t="s">
        <v>45</v>
      </c>
      <c r="C14" s="20">
        <f>SUM('総合計（５歳刻み）'!B14:B15)</f>
        <v>8301</v>
      </c>
      <c r="D14" s="29">
        <f>SUM('総合計（５歳刻み）'!C14:C15)</f>
        <v>8911</v>
      </c>
      <c r="E14" s="34">
        <f>SUM(C14:D14)</f>
        <v>17212</v>
      </c>
      <c r="F14" s="40">
        <f>SUM('総合計（５歳刻み）'!E14:E15)</f>
        <v>5224</v>
      </c>
      <c r="G14" s="27">
        <f>SUM('総合計（５歳刻み）'!F14:F15)</f>
        <v>5677</v>
      </c>
      <c r="H14" s="34">
        <f>SUM(F14:G14)</f>
        <v>10901</v>
      </c>
      <c r="I14" s="93">
        <f>IF(OR(F14=0,C14=0),0,F14/C14*100)</f>
        <v>62.932176846163109</v>
      </c>
      <c r="J14" s="99">
        <f>IF(OR(G14=0,D14=0),0,G14/D14*100)</f>
        <v>63.707776904948943</v>
      </c>
      <c r="K14" s="105">
        <f>IF(OR(H14=0,E14=0),0,H14/E14*100)</f>
        <v>63.333720660004644</v>
      </c>
    </row>
    <row r="15" spans="1:12" s="2" customFormat="1" ht="22.5" customHeight="1">
      <c r="A15" s="65"/>
      <c r="B15" s="72" t="s">
        <v>13</v>
      </c>
      <c r="C15" s="75">
        <f t="shared" ref="C15:H15" si="4">ROUND(C14/C20*100,2)</f>
        <v>17.61</v>
      </c>
      <c r="D15" s="78">
        <f t="shared" si="4"/>
        <v>16.600000000000001</v>
      </c>
      <c r="E15" s="82">
        <f t="shared" si="4"/>
        <v>17.07</v>
      </c>
      <c r="F15" s="87">
        <f t="shared" si="4"/>
        <v>18.37</v>
      </c>
      <c r="G15" s="89">
        <f t="shared" si="4"/>
        <v>18.2</v>
      </c>
      <c r="H15" s="82">
        <f t="shared" si="4"/>
        <v>18.28</v>
      </c>
      <c r="I15" s="95"/>
      <c r="J15" s="101"/>
      <c r="K15" s="107"/>
    </row>
    <row r="16" spans="1:12" s="2" customFormat="1" ht="22.5" customHeight="1">
      <c r="A16" s="10" t="s">
        <v>67</v>
      </c>
      <c r="B16" s="69" t="s">
        <v>45</v>
      </c>
      <c r="C16" s="20">
        <f>SUM('総合計（５歳刻み）'!B16:B17)</f>
        <v>7561</v>
      </c>
      <c r="D16" s="29">
        <f>SUM('総合計（５歳刻み）'!C16:C17)</f>
        <v>8300</v>
      </c>
      <c r="E16" s="34">
        <f>SUM(C16:D16)</f>
        <v>15861</v>
      </c>
      <c r="F16" s="40">
        <f>SUM('総合計（５歳刻み）'!E16:E17)</f>
        <v>5246</v>
      </c>
      <c r="G16" s="27">
        <f>SUM('総合計（５歳刻み）'!F16:F17)</f>
        <v>5725</v>
      </c>
      <c r="H16" s="34">
        <f>SUM(F16:G16)</f>
        <v>10971</v>
      </c>
      <c r="I16" s="93">
        <f>IF(OR(F16=0,C16=0),0,F16/C16*100)</f>
        <v>69.382356831106989</v>
      </c>
      <c r="J16" s="99">
        <f>IF(OR(G16=0,D16=0),0,G16/D16*100)</f>
        <v>68.975903614457835</v>
      </c>
      <c r="K16" s="105">
        <f>IF(OR(H16=0,E16=0),0,H16/E16*100)</f>
        <v>69.169661433705315</v>
      </c>
    </row>
    <row r="17" spans="1:11" s="2" customFormat="1" ht="22.5" customHeight="1">
      <c r="A17" s="66"/>
      <c r="B17" s="72" t="s">
        <v>13</v>
      </c>
      <c r="C17" s="75">
        <f t="shared" ref="C17:H17" si="5">ROUND(C16/C20*100,2)</f>
        <v>16.04</v>
      </c>
      <c r="D17" s="78">
        <f t="shared" si="5"/>
        <v>15.46</v>
      </c>
      <c r="E17" s="83">
        <f t="shared" si="5"/>
        <v>15.73</v>
      </c>
      <c r="F17" s="86">
        <f t="shared" si="5"/>
        <v>18.45</v>
      </c>
      <c r="G17" s="78">
        <f t="shared" si="5"/>
        <v>18.350000000000001</v>
      </c>
      <c r="H17" s="82">
        <f t="shared" si="5"/>
        <v>18.399999999999999</v>
      </c>
      <c r="I17" s="94"/>
      <c r="J17" s="100"/>
      <c r="K17" s="106"/>
    </row>
    <row r="18" spans="1:11" s="2" customFormat="1" ht="22.5" customHeight="1">
      <c r="A18" s="10" t="s">
        <v>35</v>
      </c>
      <c r="B18" s="71" t="s">
        <v>45</v>
      </c>
      <c r="C18" s="18">
        <f>SUM('総合計（５歳刻み）'!B18)</f>
        <v>12992</v>
      </c>
      <c r="D18" s="18">
        <f>SUM('総合計（５歳刻み）'!C18)</f>
        <v>18498</v>
      </c>
      <c r="E18" s="34">
        <f>SUM(C18:D18)</f>
        <v>31490</v>
      </c>
      <c r="F18" s="18">
        <f>SUM('総合計（５歳刻み）'!E18)</f>
        <v>8115</v>
      </c>
      <c r="G18" s="18">
        <f>SUM('総合計（５歳刻み）'!F18)</f>
        <v>9399</v>
      </c>
      <c r="H18" s="34">
        <f>SUM(F18:G18)</f>
        <v>17514</v>
      </c>
      <c r="I18" s="93">
        <f>IF(OR(F18=0,C18=0),0,F18/C18*100)</f>
        <v>62.461514778325125</v>
      </c>
      <c r="J18" s="99">
        <f>IF(OR(G18=0,D18=0),0,G18/D18*100)</f>
        <v>50.810898475510868</v>
      </c>
      <c r="K18" s="105">
        <f>IF(OR(H18=0,E18=0),0,H18/E18*100)</f>
        <v>55.617656398856788</v>
      </c>
    </row>
    <row r="19" spans="1:11" s="2" customFormat="1" ht="22.5" customHeight="1">
      <c r="A19" s="67"/>
      <c r="B19" s="72" t="s">
        <v>13</v>
      </c>
      <c r="C19" s="76">
        <f t="shared" ref="C19:H19" si="6">ROUND(C18/C20*100,2)</f>
        <v>27.56</v>
      </c>
      <c r="D19" s="77">
        <f t="shared" si="6"/>
        <v>34.450000000000003</v>
      </c>
      <c r="E19" s="80">
        <f t="shared" si="6"/>
        <v>31.23</v>
      </c>
      <c r="F19" s="85">
        <f t="shared" si="6"/>
        <v>28.54</v>
      </c>
      <c r="G19" s="77">
        <f t="shared" si="6"/>
        <v>30.13</v>
      </c>
      <c r="H19" s="80">
        <f t="shared" si="6"/>
        <v>29.37</v>
      </c>
      <c r="I19" s="96"/>
      <c r="J19" s="102"/>
      <c r="K19" s="108"/>
    </row>
    <row r="20" spans="1:11" s="2" customFormat="1" ht="22.5" customHeight="1">
      <c r="A20" s="11" t="s">
        <v>34</v>
      </c>
      <c r="B20" s="73"/>
      <c r="C20" s="22">
        <f>'総合計（５歳刻み）'!B19</f>
        <v>47139</v>
      </c>
      <c r="D20" s="22">
        <f>'総合計（５歳刻み）'!C19</f>
        <v>53692</v>
      </c>
      <c r="E20" s="37">
        <f>'総合計（５歳刻み）'!D19</f>
        <v>100831</v>
      </c>
      <c r="F20" s="42">
        <f>'総合計（５歳刻み）'!E19</f>
        <v>28430</v>
      </c>
      <c r="G20" s="22">
        <f>'総合計（５歳刻み）'!F19</f>
        <v>31200</v>
      </c>
      <c r="H20" s="37">
        <f>'総合計（５歳刻み）'!G19</f>
        <v>59630</v>
      </c>
      <c r="I20" s="51">
        <f>'総合計（５歳刻み）'!H19</f>
        <v>60.310995142026769</v>
      </c>
      <c r="J20" s="57">
        <f>'総合計（５歳刻み）'!I19</f>
        <v>58.109215525590407</v>
      </c>
      <c r="K20" s="63">
        <f>'総合計（５歳刻み）'!J19</f>
        <v>59.138558578215026</v>
      </c>
    </row>
    <row r="22" spans="1:11">
      <c r="I22" s="52"/>
    </row>
  </sheetData>
  <mergeCells count="35">
    <mergeCell ref="A2:K2"/>
    <mergeCell ref="A3:G3"/>
    <mergeCell ref="H3:K3"/>
    <mergeCell ref="C4:E4"/>
    <mergeCell ref="F4:H4"/>
    <mergeCell ref="I4:K4"/>
    <mergeCell ref="A4:A5"/>
    <mergeCell ref="A6:A7"/>
    <mergeCell ref="I6:I7"/>
    <mergeCell ref="J6:J7"/>
    <mergeCell ref="K6:K7"/>
    <mergeCell ref="A8:A9"/>
    <mergeCell ref="I8:I9"/>
    <mergeCell ref="J8:J9"/>
    <mergeCell ref="K8:K9"/>
    <mergeCell ref="A10:A11"/>
    <mergeCell ref="I10:I11"/>
    <mergeCell ref="J10:J11"/>
    <mergeCell ref="K10:K11"/>
    <mergeCell ref="A12:A13"/>
    <mergeCell ref="I12:I13"/>
    <mergeCell ref="J12:J13"/>
    <mergeCell ref="K12:K13"/>
    <mergeCell ref="A14:A15"/>
    <mergeCell ref="I14:I15"/>
    <mergeCell ref="J14:J15"/>
    <mergeCell ref="K14:K15"/>
    <mergeCell ref="A16:A17"/>
    <mergeCell ref="I16:I17"/>
    <mergeCell ref="J16:J17"/>
    <mergeCell ref="K16:K17"/>
    <mergeCell ref="A18:A19"/>
    <mergeCell ref="I18:I19"/>
    <mergeCell ref="J18:J19"/>
    <mergeCell ref="K18:K19"/>
  </mergeCells>
  <phoneticPr fontId="1"/>
  <pageMargins left="0.98425196850393692" right="0.59055118110236227" top="0.98425196850393692" bottom="0.98425196850393692" header="0.51181102362204722" footer="0.51181102362204722"/>
  <pageSetup paperSize="9" scale="92" fitToWidth="1" fitToHeight="1" orientation="portrait" usePrinterDefaults="1" r:id="rId1"/>
  <headerFooter alignWithMargins="0">
    <oddFooter>&amp;C&amp;P</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4" sqref="H34"/>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21</v>
      </c>
      <c r="C6" s="168">
        <f t="shared" si="0"/>
        <v>20</v>
      </c>
      <c r="D6" s="171">
        <f t="shared" ref="D6:D16" si="1">SUM(B6:C6)</f>
        <v>41</v>
      </c>
      <c r="E6" s="174"/>
      <c r="F6" s="174"/>
      <c r="G6" s="174"/>
      <c r="H6" s="174"/>
      <c r="I6" s="174"/>
      <c r="J6" s="174"/>
      <c r="K6" s="179">
        <f t="shared" ref="K6:L16" si="2">K42</f>
        <v>12</v>
      </c>
      <c r="L6" s="183">
        <f t="shared" si="2"/>
        <v>7</v>
      </c>
      <c r="M6" s="188">
        <f t="shared" ref="M6:M17" si="3">SUM(K6:L6)</f>
        <v>19</v>
      </c>
      <c r="N6" s="91">
        <f t="shared" ref="N6:P17" si="4">IF(OR(K6=0,B6=0),0,K6/B6*100)</f>
        <v>57.142857142857139</v>
      </c>
      <c r="O6" s="194">
        <f t="shared" si="4"/>
        <v>35</v>
      </c>
      <c r="P6" s="196">
        <f t="shared" si="4"/>
        <v>46.341463414634148</v>
      </c>
    </row>
    <row r="7" spans="1:16" s="2" customFormat="1" ht="22.5" hidden="1" customHeight="1">
      <c r="A7" s="8" t="s">
        <v>7</v>
      </c>
      <c r="B7" s="161">
        <f t="shared" si="0"/>
        <v>21</v>
      </c>
      <c r="C7" s="168">
        <f t="shared" si="0"/>
        <v>21</v>
      </c>
      <c r="D7" s="130">
        <f t="shared" si="1"/>
        <v>42</v>
      </c>
      <c r="E7" s="175"/>
      <c r="F7" s="175"/>
      <c r="G7" s="175"/>
      <c r="H7" s="175"/>
      <c r="I7" s="175"/>
      <c r="J7" s="175"/>
      <c r="K7" s="162">
        <f t="shared" si="2"/>
        <v>13</v>
      </c>
      <c r="L7" s="169">
        <f t="shared" si="2"/>
        <v>11</v>
      </c>
      <c r="M7" s="130">
        <f t="shared" si="3"/>
        <v>24</v>
      </c>
      <c r="N7" s="139">
        <f t="shared" si="4"/>
        <v>61.904761904761905</v>
      </c>
      <c r="O7" s="145">
        <f t="shared" si="4"/>
        <v>52.380952380952387</v>
      </c>
      <c r="P7" s="151">
        <f t="shared" si="4"/>
        <v>57.142857142857139</v>
      </c>
    </row>
    <row r="8" spans="1:16" s="2" customFormat="1" ht="22.5" hidden="1" customHeight="1">
      <c r="A8" s="8" t="s">
        <v>11</v>
      </c>
      <c r="B8" s="161">
        <f t="shared" si="0"/>
        <v>16</v>
      </c>
      <c r="C8" s="168">
        <f t="shared" si="0"/>
        <v>28</v>
      </c>
      <c r="D8" s="130">
        <f t="shared" si="1"/>
        <v>44</v>
      </c>
      <c r="E8" s="175"/>
      <c r="F8" s="175"/>
      <c r="G8" s="175"/>
      <c r="H8" s="175"/>
      <c r="I8" s="175"/>
      <c r="J8" s="175"/>
      <c r="K8" s="162">
        <f t="shared" si="2"/>
        <v>8</v>
      </c>
      <c r="L8" s="169">
        <f t="shared" si="2"/>
        <v>13</v>
      </c>
      <c r="M8" s="130">
        <f t="shared" si="3"/>
        <v>21</v>
      </c>
      <c r="N8" s="139">
        <f t="shared" si="4"/>
        <v>50</v>
      </c>
      <c r="O8" s="145">
        <f t="shared" si="4"/>
        <v>46.428571428571431</v>
      </c>
      <c r="P8" s="151">
        <f t="shared" si="4"/>
        <v>47.727272727272727</v>
      </c>
    </row>
    <row r="9" spans="1:16" s="2" customFormat="1" ht="22.5" hidden="1" customHeight="1">
      <c r="A9" s="8" t="s">
        <v>5</v>
      </c>
      <c r="B9" s="161">
        <f t="shared" si="0"/>
        <v>38</v>
      </c>
      <c r="C9" s="168">
        <f t="shared" si="0"/>
        <v>30</v>
      </c>
      <c r="D9" s="130">
        <f t="shared" si="1"/>
        <v>68</v>
      </c>
      <c r="E9" s="175"/>
      <c r="F9" s="175"/>
      <c r="G9" s="175"/>
      <c r="H9" s="175"/>
      <c r="I9" s="175"/>
      <c r="J9" s="175"/>
      <c r="K9" s="162">
        <f t="shared" si="2"/>
        <v>17</v>
      </c>
      <c r="L9" s="169">
        <f t="shared" si="2"/>
        <v>18</v>
      </c>
      <c r="M9" s="130">
        <f t="shared" si="3"/>
        <v>35</v>
      </c>
      <c r="N9" s="139">
        <f t="shared" si="4"/>
        <v>44.736842105263158</v>
      </c>
      <c r="O9" s="145">
        <f t="shared" si="4"/>
        <v>60</v>
      </c>
      <c r="P9" s="151">
        <f t="shared" si="4"/>
        <v>51.470588235294116</v>
      </c>
    </row>
    <row r="10" spans="1:16" s="2" customFormat="1" ht="22.5" hidden="1" customHeight="1">
      <c r="A10" s="8" t="s">
        <v>17</v>
      </c>
      <c r="B10" s="161">
        <f t="shared" si="0"/>
        <v>27</v>
      </c>
      <c r="C10" s="168">
        <f t="shared" si="0"/>
        <v>32</v>
      </c>
      <c r="D10" s="130">
        <f t="shared" si="1"/>
        <v>59</v>
      </c>
      <c r="E10" s="175"/>
      <c r="F10" s="175"/>
      <c r="G10" s="175"/>
      <c r="H10" s="175"/>
      <c r="I10" s="175"/>
      <c r="J10" s="175"/>
      <c r="K10" s="162">
        <f t="shared" si="2"/>
        <v>12</v>
      </c>
      <c r="L10" s="169">
        <f t="shared" si="2"/>
        <v>17</v>
      </c>
      <c r="M10" s="130">
        <f t="shared" si="3"/>
        <v>29</v>
      </c>
      <c r="N10" s="139">
        <f t="shared" si="4"/>
        <v>44.444444444444443</v>
      </c>
      <c r="O10" s="145">
        <f t="shared" si="4"/>
        <v>53.125</v>
      </c>
      <c r="P10" s="151">
        <f t="shared" si="4"/>
        <v>49.152542372881356</v>
      </c>
    </row>
    <row r="11" spans="1:16" s="2" customFormat="1" ht="22.5" hidden="1" customHeight="1">
      <c r="A11" s="8" t="s">
        <v>4</v>
      </c>
      <c r="B11" s="161">
        <f t="shared" si="0"/>
        <v>41</v>
      </c>
      <c r="C11" s="168">
        <f t="shared" si="0"/>
        <v>33</v>
      </c>
      <c r="D11" s="130">
        <f t="shared" si="1"/>
        <v>74</v>
      </c>
      <c r="E11" s="175"/>
      <c r="F11" s="175"/>
      <c r="G11" s="175"/>
      <c r="H11" s="175"/>
      <c r="I11" s="175"/>
      <c r="J11" s="175"/>
      <c r="K11" s="162">
        <f t="shared" si="2"/>
        <v>19</v>
      </c>
      <c r="L11" s="169">
        <f t="shared" si="2"/>
        <v>20</v>
      </c>
      <c r="M11" s="130">
        <f t="shared" si="3"/>
        <v>39</v>
      </c>
      <c r="N11" s="139">
        <f t="shared" si="4"/>
        <v>46.341463414634148</v>
      </c>
      <c r="O11" s="145">
        <f t="shared" si="4"/>
        <v>60.606060606060609</v>
      </c>
      <c r="P11" s="151">
        <f t="shared" si="4"/>
        <v>52.702702702702695</v>
      </c>
    </row>
    <row r="12" spans="1:16" s="2" customFormat="1" ht="22.5" hidden="1" customHeight="1">
      <c r="A12" s="8" t="s">
        <v>10</v>
      </c>
      <c r="B12" s="161">
        <f t="shared" si="0"/>
        <v>38</v>
      </c>
      <c r="C12" s="168">
        <f t="shared" si="0"/>
        <v>50</v>
      </c>
      <c r="D12" s="130">
        <f t="shared" si="1"/>
        <v>88</v>
      </c>
      <c r="E12" s="175"/>
      <c r="F12" s="175"/>
      <c r="G12" s="175"/>
      <c r="H12" s="175"/>
      <c r="I12" s="175"/>
      <c r="J12" s="175"/>
      <c r="K12" s="162">
        <f t="shared" si="2"/>
        <v>20</v>
      </c>
      <c r="L12" s="169">
        <f t="shared" si="2"/>
        <v>26</v>
      </c>
      <c r="M12" s="130">
        <f t="shared" si="3"/>
        <v>46</v>
      </c>
      <c r="N12" s="139">
        <f t="shared" si="4"/>
        <v>52.631578947368418</v>
      </c>
      <c r="O12" s="145">
        <f t="shared" si="4"/>
        <v>52</v>
      </c>
      <c r="P12" s="151">
        <f t="shared" si="4"/>
        <v>52.272727272727273</v>
      </c>
    </row>
    <row r="13" spans="1:16" s="2" customFormat="1" ht="22.5" hidden="1" customHeight="1">
      <c r="A13" s="8" t="s">
        <v>14</v>
      </c>
      <c r="B13" s="161">
        <f t="shared" si="0"/>
        <v>40</v>
      </c>
      <c r="C13" s="168">
        <f t="shared" si="0"/>
        <v>46</v>
      </c>
      <c r="D13" s="130">
        <f t="shared" si="1"/>
        <v>86</v>
      </c>
      <c r="E13" s="175"/>
      <c r="F13" s="175"/>
      <c r="G13" s="175"/>
      <c r="H13" s="175"/>
      <c r="I13" s="175"/>
      <c r="J13" s="175"/>
      <c r="K13" s="162">
        <f t="shared" si="2"/>
        <v>28</v>
      </c>
      <c r="L13" s="169">
        <f t="shared" si="2"/>
        <v>19</v>
      </c>
      <c r="M13" s="130">
        <f t="shared" si="3"/>
        <v>47</v>
      </c>
      <c r="N13" s="139">
        <f t="shared" si="4"/>
        <v>70</v>
      </c>
      <c r="O13" s="145">
        <f t="shared" si="4"/>
        <v>41.304347826086953</v>
      </c>
      <c r="P13" s="151">
        <f t="shared" si="4"/>
        <v>54.651162790697668</v>
      </c>
    </row>
    <row r="14" spans="1:16" s="2" customFormat="1" ht="22.5" hidden="1" customHeight="1">
      <c r="A14" s="8" t="s">
        <v>20</v>
      </c>
      <c r="B14" s="161">
        <f t="shared" si="0"/>
        <v>51</v>
      </c>
      <c r="C14" s="168">
        <f t="shared" si="0"/>
        <v>60</v>
      </c>
      <c r="D14" s="130">
        <f t="shared" si="1"/>
        <v>111</v>
      </c>
      <c r="E14" s="175"/>
      <c r="F14" s="175"/>
      <c r="G14" s="175"/>
      <c r="H14" s="175"/>
      <c r="I14" s="175"/>
      <c r="J14" s="175"/>
      <c r="K14" s="162">
        <f t="shared" si="2"/>
        <v>29</v>
      </c>
      <c r="L14" s="169">
        <f t="shared" si="2"/>
        <v>33</v>
      </c>
      <c r="M14" s="130">
        <f t="shared" si="3"/>
        <v>62</v>
      </c>
      <c r="N14" s="139">
        <f t="shared" si="4"/>
        <v>56.862745098039213</v>
      </c>
      <c r="O14" s="145">
        <f t="shared" si="4"/>
        <v>55.000000000000007</v>
      </c>
      <c r="P14" s="151">
        <f t="shared" si="4"/>
        <v>55.85585585585585</v>
      </c>
    </row>
    <row r="15" spans="1:16" s="2" customFormat="1" ht="22.5" hidden="1" customHeight="1">
      <c r="A15" s="8" t="s">
        <v>23</v>
      </c>
      <c r="B15" s="161">
        <f t="shared" si="0"/>
        <v>55</v>
      </c>
      <c r="C15" s="168">
        <f t="shared" si="0"/>
        <v>73</v>
      </c>
      <c r="D15" s="130">
        <f t="shared" si="1"/>
        <v>128</v>
      </c>
      <c r="E15" s="174"/>
      <c r="F15" s="174"/>
      <c r="G15" s="174"/>
      <c r="H15" s="174"/>
      <c r="I15" s="174"/>
      <c r="J15" s="174"/>
      <c r="K15" s="161">
        <f t="shared" si="2"/>
        <v>41</v>
      </c>
      <c r="L15" s="168">
        <f t="shared" si="2"/>
        <v>44</v>
      </c>
      <c r="M15" s="130">
        <f t="shared" si="3"/>
        <v>85</v>
      </c>
      <c r="N15" s="139">
        <f t="shared" si="4"/>
        <v>74.545454545454547</v>
      </c>
      <c r="O15" s="145">
        <f t="shared" si="4"/>
        <v>60.273972602739725</v>
      </c>
      <c r="P15" s="151">
        <f t="shared" si="4"/>
        <v>66.40625</v>
      </c>
    </row>
    <row r="16" spans="1:16" s="2" customFormat="1" ht="22.5" hidden="1" customHeight="1">
      <c r="A16" s="10" t="s">
        <v>35</v>
      </c>
      <c r="B16" s="162">
        <f t="shared" si="0"/>
        <v>205</v>
      </c>
      <c r="C16" s="169">
        <f t="shared" si="0"/>
        <v>295</v>
      </c>
      <c r="D16" s="172">
        <f t="shared" si="1"/>
        <v>500</v>
      </c>
      <c r="E16" s="176"/>
      <c r="F16" s="176"/>
      <c r="G16" s="176"/>
      <c r="H16" s="176"/>
      <c r="I16" s="176"/>
      <c r="J16" s="176"/>
      <c r="K16" s="162">
        <f t="shared" si="2"/>
        <v>105</v>
      </c>
      <c r="L16" s="169">
        <f t="shared" si="2"/>
        <v>117</v>
      </c>
      <c r="M16" s="130">
        <f t="shared" si="3"/>
        <v>222</v>
      </c>
      <c r="N16" s="190">
        <f t="shared" si="4"/>
        <v>51.219512195121951</v>
      </c>
      <c r="O16" s="195">
        <f t="shared" si="4"/>
        <v>39.661016949152547</v>
      </c>
      <c r="P16" s="197">
        <f t="shared" si="4"/>
        <v>44.4</v>
      </c>
    </row>
    <row r="17" spans="1:24" s="2" customFormat="1" ht="22.5" hidden="1" customHeight="1">
      <c r="A17" s="11" t="s">
        <v>34</v>
      </c>
      <c r="B17" s="42">
        <f>SUM(B6:B16)</f>
        <v>553</v>
      </c>
      <c r="C17" s="22">
        <f>SUM(C6:C16)</f>
        <v>688</v>
      </c>
      <c r="D17" s="37">
        <f>SUM(D6:D16)</f>
        <v>1241</v>
      </c>
      <c r="E17" s="177"/>
      <c r="F17" s="177"/>
      <c r="G17" s="177"/>
      <c r="H17" s="177"/>
      <c r="I17" s="177"/>
      <c r="J17" s="177"/>
      <c r="K17" s="42">
        <f>SUM(K6:K16)</f>
        <v>304</v>
      </c>
      <c r="L17" s="22">
        <f>SUM(L6:L16)</f>
        <v>325</v>
      </c>
      <c r="M17" s="37">
        <f t="shared" si="3"/>
        <v>629</v>
      </c>
      <c r="N17" s="143">
        <f t="shared" si="4"/>
        <v>54.972875226039783</v>
      </c>
      <c r="O17" s="149">
        <f t="shared" si="4"/>
        <v>47.238372093023258</v>
      </c>
      <c r="P17" s="155">
        <f t="shared" si="4"/>
        <v>50.684931506849317</v>
      </c>
    </row>
    <row r="18" spans="1:24" hidden="1"/>
    <row r="19" spans="1:24" hidden="1"/>
    <row r="20" spans="1:24" s="2" customFormat="1" ht="22.5" customHeight="1">
      <c r="A20" s="156" t="str">
        <f>'15中島第２'!A20:L20</f>
        <v>令和７年７月２０日執行　参議院議員通常選挙</v>
      </c>
      <c r="B20" s="163"/>
      <c r="C20" s="163"/>
      <c r="D20" s="163"/>
      <c r="E20" s="163"/>
      <c r="F20" s="163"/>
      <c r="G20" s="163"/>
      <c r="H20" s="163"/>
      <c r="I20" s="163"/>
      <c r="J20" s="163"/>
      <c r="K20" s="163"/>
      <c r="L20" s="184"/>
      <c r="M20" s="15" t="s">
        <v>99</v>
      </c>
      <c r="N20" s="31"/>
      <c r="O20" s="15" t="s">
        <v>90</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6</v>
      </c>
      <c r="C23" s="170">
        <v>6</v>
      </c>
      <c r="D23" s="171">
        <f t="shared" ref="D23:D35" si="5">SUM(B23:C23)</f>
        <v>12</v>
      </c>
      <c r="E23" s="164">
        <v>1</v>
      </c>
      <c r="F23" s="170">
        <v>3</v>
      </c>
      <c r="G23" s="171">
        <f t="shared" ref="G23:G35" si="6">SUM(E23:F23)</f>
        <v>4</v>
      </c>
      <c r="H23" s="164">
        <v>3</v>
      </c>
      <c r="I23" s="170">
        <v>1</v>
      </c>
      <c r="J23" s="171">
        <f t="shared" ref="J23:J35" si="7">SUM(H23:I23)</f>
        <v>4</v>
      </c>
      <c r="K23" s="180">
        <f t="shared" ref="K23:L35" si="8">E23+H23</f>
        <v>4</v>
      </c>
      <c r="L23" s="185">
        <f t="shared" si="8"/>
        <v>4</v>
      </c>
      <c r="M23" s="189">
        <f t="shared" ref="M23:M35" si="9">SUM(K23:L23)</f>
        <v>8</v>
      </c>
      <c r="N23" s="91">
        <f t="shared" ref="N23:P36" si="10">IF(OR(K23=0,B23=0),0,K23/B23*100)</f>
        <v>66.666666666666657</v>
      </c>
      <c r="O23" s="97">
        <f t="shared" si="10"/>
        <v>66.666666666666657</v>
      </c>
      <c r="P23" s="103">
        <f t="shared" si="10"/>
        <v>66.666666666666657</v>
      </c>
      <c r="Q23" s="158"/>
      <c r="R23" s="198"/>
      <c r="S23" s="1" t="s">
        <v>28</v>
      </c>
      <c r="T23" s="1"/>
      <c r="U23" s="1"/>
      <c r="V23" s="1"/>
      <c r="W23" s="1"/>
      <c r="X23" s="1"/>
    </row>
    <row r="24" spans="1:24" s="2" customFormat="1" ht="22.5" customHeight="1">
      <c r="A24" s="157" t="s">
        <v>70</v>
      </c>
      <c r="B24" s="164">
        <v>2</v>
      </c>
      <c r="C24" s="170">
        <v>3</v>
      </c>
      <c r="D24" s="171">
        <f t="shared" si="5"/>
        <v>5</v>
      </c>
      <c r="E24" s="164">
        <v>1</v>
      </c>
      <c r="F24" s="170">
        <v>2</v>
      </c>
      <c r="G24" s="171">
        <f t="shared" si="6"/>
        <v>3</v>
      </c>
      <c r="H24" s="164">
        <v>1</v>
      </c>
      <c r="I24" s="170">
        <v>0</v>
      </c>
      <c r="J24" s="171">
        <f t="shared" si="7"/>
        <v>1</v>
      </c>
      <c r="K24" s="181">
        <f t="shared" si="8"/>
        <v>2</v>
      </c>
      <c r="L24" s="186">
        <f t="shared" si="8"/>
        <v>2</v>
      </c>
      <c r="M24" s="130">
        <f t="shared" si="9"/>
        <v>4</v>
      </c>
      <c r="N24" s="139">
        <f t="shared" si="10"/>
        <v>100</v>
      </c>
      <c r="O24" s="145">
        <f t="shared" si="10"/>
        <v>66.666666666666657</v>
      </c>
      <c r="P24" s="151">
        <f t="shared" si="10"/>
        <v>80</v>
      </c>
      <c r="R24" s="1"/>
      <c r="S24" s="1" t="s">
        <v>61</v>
      </c>
      <c r="T24" s="1"/>
      <c r="U24" s="1"/>
      <c r="V24" s="1"/>
      <c r="W24" s="1"/>
      <c r="X24" s="1"/>
    </row>
    <row r="25" spans="1:24" s="2" customFormat="1" ht="22.5" customHeight="1">
      <c r="A25" s="65" t="s">
        <v>0</v>
      </c>
      <c r="B25" s="164">
        <v>21</v>
      </c>
      <c r="C25" s="170">
        <v>20</v>
      </c>
      <c r="D25" s="171">
        <f t="shared" si="5"/>
        <v>41</v>
      </c>
      <c r="E25" s="164">
        <v>5</v>
      </c>
      <c r="F25" s="170">
        <v>4</v>
      </c>
      <c r="G25" s="171">
        <f t="shared" si="6"/>
        <v>9</v>
      </c>
      <c r="H25" s="164">
        <v>7</v>
      </c>
      <c r="I25" s="170">
        <v>3</v>
      </c>
      <c r="J25" s="171">
        <f t="shared" si="7"/>
        <v>10</v>
      </c>
      <c r="K25" s="181">
        <f t="shared" si="8"/>
        <v>12</v>
      </c>
      <c r="L25" s="186">
        <f t="shared" si="8"/>
        <v>7</v>
      </c>
      <c r="M25" s="171">
        <f t="shared" si="9"/>
        <v>19</v>
      </c>
      <c r="N25" s="191">
        <f t="shared" si="10"/>
        <v>57.142857142857139</v>
      </c>
      <c r="O25" s="101">
        <f t="shared" si="10"/>
        <v>35</v>
      </c>
      <c r="P25" s="107">
        <f t="shared" si="10"/>
        <v>46.341463414634148</v>
      </c>
      <c r="S25" s="1" t="s">
        <v>21</v>
      </c>
      <c r="T25" s="1"/>
      <c r="U25" s="1"/>
      <c r="V25" s="1"/>
      <c r="W25" s="1"/>
      <c r="X25" s="1"/>
    </row>
    <row r="26" spans="1:24" s="2" customFormat="1" ht="22.5" customHeight="1">
      <c r="A26" s="8" t="s">
        <v>7</v>
      </c>
      <c r="B26" s="164">
        <v>21</v>
      </c>
      <c r="C26" s="170">
        <v>21</v>
      </c>
      <c r="D26" s="130">
        <f t="shared" si="5"/>
        <v>42</v>
      </c>
      <c r="E26" s="164">
        <v>6</v>
      </c>
      <c r="F26" s="170">
        <v>7</v>
      </c>
      <c r="G26" s="130">
        <f t="shared" si="6"/>
        <v>13</v>
      </c>
      <c r="H26" s="164">
        <v>7</v>
      </c>
      <c r="I26" s="170">
        <v>4</v>
      </c>
      <c r="J26" s="130">
        <f t="shared" si="7"/>
        <v>11</v>
      </c>
      <c r="K26" s="181">
        <f t="shared" si="8"/>
        <v>13</v>
      </c>
      <c r="L26" s="186">
        <f t="shared" si="8"/>
        <v>11</v>
      </c>
      <c r="M26" s="130">
        <f t="shared" si="9"/>
        <v>24</v>
      </c>
      <c r="N26" s="139">
        <f t="shared" si="10"/>
        <v>61.904761904761905</v>
      </c>
      <c r="O26" s="145">
        <f t="shared" si="10"/>
        <v>52.380952380952387</v>
      </c>
      <c r="P26" s="151">
        <f t="shared" si="10"/>
        <v>57.142857142857139</v>
      </c>
    </row>
    <row r="27" spans="1:24" s="2" customFormat="1" ht="22.5" customHeight="1">
      <c r="A27" s="8" t="s">
        <v>11</v>
      </c>
      <c r="B27" s="164">
        <v>16</v>
      </c>
      <c r="C27" s="170">
        <v>28</v>
      </c>
      <c r="D27" s="130">
        <f t="shared" si="5"/>
        <v>44</v>
      </c>
      <c r="E27" s="164">
        <v>2</v>
      </c>
      <c r="F27" s="170">
        <v>8</v>
      </c>
      <c r="G27" s="130">
        <f t="shared" si="6"/>
        <v>10</v>
      </c>
      <c r="H27" s="164">
        <v>6</v>
      </c>
      <c r="I27" s="170">
        <v>5</v>
      </c>
      <c r="J27" s="130">
        <f t="shared" si="7"/>
        <v>11</v>
      </c>
      <c r="K27" s="181">
        <f t="shared" si="8"/>
        <v>8</v>
      </c>
      <c r="L27" s="186">
        <f t="shared" si="8"/>
        <v>13</v>
      </c>
      <c r="M27" s="130">
        <f t="shared" si="9"/>
        <v>21</v>
      </c>
      <c r="N27" s="139">
        <f t="shared" si="10"/>
        <v>50</v>
      </c>
      <c r="O27" s="145">
        <f t="shared" si="10"/>
        <v>46.428571428571431</v>
      </c>
      <c r="P27" s="151">
        <f t="shared" si="10"/>
        <v>47.727272727272727</v>
      </c>
      <c r="R27" s="199"/>
      <c r="S27" s="1" t="s">
        <v>16</v>
      </c>
    </row>
    <row r="28" spans="1:24" s="2" customFormat="1" ht="22.5" customHeight="1">
      <c r="A28" s="8" t="s">
        <v>5</v>
      </c>
      <c r="B28" s="164">
        <v>38</v>
      </c>
      <c r="C28" s="170">
        <v>30</v>
      </c>
      <c r="D28" s="130">
        <f t="shared" si="5"/>
        <v>68</v>
      </c>
      <c r="E28" s="164">
        <v>11</v>
      </c>
      <c r="F28" s="170">
        <v>10</v>
      </c>
      <c r="G28" s="130">
        <f t="shared" si="6"/>
        <v>21</v>
      </c>
      <c r="H28" s="164">
        <v>6</v>
      </c>
      <c r="I28" s="170">
        <v>8</v>
      </c>
      <c r="J28" s="130">
        <f t="shared" si="7"/>
        <v>14</v>
      </c>
      <c r="K28" s="181">
        <f t="shared" si="8"/>
        <v>17</v>
      </c>
      <c r="L28" s="186">
        <f t="shared" si="8"/>
        <v>18</v>
      </c>
      <c r="M28" s="130">
        <f t="shared" si="9"/>
        <v>35</v>
      </c>
      <c r="N28" s="139">
        <f t="shared" si="10"/>
        <v>44.736842105263158</v>
      </c>
      <c r="O28" s="145">
        <f t="shared" si="10"/>
        <v>60</v>
      </c>
      <c r="P28" s="151">
        <f t="shared" si="10"/>
        <v>51.470588235294116</v>
      </c>
      <c r="S28" s="1" t="s">
        <v>62</v>
      </c>
    </row>
    <row r="29" spans="1:24" s="2" customFormat="1" ht="22.5" customHeight="1">
      <c r="A29" s="8" t="s">
        <v>17</v>
      </c>
      <c r="B29" s="164">
        <v>27</v>
      </c>
      <c r="C29" s="170">
        <v>32</v>
      </c>
      <c r="D29" s="130">
        <f t="shared" si="5"/>
        <v>59</v>
      </c>
      <c r="E29" s="164">
        <v>3</v>
      </c>
      <c r="F29" s="170">
        <v>6</v>
      </c>
      <c r="G29" s="130">
        <f t="shared" si="6"/>
        <v>9</v>
      </c>
      <c r="H29" s="164">
        <v>9</v>
      </c>
      <c r="I29" s="170">
        <v>11</v>
      </c>
      <c r="J29" s="130">
        <f t="shared" si="7"/>
        <v>20</v>
      </c>
      <c r="K29" s="181">
        <f t="shared" si="8"/>
        <v>12</v>
      </c>
      <c r="L29" s="186">
        <f t="shared" si="8"/>
        <v>17</v>
      </c>
      <c r="M29" s="130">
        <f t="shared" si="9"/>
        <v>29</v>
      </c>
      <c r="N29" s="139">
        <f t="shared" si="10"/>
        <v>44.444444444444443</v>
      </c>
      <c r="O29" s="145">
        <f t="shared" si="10"/>
        <v>53.125</v>
      </c>
      <c r="P29" s="151">
        <f t="shared" si="10"/>
        <v>49.152542372881356</v>
      </c>
    </row>
    <row r="30" spans="1:24" s="2" customFormat="1" ht="22.5" customHeight="1">
      <c r="A30" s="8" t="s">
        <v>4</v>
      </c>
      <c r="B30" s="164">
        <v>41</v>
      </c>
      <c r="C30" s="170">
        <v>33</v>
      </c>
      <c r="D30" s="130">
        <f t="shared" si="5"/>
        <v>74</v>
      </c>
      <c r="E30" s="164">
        <v>11</v>
      </c>
      <c r="F30" s="170">
        <v>12</v>
      </c>
      <c r="G30" s="130">
        <f t="shared" si="6"/>
        <v>23</v>
      </c>
      <c r="H30" s="164">
        <v>8</v>
      </c>
      <c r="I30" s="170">
        <v>8</v>
      </c>
      <c r="J30" s="130">
        <f t="shared" si="7"/>
        <v>16</v>
      </c>
      <c r="K30" s="181">
        <f t="shared" si="8"/>
        <v>19</v>
      </c>
      <c r="L30" s="186">
        <f t="shared" si="8"/>
        <v>20</v>
      </c>
      <c r="M30" s="130">
        <f t="shared" si="9"/>
        <v>39</v>
      </c>
      <c r="N30" s="139">
        <f t="shared" si="10"/>
        <v>46.341463414634148</v>
      </c>
      <c r="O30" s="145">
        <f t="shared" si="10"/>
        <v>60.606060606060609</v>
      </c>
      <c r="P30" s="151">
        <f t="shared" si="10"/>
        <v>52.702702702702695</v>
      </c>
    </row>
    <row r="31" spans="1:24" s="2" customFormat="1" ht="22.5" customHeight="1">
      <c r="A31" s="8" t="s">
        <v>10</v>
      </c>
      <c r="B31" s="164">
        <v>38</v>
      </c>
      <c r="C31" s="170">
        <v>50</v>
      </c>
      <c r="D31" s="130">
        <f t="shared" si="5"/>
        <v>88</v>
      </c>
      <c r="E31" s="164">
        <v>9</v>
      </c>
      <c r="F31" s="170">
        <v>18</v>
      </c>
      <c r="G31" s="130">
        <f t="shared" si="6"/>
        <v>27</v>
      </c>
      <c r="H31" s="164">
        <v>11</v>
      </c>
      <c r="I31" s="170">
        <v>8</v>
      </c>
      <c r="J31" s="130">
        <f t="shared" si="7"/>
        <v>19</v>
      </c>
      <c r="K31" s="181">
        <f t="shared" si="8"/>
        <v>20</v>
      </c>
      <c r="L31" s="186">
        <f t="shared" si="8"/>
        <v>26</v>
      </c>
      <c r="M31" s="130">
        <f t="shared" si="9"/>
        <v>46</v>
      </c>
      <c r="N31" s="139">
        <f t="shared" si="10"/>
        <v>52.631578947368418</v>
      </c>
      <c r="O31" s="145">
        <f t="shared" si="10"/>
        <v>52</v>
      </c>
      <c r="P31" s="151">
        <f t="shared" si="10"/>
        <v>52.272727272727273</v>
      </c>
    </row>
    <row r="32" spans="1:24" s="2" customFormat="1" ht="22.5" customHeight="1">
      <c r="A32" s="8" t="s">
        <v>14</v>
      </c>
      <c r="B32" s="164">
        <v>40</v>
      </c>
      <c r="C32" s="170">
        <v>46</v>
      </c>
      <c r="D32" s="130">
        <f t="shared" si="5"/>
        <v>86</v>
      </c>
      <c r="E32" s="164">
        <v>14</v>
      </c>
      <c r="F32" s="170">
        <v>10</v>
      </c>
      <c r="G32" s="130">
        <f t="shared" si="6"/>
        <v>24</v>
      </c>
      <c r="H32" s="164">
        <v>14</v>
      </c>
      <c r="I32" s="170">
        <v>9</v>
      </c>
      <c r="J32" s="130">
        <f t="shared" si="7"/>
        <v>23</v>
      </c>
      <c r="K32" s="181">
        <f t="shared" si="8"/>
        <v>28</v>
      </c>
      <c r="L32" s="186">
        <f t="shared" si="8"/>
        <v>19</v>
      </c>
      <c r="M32" s="130">
        <f t="shared" si="9"/>
        <v>47</v>
      </c>
      <c r="N32" s="139">
        <f t="shared" si="10"/>
        <v>70</v>
      </c>
      <c r="O32" s="145">
        <f t="shared" si="10"/>
        <v>41.304347826086953</v>
      </c>
      <c r="P32" s="151">
        <f t="shared" si="10"/>
        <v>54.651162790697668</v>
      </c>
    </row>
    <row r="33" spans="1:16" s="2" customFormat="1" ht="22.5" customHeight="1">
      <c r="A33" s="8" t="s">
        <v>20</v>
      </c>
      <c r="B33" s="164">
        <v>51</v>
      </c>
      <c r="C33" s="170">
        <v>60</v>
      </c>
      <c r="D33" s="130">
        <f t="shared" si="5"/>
        <v>111</v>
      </c>
      <c r="E33" s="164">
        <v>11</v>
      </c>
      <c r="F33" s="170">
        <v>21</v>
      </c>
      <c r="G33" s="130">
        <f t="shared" si="6"/>
        <v>32</v>
      </c>
      <c r="H33" s="164">
        <v>18</v>
      </c>
      <c r="I33" s="170">
        <v>12</v>
      </c>
      <c r="J33" s="130">
        <f t="shared" si="7"/>
        <v>30</v>
      </c>
      <c r="K33" s="181">
        <f t="shared" si="8"/>
        <v>29</v>
      </c>
      <c r="L33" s="186">
        <f t="shared" si="8"/>
        <v>33</v>
      </c>
      <c r="M33" s="130">
        <f t="shared" si="9"/>
        <v>62</v>
      </c>
      <c r="N33" s="139">
        <f t="shared" si="10"/>
        <v>56.862745098039213</v>
      </c>
      <c r="O33" s="145">
        <f t="shared" si="10"/>
        <v>55.000000000000007</v>
      </c>
      <c r="P33" s="151">
        <f t="shared" si="10"/>
        <v>55.85585585585585</v>
      </c>
    </row>
    <row r="34" spans="1:16" s="2" customFormat="1" ht="22.5" customHeight="1">
      <c r="A34" s="8" t="s">
        <v>23</v>
      </c>
      <c r="B34" s="164">
        <v>55</v>
      </c>
      <c r="C34" s="170">
        <v>73</v>
      </c>
      <c r="D34" s="130">
        <f t="shared" si="5"/>
        <v>128</v>
      </c>
      <c r="E34" s="164">
        <v>27</v>
      </c>
      <c r="F34" s="170">
        <v>29</v>
      </c>
      <c r="G34" s="130">
        <f t="shared" si="6"/>
        <v>56</v>
      </c>
      <c r="H34" s="164">
        <v>14</v>
      </c>
      <c r="I34" s="170">
        <v>15</v>
      </c>
      <c r="J34" s="130">
        <f t="shared" si="7"/>
        <v>29</v>
      </c>
      <c r="K34" s="181">
        <f t="shared" si="8"/>
        <v>41</v>
      </c>
      <c r="L34" s="186">
        <f t="shared" si="8"/>
        <v>44</v>
      </c>
      <c r="M34" s="130">
        <f t="shared" si="9"/>
        <v>85</v>
      </c>
      <c r="N34" s="139">
        <f t="shared" si="10"/>
        <v>74.545454545454547</v>
      </c>
      <c r="O34" s="145">
        <f t="shared" si="10"/>
        <v>60.273972602739725</v>
      </c>
      <c r="P34" s="151">
        <f t="shared" si="10"/>
        <v>66.40625</v>
      </c>
    </row>
    <row r="35" spans="1:16" s="2" customFormat="1" ht="22.5" customHeight="1">
      <c r="A35" s="10" t="s">
        <v>35</v>
      </c>
      <c r="B35" s="164">
        <v>205</v>
      </c>
      <c r="C35" s="170">
        <v>295</v>
      </c>
      <c r="D35" s="172">
        <f t="shared" si="5"/>
        <v>500</v>
      </c>
      <c r="E35" s="164">
        <v>62</v>
      </c>
      <c r="F35" s="170">
        <v>78</v>
      </c>
      <c r="G35" s="172">
        <f t="shared" si="6"/>
        <v>140</v>
      </c>
      <c r="H35" s="164">
        <v>43</v>
      </c>
      <c r="I35" s="170">
        <v>39</v>
      </c>
      <c r="J35" s="172">
        <f t="shared" si="7"/>
        <v>82</v>
      </c>
      <c r="K35" s="182">
        <f t="shared" si="8"/>
        <v>105</v>
      </c>
      <c r="L35" s="187">
        <f t="shared" si="8"/>
        <v>117</v>
      </c>
      <c r="M35" s="130">
        <f t="shared" si="9"/>
        <v>222</v>
      </c>
      <c r="N35" s="190">
        <f t="shared" si="10"/>
        <v>51.219512195121951</v>
      </c>
      <c r="O35" s="195">
        <f t="shared" si="10"/>
        <v>39.661016949152547</v>
      </c>
      <c r="P35" s="197">
        <f t="shared" si="10"/>
        <v>44.4</v>
      </c>
    </row>
    <row r="36" spans="1:16" s="2" customFormat="1" ht="22.5" customHeight="1">
      <c r="A36" s="11" t="s">
        <v>34</v>
      </c>
      <c r="B36" s="42">
        <f t="shared" ref="B36:M36" si="11">SUM(B23:B35)</f>
        <v>561</v>
      </c>
      <c r="C36" s="22">
        <f t="shared" si="11"/>
        <v>697</v>
      </c>
      <c r="D36" s="37">
        <f t="shared" si="11"/>
        <v>1258</v>
      </c>
      <c r="E36" s="42">
        <f t="shared" si="11"/>
        <v>163</v>
      </c>
      <c r="F36" s="22">
        <f t="shared" si="11"/>
        <v>208</v>
      </c>
      <c r="G36" s="37">
        <f t="shared" si="11"/>
        <v>371</v>
      </c>
      <c r="H36" s="42">
        <f t="shared" si="11"/>
        <v>147</v>
      </c>
      <c r="I36" s="22">
        <f t="shared" si="11"/>
        <v>123</v>
      </c>
      <c r="J36" s="37">
        <f t="shared" si="11"/>
        <v>270</v>
      </c>
      <c r="K36" s="42">
        <f t="shared" si="11"/>
        <v>310</v>
      </c>
      <c r="L36" s="22">
        <f t="shared" si="11"/>
        <v>331</v>
      </c>
      <c r="M36" s="37">
        <f t="shared" si="11"/>
        <v>641</v>
      </c>
      <c r="N36" s="143">
        <f t="shared" si="10"/>
        <v>55.258467023172905</v>
      </c>
      <c r="O36" s="149">
        <f t="shared" si="10"/>
        <v>47.489239598278338</v>
      </c>
      <c r="P36" s="155">
        <f t="shared" si="10"/>
        <v>50.953895071542135</v>
      </c>
    </row>
    <row r="38" spans="1:16" s="2" customFormat="1" ht="13.5">
      <c r="A38" s="158" t="s">
        <v>9</v>
      </c>
      <c r="B38" s="165">
        <f>B36</f>
        <v>561</v>
      </c>
      <c r="C38" s="165">
        <f>C36</f>
        <v>697</v>
      </c>
      <c r="D38" s="173">
        <f>SUM(B38:C38)</f>
        <v>1258</v>
      </c>
      <c r="E38" s="178">
        <f>E36</f>
        <v>163</v>
      </c>
      <c r="F38" s="178">
        <f>F36</f>
        <v>208</v>
      </c>
      <c r="G38" s="173">
        <f>SUM(E38:F38)</f>
        <v>371</v>
      </c>
      <c r="H38" s="178">
        <f>H36</f>
        <v>147</v>
      </c>
      <c r="I38" s="178">
        <f>I36</f>
        <v>123</v>
      </c>
      <c r="J38" s="173">
        <f>SUM(H38:I38)</f>
        <v>270</v>
      </c>
      <c r="K38" s="165">
        <f>K36</f>
        <v>310</v>
      </c>
      <c r="L38" s="165">
        <f>L36</f>
        <v>331</v>
      </c>
      <c r="M38" s="173">
        <f>SUM(K38:L38)</f>
        <v>641</v>
      </c>
      <c r="N38" s="192">
        <f>IF(OR(K38=0,B38=0),0,K38/B38*100)</f>
        <v>55.258467023172905</v>
      </c>
      <c r="O38" s="192">
        <f>IF(OR(L38=0,C38=0),0,L38/C38*100)</f>
        <v>47.489239598278338</v>
      </c>
      <c r="P38" s="192">
        <f>IF(OR(M38=0,D38=0),0,M38/D38*100)</f>
        <v>50.953895071542135</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6</v>
      </c>
      <c r="C40" s="167">
        <f t="shared" ref="C40:C52" si="13">ROUND(IF(C23=0,0,C23*$C$38/$C$36),0)</f>
        <v>6</v>
      </c>
      <c r="D40" s="166">
        <f t="shared" ref="D40:D52" si="14">SUM(B40:C40)</f>
        <v>12</v>
      </c>
      <c r="E40" s="167">
        <f t="shared" ref="E40:E52" si="15">ROUND(IF(E23=0,0,E23*$E$38/$E$36),0)</f>
        <v>1</v>
      </c>
      <c r="F40" s="167">
        <f t="shared" ref="F40:F52" si="16">ROUND(IF(F23=0,0,F23*$F$38/$F$36),0)</f>
        <v>3</v>
      </c>
      <c r="G40" s="166">
        <f t="shared" ref="G40:G52" si="17">SUM(E40:F40)</f>
        <v>4</v>
      </c>
      <c r="H40" s="167">
        <f t="shared" ref="H40:H52" si="18">ROUND(IF(H23=0,0,H23*$H$38/$H$36),0)</f>
        <v>3</v>
      </c>
      <c r="I40" s="167">
        <f t="shared" ref="I40:I52" si="19">ROUND(IF(I23=0,0,I23*$I$38/$I$36),0)</f>
        <v>1</v>
      </c>
      <c r="J40" s="166">
        <f t="shared" ref="J40:J52" si="20">SUM(H40:I40)</f>
        <v>4</v>
      </c>
      <c r="K40" s="167">
        <f t="shared" ref="K40:K52" si="21">ROUND(IF(K23=0,0,K23*$K$38/$K$36),0)</f>
        <v>4</v>
      </c>
      <c r="L40" s="167">
        <f t="shared" ref="L40:L52" si="22">ROUND(IF(L23=0,0,L23*$L$38/$L$36),0)</f>
        <v>4</v>
      </c>
      <c r="M40" s="166">
        <f t="shared" ref="M40:M52" si="23">SUM(K40:L40)</f>
        <v>8</v>
      </c>
      <c r="N40" s="193">
        <f t="shared" ref="N40:P52" si="24">IF(OR(K40=0,B40=0),0,K40/B40*100)</f>
        <v>66.666666666666657</v>
      </c>
      <c r="O40" s="193">
        <f t="shared" si="24"/>
        <v>66.666666666666657</v>
      </c>
      <c r="P40" s="193">
        <f t="shared" si="24"/>
        <v>66.666666666666657</v>
      </c>
    </row>
    <row r="41" spans="1:16" s="2" customFormat="1" ht="13.5">
      <c r="A41" s="159" t="s">
        <v>70</v>
      </c>
      <c r="B41" s="167">
        <f t="shared" si="12"/>
        <v>2</v>
      </c>
      <c r="C41" s="167">
        <f t="shared" si="13"/>
        <v>3</v>
      </c>
      <c r="D41" s="166">
        <f t="shared" si="14"/>
        <v>5</v>
      </c>
      <c r="E41" s="167">
        <f t="shared" si="15"/>
        <v>1</v>
      </c>
      <c r="F41" s="167">
        <f t="shared" si="16"/>
        <v>2</v>
      </c>
      <c r="G41" s="166">
        <f t="shared" si="17"/>
        <v>3</v>
      </c>
      <c r="H41" s="167">
        <f t="shared" si="18"/>
        <v>1</v>
      </c>
      <c r="I41" s="167">
        <f t="shared" si="19"/>
        <v>0</v>
      </c>
      <c r="J41" s="166">
        <f t="shared" si="20"/>
        <v>1</v>
      </c>
      <c r="K41" s="167">
        <f t="shared" si="21"/>
        <v>2</v>
      </c>
      <c r="L41" s="167">
        <f t="shared" si="22"/>
        <v>2</v>
      </c>
      <c r="M41" s="166">
        <f t="shared" si="23"/>
        <v>4</v>
      </c>
      <c r="N41" s="193">
        <f t="shared" si="24"/>
        <v>100</v>
      </c>
      <c r="O41" s="193">
        <f t="shared" si="24"/>
        <v>66.666666666666657</v>
      </c>
      <c r="P41" s="193">
        <f t="shared" si="24"/>
        <v>80</v>
      </c>
    </row>
    <row r="42" spans="1:16" s="2" customFormat="1" ht="13.5">
      <c r="A42" s="160" t="s">
        <v>0</v>
      </c>
      <c r="B42" s="167">
        <f t="shared" si="12"/>
        <v>21</v>
      </c>
      <c r="C42" s="167">
        <f t="shared" si="13"/>
        <v>20</v>
      </c>
      <c r="D42" s="166">
        <f t="shared" si="14"/>
        <v>41</v>
      </c>
      <c r="E42" s="167">
        <f t="shared" si="15"/>
        <v>5</v>
      </c>
      <c r="F42" s="167">
        <f t="shared" si="16"/>
        <v>4</v>
      </c>
      <c r="G42" s="166">
        <f t="shared" si="17"/>
        <v>9</v>
      </c>
      <c r="H42" s="167">
        <f t="shared" si="18"/>
        <v>7</v>
      </c>
      <c r="I42" s="167">
        <f t="shared" si="19"/>
        <v>3</v>
      </c>
      <c r="J42" s="166">
        <f t="shared" si="20"/>
        <v>10</v>
      </c>
      <c r="K42" s="167">
        <f t="shared" si="21"/>
        <v>12</v>
      </c>
      <c r="L42" s="167">
        <f t="shared" si="22"/>
        <v>7</v>
      </c>
      <c r="M42" s="166">
        <f t="shared" si="23"/>
        <v>19</v>
      </c>
      <c r="N42" s="193">
        <f t="shared" si="24"/>
        <v>57.142857142857139</v>
      </c>
      <c r="O42" s="193">
        <f t="shared" si="24"/>
        <v>35</v>
      </c>
      <c r="P42" s="193">
        <f t="shared" si="24"/>
        <v>46.341463414634148</v>
      </c>
    </row>
    <row r="43" spans="1:16" s="2" customFormat="1" ht="13.5">
      <c r="A43" s="160" t="s">
        <v>7</v>
      </c>
      <c r="B43" s="167">
        <f t="shared" si="12"/>
        <v>21</v>
      </c>
      <c r="C43" s="167">
        <f t="shared" si="13"/>
        <v>21</v>
      </c>
      <c r="D43" s="166">
        <f t="shared" si="14"/>
        <v>42</v>
      </c>
      <c r="E43" s="167">
        <f t="shared" si="15"/>
        <v>6</v>
      </c>
      <c r="F43" s="167">
        <f t="shared" si="16"/>
        <v>7</v>
      </c>
      <c r="G43" s="166">
        <f t="shared" si="17"/>
        <v>13</v>
      </c>
      <c r="H43" s="167">
        <f t="shared" si="18"/>
        <v>7</v>
      </c>
      <c r="I43" s="167">
        <f t="shared" si="19"/>
        <v>4</v>
      </c>
      <c r="J43" s="166">
        <f t="shared" si="20"/>
        <v>11</v>
      </c>
      <c r="K43" s="167">
        <f t="shared" si="21"/>
        <v>13</v>
      </c>
      <c r="L43" s="167">
        <f t="shared" si="22"/>
        <v>11</v>
      </c>
      <c r="M43" s="166">
        <f t="shared" si="23"/>
        <v>24</v>
      </c>
      <c r="N43" s="193">
        <f t="shared" si="24"/>
        <v>61.904761904761905</v>
      </c>
      <c r="O43" s="193">
        <f t="shared" si="24"/>
        <v>52.380952380952387</v>
      </c>
      <c r="P43" s="193">
        <f t="shared" si="24"/>
        <v>57.142857142857139</v>
      </c>
    </row>
    <row r="44" spans="1:16" s="2" customFormat="1" ht="13.5">
      <c r="A44" s="160" t="s">
        <v>11</v>
      </c>
      <c r="B44" s="167">
        <f t="shared" si="12"/>
        <v>16</v>
      </c>
      <c r="C44" s="167">
        <f t="shared" si="13"/>
        <v>28</v>
      </c>
      <c r="D44" s="166">
        <f t="shared" si="14"/>
        <v>44</v>
      </c>
      <c r="E44" s="167">
        <f t="shared" si="15"/>
        <v>2</v>
      </c>
      <c r="F44" s="167">
        <f t="shared" si="16"/>
        <v>8</v>
      </c>
      <c r="G44" s="166">
        <f t="shared" si="17"/>
        <v>10</v>
      </c>
      <c r="H44" s="167">
        <f t="shared" si="18"/>
        <v>6</v>
      </c>
      <c r="I44" s="167">
        <f t="shared" si="19"/>
        <v>5</v>
      </c>
      <c r="J44" s="166">
        <f t="shared" si="20"/>
        <v>11</v>
      </c>
      <c r="K44" s="167">
        <f t="shared" si="21"/>
        <v>8</v>
      </c>
      <c r="L44" s="167">
        <f t="shared" si="22"/>
        <v>13</v>
      </c>
      <c r="M44" s="166">
        <f t="shared" si="23"/>
        <v>21</v>
      </c>
      <c r="N44" s="193">
        <f t="shared" si="24"/>
        <v>50</v>
      </c>
      <c r="O44" s="193">
        <f t="shared" si="24"/>
        <v>46.428571428571431</v>
      </c>
      <c r="P44" s="193">
        <f t="shared" si="24"/>
        <v>47.727272727272727</v>
      </c>
    </row>
    <row r="45" spans="1:16" s="2" customFormat="1" ht="13.5">
      <c r="A45" s="160" t="s">
        <v>5</v>
      </c>
      <c r="B45" s="167">
        <f t="shared" si="12"/>
        <v>38</v>
      </c>
      <c r="C45" s="167">
        <f t="shared" si="13"/>
        <v>30</v>
      </c>
      <c r="D45" s="166">
        <f t="shared" si="14"/>
        <v>68</v>
      </c>
      <c r="E45" s="167">
        <f t="shared" si="15"/>
        <v>11</v>
      </c>
      <c r="F45" s="167">
        <f t="shared" si="16"/>
        <v>10</v>
      </c>
      <c r="G45" s="166">
        <f t="shared" si="17"/>
        <v>21</v>
      </c>
      <c r="H45" s="167">
        <f t="shared" si="18"/>
        <v>6</v>
      </c>
      <c r="I45" s="167">
        <f t="shared" si="19"/>
        <v>8</v>
      </c>
      <c r="J45" s="166">
        <f t="shared" si="20"/>
        <v>14</v>
      </c>
      <c r="K45" s="167">
        <f t="shared" si="21"/>
        <v>17</v>
      </c>
      <c r="L45" s="167">
        <f t="shared" si="22"/>
        <v>18</v>
      </c>
      <c r="M45" s="166">
        <f t="shared" si="23"/>
        <v>35</v>
      </c>
      <c r="N45" s="193">
        <f t="shared" si="24"/>
        <v>44.736842105263158</v>
      </c>
      <c r="O45" s="193">
        <f t="shared" si="24"/>
        <v>60</v>
      </c>
      <c r="P45" s="193">
        <f t="shared" si="24"/>
        <v>51.470588235294116</v>
      </c>
    </row>
    <row r="46" spans="1:16" s="2" customFormat="1" ht="13.5">
      <c r="A46" s="160" t="s">
        <v>17</v>
      </c>
      <c r="B46" s="167">
        <f t="shared" si="12"/>
        <v>27</v>
      </c>
      <c r="C46" s="167">
        <f t="shared" si="13"/>
        <v>32</v>
      </c>
      <c r="D46" s="166">
        <f t="shared" si="14"/>
        <v>59</v>
      </c>
      <c r="E46" s="167">
        <f t="shared" si="15"/>
        <v>3</v>
      </c>
      <c r="F46" s="167">
        <f t="shared" si="16"/>
        <v>6</v>
      </c>
      <c r="G46" s="166">
        <f t="shared" si="17"/>
        <v>9</v>
      </c>
      <c r="H46" s="167">
        <f t="shared" si="18"/>
        <v>9</v>
      </c>
      <c r="I46" s="167">
        <f t="shared" si="19"/>
        <v>11</v>
      </c>
      <c r="J46" s="166">
        <f t="shared" si="20"/>
        <v>20</v>
      </c>
      <c r="K46" s="167">
        <f t="shared" si="21"/>
        <v>12</v>
      </c>
      <c r="L46" s="167">
        <f t="shared" si="22"/>
        <v>17</v>
      </c>
      <c r="M46" s="166">
        <f t="shared" si="23"/>
        <v>29</v>
      </c>
      <c r="N46" s="193">
        <f t="shared" si="24"/>
        <v>44.444444444444443</v>
      </c>
      <c r="O46" s="193">
        <f t="shared" si="24"/>
        <v>53.125</v>
      </c>
      <c r="P46" s="193">
        <f t="shared" si="24"/>
        <v>49.152542372881356</v>
      </c>
    </row>
    <row r="47" spans="1:16" s="2" customFormat="1" ht="13.5">
      <c r="A47" s="160" t="s">
        <v>4</v>
      </c>
      <c r="B47" s="167">
        <f t="shared" si="12"/>
        <v>41</v>
      </c>
      <c r="C47" s="167">
        <f t="shared" si="13"/>
        <v>33</v>
      </c>
      <c r="D47" s="166">
        <f t="shared" si="14"/>
        <v>74</v>
      </c>
      <c r="E47" s="167">
        <f t="shared" si="15"/>
        <v>11</v>
      </c>
      <c r="F47" s="167">
        <f t="shared" si="16"/>
        <v>12</v>
      </c>
      <c r="G47" s="166">
        <f t="shared" si="17"/>
        <v>23</v>
      </c>
      <c r="H47" s="167">
        <f t="shared" si="18"/>
        <v>8</v>
      </c>
      <c r="I47" s="167">
        <f t="shared" si="19"/>
        <v>8</v>
      </c>
      <c r="J47" s="166">
        <f t="shared" si="20"/>
        <v>16</v>
      </c>
      <c r="K47" s="167">
        <f t="shared" si="21"/>
        <v>19</v>
      </c>
      <c r="L47" s="167">
        <f t="shared" si="22"/>
        <v>20</v>
      </c>
      <c r="M47" s="166">
        <f t="shared" si="23"/>
        <v>39</v>
      </c>
      <c r="N47" s="193">
        <f t="shared" si="24"/>
        <v>46.341463414634148</v>
      </c>
      <c r="O47" s="193">
        <f t="shared" si="24"/>
        <v>60.606060606060609</v>
      </c>
      <c r="P47" s="193">
        <f t="shared" si="24"/>
        <v>52.702702702702695</v>
      </c>
    </row>
    <row r="48" spans="1:16" s="2" customFormat="1" ht="13.5">
      <c r="A48" s="160" t="s">
        <v>10</v>
      </c>
      <c r="B48" s="167">
        <f t="shared" si="12"/>
        <v>38</v>
      </c>
      <c r="C48" s="167">
        <f t="shared" si="13"/>
        <v>50</v>
      </c>
      <c r="D48" s="166">
        <f t="shared" si="14"/>
        <v>88</v>
      </c>
      <c r="E48" s="167">
        <f t="shared" si="15"/>
        <v>9</v>
      </c>
      <c r="F48" s="167">
        <f t="shared" si="16"/>
        <v>18</v>
      </c>
      <c r="G48" s="166">
        <f t="shared" si="17"/>
        <v>27</v>
      </c>
      <c r="H48" s="167">
        <f t="shared" si="18"/>
        <v>11</v>
      </c>
      <c r="I48" s="167">
        <f t="shared" si="19"/>
        <v>8</v>
      </c>
      <c r="J48" s="166">
        <f t="shared" si="20"/>
        <v>19</v>
      </c>
      <c r="K48" s="167">
        <f t="shared" si="21"/>
        <v>20</v>
      </c>
      <c r="L48" s="167">
        <f t="shared" si="22"/>
        <v>26</v>
      </c>
      <c r="M48" s="166">
        <f t="shared" si="23"/>
        <v>46</v>
      </c>
      <c r="N48" s="193">
        <f t="shared" si="24"/>
        <v>52.631578947368418</v>
      </c>
      <c r="O48" s="193">
        <f t="shared" si="24"/>
        <v>52</v>
      </c>
      <c r="P48" s="193">
        <f t="shared" si="24"/>
        <v>52.272727272727273</v>
      </c>
    </row>
    <row r="49" spans="1:16" s="2" customFormat="1" ht="13.5">
      <c r="A49" s="160" t="s">
        <v>14</v>
      </c>
      <c r="B49" s="167">
        <f t="shared" si="12"/>
        <v>40</v>
      </c>
      <c r="C49" s="167">
        <f t="shared" si="13"/>
        <v>46</v>
      </c>
      <c r="D49" s="166">
        <f t="shared" si="14"/>
        <v>86</v>
      </c>
      <c r="E49" s="167">
        <f t="shared" si="15"/>
        <v>14</v>
      </c>
      <c r="F49" s="167">
        <f t="shared" si="16"/>
        <v>10</v>
      </c>
      <c r="G49" s="166">
        <f t="shared" si="17"/>
        <v>24</v>
      </c>
      <c r="H49" s="167">
        <f t="shared" si="18"/>
        <v>14</v>
      </c>
      <c r="I49" s="167">
        <f t="shared" si="19"/>
        <v>9</v>
      </c>
      <c r="J49" s="166">
        <f t="shared" si="20"/>
        <v>23</v>
      </c>
      <c r="K49" s="167">
        <f t="shared" si="21"/>
        <v>28</v>
      </c>
      <c r="L49" s="167">
        <f t="shared" si="22"/>
        <v>19</v>
      </c>
      <c r="M49" s="166">
        <f t="shared" si="23"/>
        <v>47</v>
      </c>
      <c r="N49" s="193">
        <f t="shared" si="24"/>
        <v>70</v>
      </c>
      <c r="O49" s="193">
        <f t="shared" si="24"/>
        <v>41.304347826086953</v>
      </c>
      <c r="P49" s="193">
        <f t="shared" si="24"/>
        <v>54.651162790697668</v>
      </c>
    </row>
    <row r="50" spans="1:16" s="2" customFormat="1" ht="13.5">
      <c r="A50" s="160" t="s">
        <v>20</v>
      </c>
      <c r="B50" s="167">
        <f t="shared" si="12"/>
        <v>51</v>
      </c>
      <c r="C50" s="167">
        <f t="shared" si="13"/>
        <v>60</v>
      </c>
      <c r="D50" s="166">
        <f t="shared" si="14"/>
        <v>111</v>
      </c>
      <c r="E50" s="167">
        <f t="shared" si="15"/>
        <v>11</v>
      </c>
      <c r="F50" s="167">
        <f t="shared" si="16"/>
        <v>21</v>
      </c>
      <c r="G50" s="166">
        <f t="shared" si="17"/>
        <v>32</v>
      </c>
      <c r="H50" s="167">
        <f t="shared" si="18"/>
        <v>18</v>
      </c>
      <c r="I50" s="167">
        <f t="shared" si="19"/>
        <v>12</v>
      </c>
      <c r="J50" s="166">
        <f t="shared" si="20"/>
        <v>30</v>
      </c>
      <c r="K50" s="167">
        <f t="shared" si="21"/>
        <v>29</v>
      </c>
      <c r="L50" s="167">
        <f t="shared" si="22"/>
        <v>33</v>
      </c>
      <c r="M50" s="166">
        <f t="shared" si="23"/>
        <v>62</v>
      </c>
      <c r="N50" s="193">
        <f t="shared" si="24"/>
        <v>56.862745098039213</v>
      </c>
      <c r="O50" s="193">
        <f t="shared" si="24"/>
        <v>55.000000000000007</v>
      </c>
      <c r="P50" s="193">
        <f t="shared" si="24"/>
        <v>55.85585585585585</v>
      </c>
    </row>
    <row r="51" spans="1:16" s="2" customFormat="1" ht="13.5">
      <c r="A51" s="160" t="s">
        <v>23</v>
      </c>
      <c r="B51" s="167">
        <f t="shared" si="12"/>
        <v>55</v>
      </c>
      <c r="C51" s="167">
        <f t="shared" si="13"/>
        <v>73</v>
      </c>
      <c r="D51" s="166">
        <f t="shared" si="14"/>
        <v>128</v>
      </c>
      <c r="E51" s="167">
        <f t="shared" si="15"/>
        <v>27</v>
      </c>
      <c r="F51" s="167">
        <f t="shared" si="16"/>
        <v>29</v>
      </c>
      <c r="G51" s="166">
        <f t="shared" si="17"/>
        <v>56</v>
      </c>
      <c r="H51" s="167">
        <f t="shared" si="18"/>
        <v>14</v>
      </c>
      <c r="I51" s="167">
        <f t="shared" si="19"/>
        <v>15</v>
      </c>
      <c r="J51" s="166">
        <f t="shared" si="20"/>
        <v>29</v>
      </c>
      <c r="K51" s="167">
        <f t="shared" si="21"/>
        <v>41</v>
      </c>
      <c r="L51" s="167">
        <f t="shared" si="22"/>
        <v>44</v>
      </c>
      <c r="M51" s="166">
        <f t="shared" si="23"/>
        <v>85</v>
      </c>
      <c r="N51" s="193">
        <f t="shared" si="24"/>
        <v>74.545454545454547</v>
      </c>
      <c r="O51" s="193">
        <f t="shared" si="24"/>
        <v>60.273972602739725</v>
      </c>
      <c r="P51" s="193">
        <f t="shared" si="24"/>
        <v>66.40625</v>
      </c>
    </row>
    <row r="52" spans="1:16" s="2" customFormat="1" ht="13.5">
      <c r="A52" s="160" t="s">
        <v>35</v>
      </c>
      <c r="B52" s="167">
        <f t="shared" si="12"/>
        <v>205</v>
      </c>
      <c r="C52" s="167">
        <f t="shared" si="13"/>
        <v>295</v>
      </c>
      <c r="D52" s="166">
        <f t="shared" si="14"/>
        <v>500</v>
      </c>
      <c r="E52" s="167">
        <f t="shared" si="15"/>
        <v>62</v>
      </c>
      <c r="F52" s="167">
        <f t="shared" si="16"/>
        <v>78</v>
      </c>
      <c r="G52" s="166">
        <f t="shared" si="17"/>
        <v>140</v>
      </c>
      <c r="H52" s="167">
        <f t="shared" si="18"/>
        <v>43</v>
      </c>
      <c r="I52" s="167">
        <f t="shared" si="19"/>
        <v>39</v>
      </c>
      <c r="J52" s="166">
        <f t="shared" si="20"/>
        <v>82</v>
      </c>
      <c r="K52" s="167">
        <f t="shared" si="21"/>
        <v>105</v>
      </c>
      <c r="L52" s="167">
        <f t="shared" si="22"/>
        <v>117</v>
      </c>
      <c r="M52" s="166">
        <f t="shared" si="23"/>
        <v>222</v>
      </c>
      <c r="N52" s="193">
        <f t="shared" si="24"/>
        <v>51.219512195121951</v>
      </c>
      <c r="O52" s="193">
        <f t="shared" si="24"/>
        <v>39.661016949152547</v>
      </c>
      <c r="P52" s="193">
        <f t="shared" si="24"/>
        <v>44.4</v>
      </c>
    </row>
    <row r="53" spans="1:16" s="2" customFormat="1" ht="13.5">
      <c r="A53" s="160" t="s">
        <v>34</v>
      </c>
      <c r="B53" s="166">
        <f t="shared" ref="B53:M53" si="25">SUM(B40:B52)</f>
        <v>561</v>
      </c>
      <c r="C53" s="166">
        <f t="shared" si="25"/>
        <v>697</v>
      </c>
      <c r="D53" s="166">
        <f t="shared" si="25"/>
        <v>1258</v>
      </c>
      <c r="E53" s="166">
        <f t="shared" si="25"/>
        <v>163</v>
      </c>
      <c r="F53" s="166">
        <f t="shared" si="25"/>
        <v>208</v>
      </c>
      <c r="G53" s="166">
        <f t="shared" si="25"/>
        <v>371</v>
      </c>
      <c r="H53" s="166">
        <f t="shared" si="25"/>
        <v>147</v>
      </c>
      <c r="I53" s="166">
        <f t="shared" si="25"/>
        <v>123</v>
      </c>
      <c r="J53" s="166">
        <f t="shared" si="25"/>
        <v>270</v>
      </c>
      <c r="K53" s="166">
        <f t="shared" si="25"/>
        <v>310</v>
      </c>
      <c r="L53" s="166">
        <f t="shared" si="25"/>
        <v>331</v>
      </c>
      <c r="M53" s="166">
        <f t="shared" si="25"/>
        <v>641</v>
      </c>
      <c r="N53" s="193">
        <f>ROUND(IF(OR(K53=0,B53=0),0,K53/B53*100),2)</f>
        <v>55.26</v>
      </c>
      <c r="O53" s="193">
        <f>ROUND(IF(OR(L53=0,C53=0),0,L53/C53*100),2)</f>
        <v>47.49</v>
      </c>
      <c r="P53" s="193">
        <f>ROUND(IF(OR(M53=0,D53=0),0,M53/D53*100),2)</f>
        <v>50.95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879" priority="97" stopIfTrue="1" operator="notEqual">
      <formula>B36</formula>
    </cfRule>
  </conditionalFormatting>
  <conditionalFormatting sqref="H49:J49">
    <cfRule type="cellIs" dxfId="5878" priority="98" stopIfTrue="1" operator="greaterThan">
      <formula>100</formula>
    </cfRule>
    <cfRule type="cellIs" dxfId="5877" priority="99" stopIfTrue="1" operator="notEqual">
      <formula>H36</formula>
    </cfRule>
  </conditionalFormatting>
  <conditionalFormatting sqref="H39:J48">
    <cfRule type="cellIs" dxfId="5876" priority="100" stopIfTrue="1" operator="greaterThan">
      <formula>100</formula>
    </cfRule>
  </conditionalFormatting>
  <conditionalFormatting sqref="B49:G49">
    <cfRule type="cellIs" dxfId="5875" priority="96" stopIfTrue="1" operator="notEqual">
      <formula>B36</formula>
    </cfRule>
  </conditionalFormatting>
  <conditionalFormatting sqref="H49:J49">
    <cfRule type="cellIs" dxfId="5874" priority="94" stopIfTrue="1" operator="greaterThan">
      <formula>100</formula>
    </cfRule>
    <cfRule type="cellIs" dxfId="5873" priority="95" stopIfTrue="1" operator="notEqual">
      <formula>H36</formula>
    </cfRule>
  </conditionalFormatting>
  <conditionalFormatting sqref="H39:J48">
    <cfRule type="cellIs" dxfId="5872" priority="93" stopIfTrue="1" operator="greaterThan">
      <formula>100</formula>
    </cfRule>
  </conditionalFormatting>
  <conditionalFormatting sqref="B49:G49">
    <cfRule type="cellIs" dxfId="5871" priority="92" stopIfTrue="1" operator="notEqual">
      <formula>B36</formula>
    </cfRule>
  </conditionalFormatting>
  <conditionalFormatting sqref="H49:J49">
    <cfRule type="cellIs" dxfId="5870" priority="90" stopIfTrue="1" operator="greaterThan">
      <formula>100</formula>
    </cfRule>
    <cfRule type="cellIs" dxfId="5869" priority="91" stopIfTrue="1" operator="notEqual">
      <formula>H36</formula>
    </cfRule>
  </conditionalFormatting>
  <conditionalFormatting sqref="H39:J48">
    <cfRule type="cellIs" dxfId="5868" priority="89" stopIfTrue="1" operator="greaterThan">
      <formula>100</formula>
    </cfRule>
  </conditionalFormatting>
  <conditionalFormatting sqref="B49:G49">
    <cfRule type="cellIs" dxfId="5867" priority="88" stopIfTrue="1" operator="notEqual">
      <formula>B36</formula>
    </cfRule>
  </conditionalFormatting>
  <conditionalFormatting sqref="H49:J49">
    <cfRule type="cellIs" dxfId="5866" priority="86" stopIfTrue="1" operator="greaterThan">
      <formula>100</formula>
    </cfRule>
    <cfRule type="cellIs" dxfId="5865" priority="87" stopIfTrue="1" operator="notEqual">
      <formula>H36</formula>
    </cfRule>
  </conditionalFormatting>
  <conditionalFormatting sqref="H39:J48">
    <cfRule type="cellIs" dxfId="5864" priority="85" stopIfTrue="1" operator="greaterThan">
      <formula>100</formula>
    </cfRule>
  </conditionalFormatting>
  <conditionalFormatting sqref="B49:G49">
    <cfRule type="cellIs" dxfId="5863" priority="84" stopIfTrue="1" operator="notEqual">
      <formula>B36</formula>
    </cfRule>
  </conditionalFormatting>
  <conditionalFormatting sqref="H49:J49">
    <cfRule type="cellIs" dxfId="5862" priority="82" stopIfTrue="1" operator="greaterThan">
      <formula>100</formula>
    </cfRule>
    <cfRule type="cellIs" dxfId="5861" priority="83" stopIfTrue="1" operator="notEqual">
      <formula>H36</formula>
    </cfRule>
  </conditionalFormatting>
  <conditionalFormatting sqref="H39:J48">
    <cfRule type="cellIs" dxfId="5860" priority="81" stopIfTrue="1" operator="greaterThan">
      <formula>100</formula>
    </cfRule>
  </conditionalFormatting>
  <conditionalFormatting sqref="B49:G49">
    <cfRule type="cellIs" dxfId="5859" priority="80" stopIfTrue="1" operator="notEqual">
      <formula>B36</formula>
    </cfRule>
  </conditionalFormatting>
  <conditionalFormatting sqref="H49:J49">
    <cfRule type="cellIs" dxfId="5858" priority="78" stopIfTrue="1" operator="greaterThan">
      <formula>100</formula>
    </cfRule>
    <cfRule type="cellIs" dxfId="5857" priority="79" stopIfTrue="1" operator="notEqual">
      <formula>H36</formula>
    </cfRule>
  </conditionalFormatting>
  <conditionalFormatting sqref="H39:J48">
    <cfRule type="cellIs" dxfId="5856" priority="77" stopIfTrue="1" operator="greaterThan">
      <formula>100</formula>
    </cfRule>
  </conditionalFormatting>
  <conditionalFormatting sqref="B49:G49">
    <cfRule type="cellIs" dxfId="5855" priority="76" stopIfTrue="1" operator="notEqual">
      <formula>B36</formula>
    </cfRule>
  </conditionalFormatting>
  <conditionalFormatting sqref="H49:J49">
    <cfRule type="cellIs" dxfId="5854" priority="74" stopIfTrue="1" operator="greaterThan">
      <formula>100</formula>
    </cfRule>
    <cfRule type="cellIs" dxfId="5853" priority="75" stopIfTrue="1" operator="notEqual">
      <formula>H36</formula>
    </cfRule>
  </conditionalFormatting>
  <conditionalFormatting sqref="H39:J48">
    <cfRule type="cellIs" dxfId="5852" priority="73" stopIfTrue="1" operator="greaterThan">
      <formula>100</formula>
    </cfRule>
  </conditionalFormatting>
  <conditionalFormatting sqref="B49:G49">
    <cfRule type="cellIs" dxfId="5851" priority="72" stopIfTrue="1" operator="notEqual">
      <formula>B36</formula>
    </cfRule>
  </conditionalFormatting>
  <conditionalFormatting sqref="H49:J49">
    <cfRule type="cellIs" dxfId="5850" priority="70" stopIfTrue="1" operator="greaterThan">
      <formula>100</formula>
    </cfRule>
    <cfRule type="cellIs" dxfId="5849" priority="71" stopIfTrue="1" operator="notEqual">
      <formula>H36</formula>
    </cfRule>
  </conditionalFormatting>
  <conditionalFormatting sqref="H39:J48">
    <cfRule type="cellIs" dxfId="5848" priority="69" stopIfTrue="1" operator="greaterThan">
      <formula>100</formula>
    </cfRule>
  </conditionalFormatting>
  <conditionalFormatting sqref="B49:G49">
    <cfRule type="cellIs" dxfId="5847" priority="68" stopIfTrue="1" operator="notEqual">
      <formula>B36</formula>
    </cfRule>
  </conditionalFormatting>
  <conditionalFormatting sqref="H49:J49">
    <cfRule type="cellIs" dxfId="5846" priority="66" stopIfTrue="1" operator="greaterThan">
      <formula>100</formula>
    </cfRule>
    <cfRule type="cellIs" dxfId="5845" priority="67" stopIfTrue="1" operator="notEqual">
      <formula>H36</formula>
    </cfRule>
  </conditionalFormatting>
  <conditionalFormatting sqref="H39:J48">
    <cfRule type="cellIs" dxfId="5844" priority="65" stopIfTrue="1" operator="greaterThan">
      <formula>100</formula>
    </cfRule>
  </conditionalFormatting>
  <conditionalFormatting sqref="B49:G49">
    <cfRule type="cellIs" dxfId="5843" priority="64" stopIfTrue="1" operator="notEqual">
      <formula>B36</formula>
    </cfRule>
  </conditionalFormatting>
  <conditionalFormatting sqref="H49:J49">
    <cfRule type="cellIs" dxfId="5842" priority="62" stopIfTrue="1" operator="greaterThan">
      <formula>100</formula>
    </cfRule>
    <cfRule type="cellIs" dxfId="5841" priority="63" stopIfTrue="1" operator="notEqual">
      <formula>H36</formula>
    </cfRule>
  </conditionalFormatting>
  <conditionalFormatting sqref="H39:J48">
    <cfRule type="cellIs" dxfId="5840" priority="61" stopIfTrue="1" operator="greaterThan">
      <formula>100</formula>
    </cfRule>
  </conditionalFormatting>
  <conditionalFormatting sqref="B49:G49">
    <cfRule type="cellIs" dxfId="5839" priority="60" stopIfTrue="1" operator="notEqual">
      <formula>B36</formula>
    </cfRule>
  </conditionalFormatting>
  <conditionalFormatting sqref="H49:J49">
    <cfRule type="cellIs" dxfId="5838" priority="58" stopIfTrue="1" operator="greaterThan">
      <formula>100</formula>
    </cfRule>
    <cfRule type="cellIs" dxfId="5837" priority="59" stopIfTrue="1" operator="notEqual">
      <formula>H36</formula>
    </cfRule>
  </conditionalFormatting>
  <conditionalFormatting sqref="H39:J48">
    <cfRule type="cellIs" dxfId="5836" priority="57" stopIfTrue="1" operator="greaterThan">
      <formula>100</formula>
    </cfRule>
  </conditionalFormatting>
  <conditionalFormatting sqref="B49:G49">
    <cfRule type="cellIs" dxfId="5835" priority="56" stopIfTrue="1" operator="notEqual">
      <formula>B36</formula>
    </cfRule>
  </conditionalFormatting>
  <conditionalFormatting sqref="H49:J49">
    <cfRule type="cellIs" dxfId="5834" priority="54" stopIfTrue="1" operator="greaterThan">
      <formula>100</formula>
    </cfRule>
    <cfRule type="cellIs" dxfId="5833" priority="55" stopIfTrue="1" operator="notEqual">
      <formula>H36</formula>
    </cfRule>
  </conditionalFormatting>
  <conditionalFormatting sqref="H39:J48">
    <cfRule type="cellIs" dxfId="5832" priority="53" stopIfTrue="1" operator="greaterThan">
      <formula>100</formula>
    </cfRule>
  </conditionalFormatting>
  <conditionalFormatting sqref="B49:G49">
    <cfRule type="cellIs" dxfId="5831" priority="52" stopIfTrue="1" operator="notEqual">
      <formula>B36</formula>
    </cfRule>
  </conditionalFormatting>
  <conditionalFormatting sqref="H49:J49">
    <cfRule type="cellIs" dxfId="5830" priority="50" stopIfTrue="1" operator="greaterThan">
      <formula>100</formula>
    </cfRule>
    <cfRule type="cellIs" dxfId="5829" priority="51" stopIfTrue="1" operator="notEqual">
      <formula>H36</formula>
    </cfRule>
  </conditionalFormatting>
  <conditionalFormatting sqref="H39:J48">
    <cfRule type="cellIs" dxfId="5828" priority="49" stopIfTrue="1" operator="greaterThan">
      <formula>100</formula>
    </cfRule>
  </conditionalFormatting>
  <conditionalFormatting sqref="B49:G49">
    <cfRule type="cellIs" dxfId="5827" priority="48" stopIfTrue="1" operator="notEqual">
      <formula>B36</formula>
    </cfRule>
  </conditionalFormatting>
  <conditionalFormatting sqref="H49:J49">
    <cfRule type="cellIs" dxfId="5826" priority="46" stopIfTrue="1" operator="greaterThan">
      <formula>100</formula>
    </cfRule>
    <cfRule type="cellIs" dxfId="5825" priority="47" stopIfTrue="1" operator="notEqual">
      <formula>H36</formula>
    </cfRule>
  </conditionalFormatting>
  <conditionalFormatting sqref="H39:J48">
    <cfRule type="cellIs" dxfId="5824" priority="45" stopIfTrue="1" operator="greaterThan">
      <formula>100</formula>
    </cfRule>
  </conditionalFormatting>
  <conditionalFormatting sqref="B53:G53">
    <cfRule type="cellIs" dxfId="5823" priority="44" stopIfTrue="1" operator="notEqual">
      <formula>B38</formula>
    </cfRule>
  </conditionalFormatting>
  <conditionalFormatting sqref="H53:J53">
    <cfRule type="cellIs" dxfId="5822" priority="42" stopIfTrue="1" operator="greaterThan">
      <formula>100</formula>
    </cfRule>
    <cfRule type="cellIs" dxfId="5821" priority="43" stopIfTrue="1" operator="notEqual">
      <formula>H38</formula>
    </cfRule>
  </conditionalFormatting>
  <conditionalFormatting sqref="H40:J52">
    <cfRule type="cellIs" dxfId="5820" priority="41" stopIfTrue="1" operator="greaterThan">
      <formula>100</formula>
    </cfRule>
  </conditionalFormatting>
  <conditionalFormatting sqref="B53:G53">
    <cfRule type="cellIs" dxfId="5819" priority="40" stopIfTrue="1" operator="notEqual">
      <formula>B38</formula>
    </cfRule>
  </conditionalFormatting>
  <conditionalFormatting sqref="H53:J53">
    <cfRule type="cellIs" dxfId="5818" priority="38" stopIfTrue="1" operator="greaterThan">
      <formula>100</formula>
    </cfRule>
    <cfRule type="cellIs" dxfId="5817" priority="39" stopIfTrue="1" operator="notEqual">
      <formula>H38</formula>
    </cfRule>
  </conditionalFormatting>
  <conditionalFormatting sqref="H40:J52">
    <cfRule type="cellIs" dxfId="5816" priority="37" stopIfTrue="1" operator="greaterThan">
      <formula>100</formula>
    </cfRule>
  </conditionalFormatting>
  <conditionalFormatting sqref="B49:G49">
    <cfRule type="cellIs" dxfId="5815" priority="36" stopIfTrue="1" operator="notEqual">
      <formula>B36</formula>
    </cfRule>
  </conditionalFormatting>
  <conditionalFormatting sqref="H49:J49">
    <cfRule type="cellIs" dxfId="5814" priority="34" stopIfTrue="1" operator="greaterThan">
      <formula>100</formula>
    </cfRule>
    <cfRule type="cellIs" dxfId="5813" priority="35" stopIfTrue="1" operator="notEqual">
      <formula>H36</formula>
    </cfRule>
  </conditionalFormatting>
  <conditionalFormatting sqref="H39:J48">
    <cfRule type="cellIs" dxfId="5812" priority="33" stopIfTrue="1" operator="greaterThan">
      <formula>100</formula>
    </cfRule>
  </conditionalFormatting>
  <conditionalFormatting sqref="B53:G53">
    <cfRule type="cellIs" dxfId="5811" priority="32" stopIfTrue="1" operator="notEqual">
      <formula>B38</formula>
    </cfRule>
  </conditionalFormatting>
  <conditionalFormatting sqref="H53:J53">
    <cfRule type="cellIs" dxfId="5810" priority="30" stopIfTrue="1" operator="greaterThan">
      <formula>100</formula>
    </cfRule>
    <cfRule type="cellIs" dxfId="5809" priority="31" stopIfTrue="1" operator="notEqual">
      <formula>H38</formula>
    </cfRule>
  </conditionalFormatting>
  <conditionalFormatting sqref="H40:J52">
    <cfRule type="cellIs" dxfId="5808" priority="29" stopIfTrue="1" operator="greaterThan">
      <formula>100</formula>
    </cfRule>
  </conditionalFormatting>
  <conditionalFormatting sqref="B53:G53">
    <cfRule type="cellIs" dxfId="5807" priority="28" stopIfTrue="1" operator="notEqual">
      <formula>B38</formula>
    </cfRule>
  </conditionalFormatting>
  <conditionalFormatting sqref="H53:J53">
    <cfRule type="cellIs" dxfId="5806" priority="26" stopIfTrue="1" operator="greaterThan">
      <formula>100</formula>
    </cfRule>
    <cfRule type="cellIs" dxfId="5805" priority="27" stopIfTrue="1" operator="notEqual">
      <formula>H38</formula>
    </cfRule>
  </conditionalFormatting>
  <conditionalFormatting sqref="H40:J52">
    <cfRule type="cellIs" dxfId="5804" priority="25" stopIfTrue="1" operator="greaterThan">
      <formula>100</formula>
    </cfRule>
  </conditionalFormatting>
  <conditionalFormatting sqref="B49:G49">
    <cfRule type="cellIs" dxfId="5803" priority="24" stopIfTrue="1" operator="notEqual">
      <formula>B36</formula>
    </cfRule>
  </conditionalFormatting>
  <conditionalFormatting sqref="H49:J49">
    <cfRule type="cellIs" dxfId="5802" priority="22" stopIfTrue="1" operator="greaterThan">
      <formula>100</formula>
    </cfRule>
    <cfRule type="cellIs" dxfId="5801" priority="23" stopIfTrue="1" operator="notEqual">
      <formula>H36</formula>
    </cfRule>
  </conditionalFormatting>
  <conditionalFormatting sqref="H39:J48">
    <cfRule type="cellIs" dxfId="5800" priority="21" stopIfTrue="1" operator="greaterThan">
      <formula>100</formula>
    </cfRule>
  </conditionalFormatting>
  <conditionalFormatting sqref="B53:G53">
    <cfRule type="cellIs" dxfId="5799" priority="20" stopIfTrue="1" operator="notEqual">
      <formula>B38</formula>
    </cfRule>
  </conditionalFormatting>
  <conditionalFormatting sqref="H53:J53">
    <cfRule type="cellIs" dxfId="5798" priority="18" stopIfTrue="1" operator="greaterThan">
      <formula>100</formula>
    </cfRule>
    <cfRule type="cellIs" dxfId="5797" priority="19" stopIfTrue="1" operator="notEqual">
      <formula>H38</formula>
    </cfRule>
  </conditionalFormatting>
  <conditionalFormatting sqref="H40:J52">
    <cfRule type="cellIs" dxfId="5796" priority="17" stopIfTrue="1" operator="greaterThan">
      <formula>100</formula>
    </cfRule>
  </conditionalFormatting>
  <conditionalFormatting sqref="B53:G53">
    <cfRule type="cellIs" dxfId="5795" priority="16" stopIfTrue="1" operator="notEqual">
      <formula>B38</formula>
    </cfRule>
  </conditionalFormatting>
  <conditionalFormatting sqref="H53:J53">
    <cfRule type="cellIs" dxfId="5794" priority="14" stopIfTrue="1" operator="greaterThan">
      <formula>100</formula>
    </cfRule>
    <cfRule type="cellIs" dxfId="5793" priority="15" stopIfTrue="1" operator="notEqual">
      <formula>H38</formula>
    </cfRule>
  </conditionalFormatting>
  <conditionalFormatting sqref="H40:J52">
    <cfRule type="cellIs" dxfId="5792" priority="13" stopIfTrue="1" operator="greaterThan">
      <formula>100</formula>
    </cfRule>
  </conditionalFormatting>
  <conditionalFormatting sqref="B53:G53">
    <cfRule type="cellIs" dxfId="5791" priority="12" stopIfTrue="1" operator="notEqual">
      <formula>B38</formula>
    </cfRule>
  </conditionalFormatting>
  <conditionalFormatting sqref="H53:J53">
    <cfRule type="cellIs" dxfId="5790" priority="10" stopIfTrue="1" operator="greaterThan">
      <formula>100</formula>
    </cfRule>
    <cfRule type="cellIs" dxfId="5789" priority="11" stopIfTrue="1" operator="notEqual">
      <formula>H38</formula>
    </cfRule>
  </conditionalFormatting>
  <conditionalFormatting sqref="H40:J52">
    <cfRule type="cellIs" dxfId="5788" priority="9" stopIfTrue="1" operator="greaterThan">
      <formula>100</formula>
    </cfRule>
  </conditionalFormatting>
  <conditionalFormatting sqref="B53:G53">
    <cfRule type="cellIs" dxfId="5787" priority="8" stopIfTrue="1" operator="notEqual">
      <formula>B38</formula>
    </cfRule>
  </conditionalFormatting>
  <conditionalFormatting sqref="H53:J53">
    <cfRule type="cellIs" dxfId="5786" priority="6" stopIfTrue="1" operator="greaterThan">
      <formula>100</formula>
    </cfRule>
    <cfRule type="cellIs" dxfId="5785" priority="7" stopIfTrue="1" operator="notEqual">
      <formula>H38</formula>
    </cfRule>
  </conditionalFormatting>
  <conditionalFormatting sqref="H40:J52">
    <cfRule type="cellIs" dxfId="5784" priority="5" stopIfTrue="1" operator="greaterThan">
      <formula>100</formula>
    </cfRule>
  </conditionalFormatting>
  <conditionalFormatting sqref="B53:M53">
    <cfRule type="cellIs" dxfId="5783" priority="4" stopIfTrue="1" operator="notEqual">
      <formula>B38</formula>
    </cfRule>
  </conditionalFormatting>
  <conditionalFormatting sqref="N53:P53">
    <cfRule type="cellIs" dxfId="5782" priority="2" stopIfTrue="1" operator="greaterThan">
      <formula>100</formula>
    </cfRule>
    <cfRule type="cellIs" dxfId="5781" priority="3" stopIfTrue="1" operator="notEqual">
      <formula>N38</formula>
    </cfRule>
  </conditionalFormatting>
  <conditionalFormatting sqref="N40:P52">
    <cfRule type="cellIs" dxfId="57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168</v>
      </c>
      <c r="C6" s="168">
        <f t="shared" si="0"/>
        <v>142</v>
      </c>
      <c r="D6" s="171">
        <f t="shared" ref="D6:D16" si="1">SUM(B6:C6)</f>
        <v>310</v>
      </c>
      <c r="E6" s="174"/>
      <c r="F6" s="174"/>
      <c r="G6" s="174"/>
      <c r="H6" s="174"/>
      <c r="I6" s="174"/>
      <c r="J6" s="174"/>
      <c r="K6" s="179">
        <f t="shared" ref="K6:L16" si="2">K42</f>
        <v>68</v>
      </c>
      <c r="L6" s="183">
        <f t="shared" si="2"/>
        <v>56</v>
      </c>
      <c r="M6" s="188">
        <f t="shared" ref="M6:M17" si="3">SUM(K6:L6)</f>
        <v>124</v>
      </c>
      <c r="N6" s="91">
        <f t="shared" ref="N6:P17" si="4">IF(OR(K6=0,B6=0),0,K6/B6*100)</f>
        <v>40.476190476190474</v>
      </c>
      <c r="O6" s="194">
        <f t="shared" si="4"/>
        <v>39.436619718309856</v>
      </c>
      <c r="P6" s="196">
        <f t="shared" si="4"/>
        <v>40</v>
      </c>
    </row>
    <row r="7" spans="1:16" s="2" customFormat="1" ht="22.5" hidden="1" customHeight="1">
      <c r="A7" s="8" t="s">
        <v>7</v>
      </c>
      <c r="B7" s="161">
        <f t="shared" si="0"/>
        <v>170</v>
      </c>
      <c r="C7" s="168">
        <f t="shared" si="0"/>
        <v>140</v>
      </c>
      <c r="D7" s="130">
        <f t="shared" si="1"/>
        <v>310</v>
      </c>
      <c r="E7" s="175"/>
      <c r="F7" s="175"/>
      <c r="G7" s="175"/>
      <c r="H7" s="175"/>
      <c r="I7" s="175"/>
      <c r="J7" s="175"/>
      <c r="K7" s="162">
        <f t="shared" si="2"/>
        <v>75</v>
      </c>
      <c r="L7" s="169">
        <f t="shared" si="2"/>
        <v>72</v>
      </c>
      <c r="M7" s="130">
        <f t="shared" si="3"/>
        <v>147</v>
      </c>
      <c r="N7" s="139">
        <f t="shared" si="4"/>
        <v>44.117647058823529</v>
      </c>
      <c r="O7" s="145">
        <f t="shared" si="4"/>
        <v>51.428571428571423</v>
      </c>
      <c r="P7" s="151">
        <f t="shared" si="4"/>
        <v>47.41935483870968</v>
      </c>
    </row>
    <row r="8" spans="1:16" s="2" customFormat="1" ht="22.5" hidden="1" customHeight="1">
      <c r="A8" s="8" t="s">
        <v>11</v>
      </c>
      <c r="B8" s="161">
        <f t="shared" si="0"/>
        <v>163</v>
      </c>
      <c r="C8" s="168">
        <f t="shared" si="0"/>
        <v>166</v>
      </c>
      <c r="D8" s="130">
        <f t="shared" si="1"/>
        <v>329</v>
      </c>
      <c r="E8" s="175"/>
      <c r="F8" s="175"/>
      <c r="G8" s="175"/>
      <c r="H8" s="175"/>
      <c r="I8" s="175"/>
      <c r="J8" s="175"/>
      <c r="K8" s="162">
        <f t="shared" si="2"/>
        <v>98</v>
      </c>
      <c r="L8" s="169">
        <f t="shared" si="2"/>
        <v>95</v>
      </c>
      <c r="M8" s="130">
        <f t="shared" si="3"/>
        <v>193</v>
      </c>
      <c r="N8" s="139">
        <f t="shared" si="4"/>
        <v>60.122699386503065</v>
      </c>
      <c r="O8" s="145">
        <f t="shared" si="4"/>
        <v>57.228915662650607</v>
      </c>
      <c r="P8" s="151">
        <f t="shared" si="4"/>
        <v>58.662613981762924</v>
      </c>
    </row>
    <row r="9" spans="1:16" s="2" customFormat="1" ht="22.5" hidden="1" customHeight="1">
      <c r="A9" s="8" t="s">
        <v>5</v>
      </c>
      <c r="B9" s="161">
        <f t="shared" si="0"/>
        <v>157</v>
      </c>
      <c r="C9" s="168">
        <f t="shared" si="0"/>
        <v>118</v>
      </c>
      <c r="D9" s="130">
        <f t="shared" si="1"/>
        <v>275</v>
      </c>
      <c r="E9" s="175"/>
      <c r="F9" s="175"/>
      <c r="G9" s="175"/>
      <c r="H9" s="175"/>
      <c r="I9" s="175"/>
      <c r="J9" s="175"/>
      <c r="K9" s="162">
        <f t="shared" si="2"/>
        <v>87</v>
      </c>
      <c r="L9" s="169">
        <f t="shared" si="2"/>
        <v>60</v>
      </c>
      <c r="M9" s="130">
        <f t="shared" si="3"/>
        <v>147</v>
      </c>
      <c r="N9" s="139">
        <f t="shared" si="4"/>
        <v>55.414012738853501</v>
      </c>
      <c r="O9" s="145">
        <f t="shared" si="4"/>
        <v>50.847457627118644</v>
      </c>
      <c r="P9" s="151">
        <f t="shared" si="4"/>
        <v>53.454545454545453</v>
      </c>
    </row>
    <row r="10" spans="1:16" s="2" customFormat="1" ht="22.5" hidden="1" customHeight="1">
      <c r="A10" s="8" t="s">
        <v>17</v>
      </c>
      <c r="B10" s="161">
        <f t="shared" si="0"/>
        <v>154</v>
      </c>
      <c r="C10" s="168">
        <f t="shared" si="0"/>
        <v>152</v>
      </c>
      <c r="D10" s="130">
        <f t="shared" si="1"/>
        <v>306</v>
      </c>
      <c r="E10" s="175"/>
      <c r="F10" s="175"/>
      <c r="G10" s="175"/>
      <c r="H10" s="175"/>
      <c r="I10" s="175"/>
      <c r="J10" s="175"/>
      <c r="K10" s="162">
        <f t="shared" si="2"/>
        <v>76</v>
      </c>
      <c r="L10" s="169">
        <f t="shared" si="2"/>
        <v>81</v>
      </c>
      <c r="M10" s="130">
        <f t="shared" si="3"/>
        <v>157</v>
      </c>
      <c r="N10" s="139">
        <f t="shared" si="4"/>
        <v>49.350649350649348</v>
      </c>
      <c r="O10" s="145">
        <f t="shared" si="4"/>
        <v>53.289473684210535</v>
      </c>
      <c r="P10" s="151">
        <f t="shared" si="4"/>
        <v>51.307189542483655</v>
      </c>
    </row>
    <row r="11" spans="1:16" s="2" customFormat="1" ht="22.5" hidden="1" customHeight="1">
      <c r="A11" s="8" t="s">
        <v>4</v>
      </c>
      <c r="B11" s="161">
        <f t="shared" si="0"/>
        <v>188</v>
      </c>
      <c r="C11" s="168">
        <f t="shared" si="0"/>
        <v>182</v>
      </c>
      <c r="D11" s="130">
        <f t="shared" si="1"/>
        <v>370</v>
      </c>
      <c r="E11" s="175"/>
      <c r="F11" s="175"/>
      <c r="G11" s="175"/>
      <c r="H11" s="175"/>
      <c r="I11" s="175"/>
      <c r="J11" s="175"/>
      <c r="K11" s="162">
        <f t="shared" si="2"/>
        <v>97</v>
      </c>
      <c r="L11" s="169">
        <f t="shared" si="2"/>
        <v>88</v>
      </c>
      <c r="M11" s="130">
        <f t="shared" si="3"/>
        <v>185</v>
      </c>
      <c r="N11" s="139">
        <f t="shared" si="4"/>
        <v>51.595744680851062</v>
      </c>
      <c r="O11" s="145">
        <f t="shared" si="4"/>
        <v>48.35164835164835</v>
      </c>
      <c r="P11" s="151">
        <f t="shared" si="4"/>
        <v>50</v>
      </c>
    </row>
    <row r="12" spans="1:16" s="2" customFormat="1" ht="22.5" hidden="1" customHeight="1">
      <c r="A12" s="8" t="s">
        <v>10</v>
      </c>
      <c r="B12" s="161">
        <f t="shared" si="0"/>
        <v>225</v>
      </c>
      <c r="C12" s="168">
        <f t="shared" si="0"/>
        <v>236</v>
      </c>
      <c r="D12" s="130">
        <f t="shared" si="1"/>
        <v>461</v>
      </c>
      <c r="E12" s="175"/>
      <c r="F12" s="175"/>
      <c r="G12" s="175"/>
      <c r="H12" s="175"/>
      <c r="I12" s="175"/>
      <c r="J12" s="175"/>
      <c r="K12" s="162">
        <f t="shared" si="2"/>
        <v>127</v>
      </c>
      <c r="L12" s="169">
        <f t="shared" si="2"/>
        <v>135</v>
      </c>
      <c r="M12" s="130">
        <f t="shared" si="3"/>
        <v>262</v>
      </c>
      <c r="N12" s="139">
        <f t="shared" si="4"/>
        <v>56.444444444444443</v>
      </c>
      <c r="O12" s="145">
        <f t="shared" si="4"/>
        <v>57.203389830508478</v>
      </c>
      <c r="P12" s="151">
        <f t="shared" si="4"/>
        <v>56.832971800433839</v>
      </c>
    </row>
    <row r="13" spans="1:16" s="2" customFormat="1" ht="22.5" hidden="1" customHeight="1">
      <c r="A13" s="8" t="s">
        <v>14</v>
      </c>
      <c r="B13" s="161">
        <f t="shared" si="0"/>
        <v>189</v>
      </c>
      <c r="C13" s="168">
        <f t="shared" si="0"/>
        <v>205</v>
      </c>
      <c r="D13" s="130">
        <f t="shared" si="1"/>
        <v>394</v>
      </c>
      <c r="E13" s="175"/>
      <c r="F13" s="175"/>
      <c r="G13" s="175"/>
      <c r="H13" s="175"/>
      <c r="I13" s="175"/>
      <c r="J13" s="175"/>
      <c r="K13" s="162">
        <f t="shared" si="2"/>
        <v>108</v>
      </c>
      <c r="L13" s="169">
        <f t="shared" si="2"/>
        <v>126</v>
      </c>
      <c r="M13" s="130">
        <f t="shared" si="3"/>
        <v>234</v>
      </c>
      <c r="N13" s="139">
        <f t="shared" si="4"/>
        <v>57.142857142857139</v>
      </c>
      <c r="O13" s="145">
        <f t="shared" si="4"/>
        <v>61.463414634146339</v>
      </c>
      <c r="P13" s="151">
        <f t="shared" si="4"/>
        <v>59.390862944162436</v>
      </c>
    </row>
    <row r="14" spans="1:16" s="2" customFormat="1" ht="22.5" hidden="1" customHeight="1">
      <c r="A14" s="8" t="s">
        <v>20</v>
      </c>
      <c r="B14" s="161">
        <f t="shared" si="0"/>
        <v>171</v>
      </c>
      <c r="C14" s="168">
        <f t="shared" si="0"/>
        <v>216</v>
      </c>
      <c r="D14" s="130">
        <f t="shared" si="1"/>
        <v>387</v>
      </c>
      <c r="E14" s="175"/>
      <c r="F14" s="175"/>
      <c r="G14" s="175"/>
      <c r="H14" s="175"/>
      <c r="I14" s="175"/>
      <c r="J14" s="175"/>
      <c r="K14" s="162">
        <f t="shared" si="2"/>
        <v>101</v>
      </c>
      <c r="L14" s="169">
        <f t="shared" si="2"/>
        <v>129</v>
      </c>
      <c r="M14" s="130">
        <f t="shared" si="3"/>
        <v>230</v>
      </c>
      <c r="N14" s="139">
        <f t="shared" si="4"/>
        <v>59.064327485380119</v>
      </c>
      <c r="O14" s="145">
        <f t="shared" si="4"/>
        <v>59.722222222222221</v>
      </c>
      <c r="P14" s="151">
        <f t="shared" si="4"/>
        <v>59.431524547803619</v>
      </c>
    </row>
    <row r="15" spans="1:16" s="2" customFormat="1" ht="22.5" hidden="1" customHeight="1">
      <c r="A15" s="8" t="s">
        <v>23</v>
      </c>
      <c r="B15" s="161">
        <f t="shared" si="0"/>
        <v>166</v>
      </c>
      <c r="C15" s="168">
        <f t="shared" si="0"/>
        <v>191</v>
      </c>
      <c r="D15" s="130">
        <f t="shared" si="1"/>
        <v>357</v>
      </c>
      <c r="E15" s="174"/>
      <c r="F15" s="174"/>
      <c r="G15" s="174"/>
      <c r="H15" s="174"/>
      <c r="I15" s="174"/>
      <c r="J15" s="174"/>
      <c r="K15" s="161">
        <f t="shared" si="2"/>
        <v>112</v>
      </c>
      <c r="L15" s="168">
        <f t="shared" si="2"/>
        <v>139</v>
      </c>
      <c r="M15" s="130">
        <f t="shared" si="3"/>
        <v>251</v>
      </c>
      <c r="N15" s="139">
        <f t="shared" si="4"/>
        <v>67.46987951807229</v>
      </c>
      <c r="O15" s="145">
        <f t="shared" si="4"/>
        <v>72.774869109947645</v>
      </c>
      <c r="P15" s="151">
        <f t="shared" si="4"/>
        <v>70.308123249299712</v>
      </c>
    </row>
    <row r="16" spans="1:16" s="2" customFormat="1" ht="22.5" hidden="1" customHeight="1">
      <c r="A16" s="10" t="s">
        <v>35</v>
      </c>
      <c r="B16" s="162">
        <f t="shared" si="0"/>
        <v>540</v>
      </c>
      <c r="C16" s="169">
        <f t="shared" si="0"/>
        <v>746</v>
      </c>
      <c r="D16" s="172">
        <f t="shared" si="1"/>
        <v>1286</v>
      </c>
      <c r="E16" s="176"/>
      <c r="F16" s="176"/>
      <c r="G16" s="176"/>
      <c r="H16" s="176"/>
      <c r="I16" s="176"/>
      <c r="J16" s="176"/>
      <c r="K16" s="162">
        <f t="shared" si="2"/>
        <v>339</v>
      </c>
      <c r="L16" s="169">
        <f t="shared" si="2"/>
        <v>385</v>
      </c>
      <c r="M16" s="130">
        <f t="shared" si="3"/>
        <v>724</v>
      </c>
      <c r="N16" s="190">
        <f t="shared" si="4"/>
        <v>62.777777777777779</v>
      </c>
      <c r="O16" s="195">
        <f t="shared" si="4"/>
        <v>51.608579088471849</v>
      </c>
      <c r="P16" s="197">
        <f t="shared" si="4"/>
        <v>56.298600311041994</v>
      </c>
    </row>
    <row r="17" spans="1:24" s="2" customFormat="1" ht="22.5" hidden="1" customHeight="1">
      <c r="A17" s="11" t="s">
        <v>34</v>
      </c>
      <c r="B17" s="42">
        <f>SUM(B6:B16)</f>
        <v>2291</v>
      </c>
      <c r="C17" s="22">
        <f>SUM(C6:C16)</f>
        <v>2494</v>
      </c>
      <c r="D17" s="37">
        <f>SUM(D6:D16)</f>
        <v>4785</v>
      </c>
      <c r="E17" s="177"/>
      <c r="F17" s="177"/>
      <c r="G17" s="177"/>
      <c r="H17" s="177"/>
      <c r="I17" s="177"/>
      <c r="J17" s="177"/>
      <c r="K17" s="42">
        <f>SUM(K6:K16)</f>
        <v>1288</v>
      </c>
      <c r="L17" s="22">
        <f>SUM(L6:L16)</f>
        <v>1366</v>
      </c>
      <c r="M17" s="37">
        <f t="shared" si="3"/>
        <v>2654</v>
      </c>
      <c r="N17" s="143">
        <f t="shared" si="4"/>
        <v>56.219991270187684</v>
      </c>
      <c r="O17" s="149">
        <f t="shared" si="4"/>
        <v>54.77145148356054</v>
      </c>
      <c r="P17" s="155">
        <f t="shared" si="4"/>
        <v>55.464994775339605</v>
      </c>
    </row>
    <row r="18" spans="1:24" hidden="1"/>
    <row r="19" spans="1:24" hidden="1"/>
    <row r="20" spans="1:24" s="2" customFormat="1" ht="22.5" customHeight="1">
      <c r="A20" s="156" t="str">
        <f>'16中島第3'!A20:L20</f>
        <v>令和７年７月２０日執行　参議院議員通常選挙</v>
      </c>
      <c r="B20" s="163"/>
      <c r="C20" s="163"/>
      <c r="D20" s="163"/>
      <c r="E20" s="163"/>
      <c r="F20" s="163"/>
      <c r="G20" s="163"/>
      <c r="H20" s="163"/>
      <c r="I20" s="163"/>
      <c r="J20" s="163"/>
      <c r="K20" s="163"/>
      <c r="L20" s="184"/>
      <c r="M20" s="15" t="s">
        <v>1</v>
      </c>
      <c r="N20" s="31"/>
      <c r="O20" s="15" t="s">
        <v>100</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27</v>
      </c>
      <c r="C23" s="170">
        <v>25</v>
      </c>
      <c r="D23" s="171">
        <f t="shared" ref="D23:D35" si="5">SUM(B23:C23)</f>
        <v>52</v>
      </c>
      <c r="E23" s="164">
        <v>3</v>
      </c>
      <c r="F23" s="170">
        <v>4</v>
      </c>
      <c r="G23" s="171">
        <f t="shared" ref="G23:G35" si="6">SUM(E23:F23)</f>
        <v>7</v>
      </c>
      <c r="H23" s="164">
        <v>7</v>
      </c>
      <c r="I23" s="170">
        <v>8</v>
      </c>
      <c r="J23" s="171">
        <f t="shared" ref="J23:J35" si="7">SUM(H23:I23)</f>
        <v>15</v>
      </c>
      <c r="K23" s="180">
        <f t="shared" ref="K23:L35" si="8">E23+H23</f>
        <v>10</v>
      </c>
      <c r="L23" s="185">
        <f t="shared" si="8"/>
        <v>12</v>
      </c>
      <c r="M23" s="189">
        <f t="shared" ref="M23:M35" si="9">SUM(K23:L23)</f>
        <v>22</v>
      </c>
      <c r="N23" s="91">
        <f t="shared" ref="N23:P36" si="10">IF(OR(K23=0,B23=0),0,K23/B23*100)</f>
        <v>37.037037037037038</v>
      </c>
      <c r="O23" s="97">
        <f t="shared" si="10"/>
        <v>48</v>
      </c>
      <c r="P23" s="103">
        <f t="shared" si="10"/>
        <v>42.307692307692307</v>
      </c>
      <c r="Q23" s="158"/>
      <c r="R23" s="198"/>
      <c r="S23" s="1" t="s">
        <v>28</v>
      </c>
      <c r="T23" s="1"/>
      <c r="U23" s="1"/>
      <c r="V23" s="1"/>
      <c r="W23" s="1"/>
      <c r="X23" s="1"/>
    </row>
    <row r="24" spans="1:24" s="2" customFormat="1" ht="22.5" customHeight="1">
      <c r="A24" s="157" t="s">
        <v>70</v>
      </c>
      <c r="B24" s="164">
        <v>33</v>
      </c>
      <c r="C24" s="170">
        <v>30</v>
      </c>
      <c r="D24" s="171">
        <f t="shared" si="5"/>
        <v>63</v>
      </c>
      <c r="E24" s="164">
        <v>9</v>
      </c>
      <c r="F24" s="170">
        <v>7</v>
      </c>
      <c r="G24" s="171">
        <f t="shared" si="6"/>
        <v>16</v>
      </c>
      <c r="H24" s="164">
        <v>7</v>
      </c>
      <c r="I24" s="170">
        <v>7</v>
      </c>
      <c r="J24" s="171">
        <f t="shared" si="7"/>
        <v>14</v>
      </c>
      <c r="K24" s="181">
        <f t="shared" si="8"/>
        <v>16</v>
      </c>
      <c r="L24" s="186">
        <f t="shared" si="8"/>
        <v>14</v>
      </c>
      <c r="M24" s="130">
        <f t="shared" si="9"/>
        <v>30</v>
      </c>
      <c r="N24" s="139">
        <f t="shared" si="10"/>
        <v>48.484848484848484</v>
      </c>
      <c r="O24" s="145">
        <f t="shared" si="10"/>
        <v>46.666666666666664</v>
      </c>
      <c r="P24" s="151">
        <f t="shared" si="10"/>
        <v>47.619047619047613</v>
      </c>
      <c r="R24" s="1"/>
      <c r="S24" s="1" t="s">
        <v>61</v>
      </c>
      <c r="T24" s="1"/>
      <c r="U24" s="1"/>
      <c r="V24" s="1"/>
      <c r="W24" s="1"/>
      <c r="X24" s="1"/>
    </row>
    <row r="25" spans="1:24" s="2" customFormat="1" ht="22.5" customHeight="1">
      <c r="A25" s="65" t="s">
        <v>0</v>
      </c>
      <c r="B25" s="164">
        <v>168</v>
      </c>
      <c r="C25" s="170">
        <v>142</v>
      </c>
      <c r="D25" s="171">
        <f t="shared" si="5"/>
        <v>310</v>
      </c>
      <c r="E25" s="164">
        <v>35</v>
      </c>
      <c r="F25" s="170">
        <v>26</v>
      </c>
      <c r="G25" s="171">
        <f t="shared" si="6"/>
        <v>61</v>
      </c>
      <c r="H25" s="164">
        <v>33</v>
      </c>
      <c r="I25" s="170">
        <v>30</v>
      </c>
      <c r="J25" s="171">
        <f t="shared" si="7"/>
        <v>63</v>
      </c>
      <c r="K25" s="181">
        <f t="shared" si="8"/>
        <v>68</v>
      </c>
      <c r="L25" s="186">
        <f t="shared" si="8"/>
        <v>56</v>
      </c>
      <c r="M25" s="171">
        <f t="shared" si="9"/>
        <v>124</v>
      </c>
      <c r="N25" s="191">
        <f t="shared" si="10"/>
        <v>40.476190476190474</v>
      </c>
      <c r="O25" s="101">
        <f t="shared" si="10"/>
        <v>39.436619718309856</v>
      </c>
      <c r="P25" s="107">
        <f t="shared" si="10"/>
        <v>40</v>
      </c>
      <c r="S25" s="1" t="s">
        <v>21</v>
      </c>
      <c r="T25" s="1"/>
      <c r="U25" s="1"/>
      <c r="V25" s="1"/>
      <c r="W25" s="1"/>
      <c r="X25" s="1"/>
    </row>
    <row r="26" spans="1:24" s="2" customFormat="1" ht="22.5" customHeight="1">
      <c r="A26" s="8" t="s">
        <v>7</v>
      </c>
      <c r="B26" s="164">
        <v>170</v>
      </c>
      <c r="C26" s="170">
        <v>140</v>
      </c>
      <c r="D26" s="130">
        <f t="shared" si="5"/>
        <v>310</v>
      </c>
      <c r="E26" s="164">
        <v>43</v>
      </c>
      <c r="F26" s="170">
        <v>47</v>
      </c>
      <c r="G26" s="130">
        <f t="shared" si="6"/>
        <v>90</v>
      </c>
      <c r="H26" s="164">
        <v>32</v>
      </c>
      <c r="I26" s="170">
        <v>25</v>
      </c>
      <c r="J26" s="130">
        <f t="shared" si="7"/>
        <v>57</v>
      </c>
      <c r="K26" s="181">
        <f t="shared" si="8"/>
        <v>75</v>
      </c>
      <c r="L26" s="186">
        <f t="shared" si="8"/>
        <v>72</v>
      </c>
      <c r="M26" s="130">
        <f t="shared" si="9"/>
        <v>147</v>
      </c>
      <c r="N26" s="139">
        <f t="shared" si="10"/>
        <v>44.117647058823529</v>
      </c>
      <c r="O26" s="145">
        <f t="shared" si="10"/>
        <v>51.428571428571423</v>
      </c>
      <c r="P26" s="151">
        <f t="shared" si="10"/>
        <v>47.41935483870968</v>
      </c>
    </row>
    <row r="27" spans="1:24" s="2" customFormat="1" ht="22.5" customHeight="1">
      <c r="A27" s="8" t="s">
        <v>11</v>
      </c>
      <c r="B27" s="164">
        <v>163</v>
      </c>
      <c r="C27" s="170">
        <v>166</v>
      </c>
      <c r="D27" s="130">
        <f t="shared" si="5"/>
        <v>329</v>
      </c>
      <c r="E27" s="164">
        <v>55</v>
      </c>
      <c r="F27" s="170">
        <v>62</v>
      </c>
      <c r="G27" s="130">
        <f t="shared" si="6"/>
        <v>117</v>
      </c>
      <c r="H27" s="164">
        <v>43</v>
      </c>
      <c r="I27" s="170">
        <v>33</v>
      </c>
      <c r="J27" s="130">
        <f t="shared" si="7"/>
        <v>76</v>
      </c>
      <c r="K27" s="181">
        <f t="shared" si="8"/>
        <v>98</v>
      </c>
      <c r="L27" s="186">
        <f t="shared" si="8"/>
        <v>95</v>
      </c>
      <c r="M27" s="130">
        <f t="shared" si="9"/>
        <v>193</v>
      </c>
      <c r="N27" s="139">
        <f t="shared" si="10"/>
        <v>60.122699386503065</v>
      </c>
      <c r="O27" s="145">
        <f t="shared" si="10"/>
        <v>57.228915662650607</v>
      </c>
      <c r="P27" s="151">
        <f t="shared" si="10"/>
        <v>58.662613981762924</v>
      </c>
      <c r="R27" s="199"/>
      <c r="S27" s="1" t="s">
        <v>16</v>
      </c>
    </row>
    <row r="28" spans="1:24" s="2" customFormat="1" ht="22.5" customHeight="1">
      <c r="A28" s="8" t="s">
        <v>5</v>
      </c>
      <c r="B28" s="164">
        <v>157</v>
      </c>
      <c r="C28" s="170">
        <v>118</v>
      </c>
      <c r="D28" s="130">
        <f t="shared" si="5"/>
        <v>275</v>
      </c>
      <c r="E28" s="164">
        <v>51</v>
      </c>
      <c r="F28" s="170">
        <v>29</v>
      </c>
      <c r="G28" s="130">
        <f t="shared" si="6"/>
        <v>80</v>
      </c>
      <c r="H28" s="164">
        <v>36</v>
      </c>
      <c r="I28" s="170">
        <v>31</v>
      </c>
      <c r="J28" s="130">
        <f t="shared" si="7"/>
        <v>67</v>
      </c>
      <c r="K28" s="181">
        <f t="shared" si="8"/>
        <v>87</v>
      </c>
      <c r="L28" s="186">
        <f t="shared" si="8"/>
        <v>60</v>
      </c>
      <c r="M28" s="130">
        <f t="shared" si="9"/>
        <v>147</v>
      </c>
      <c r="N28" s="139">
        <f t="shared" si="10"/>
        <v>55.414012738853501</v>
      </c>
      <c r="O28" s="145">
        <f t="shared" si="10"/>
        <v>50.847457627118644</v>
      </c>
      <c r="P28" s="151">
        <f t="shared" si="10"/>
        <v>53.454545454545453</v>
      </c>
      <c r="S28" s="1" t="s">
        <v>62</v>
      </c>
    </row>
    <row r="29" spans="1:24" s="2" customFormat="1" ht="22.5" customHeight="1">
      <c r="A29" s="8" t="s">
        <v>17</v>
      </c>
      <c r="B29" s="164">
        <v>154</v>
      </c>
      <c r="C29" s="170">
        <v>152</v>
      </c>
      <c r="D29" s="130">
        <f t="shared" si="5"/>
        <v>306</v>
      </c>
      <c r="E29" s="164">
        <v>30</v>
      </c>
      <c r="F29" s="170">
        <v>46</v>
      </c>
      <c r="G29" s="130">
        <f t="shared" si="6"/>
        <v>76</v>
      </c>
      <c r="H29" s="164">
        <v>46</v>
      </c>
      <c r="I29" s="170">
        <v>35</v>
      </c>
      <c r="J29" s="130">
        <f t="shared" si="7"/>
        <v>81</v>
      </c>
      <c r="K29" s="181">
        <f t="shared" si="8"/>
        <v>76</v>
      </c>
      <c r="L29" s="186">
        <f t="shared" si="8"/>
        <v>81</v>
      </c>
      <c r="M29" s="130">
        <f t="shared" si="9"/>
        <v>157</v>
      </c>
      <c r="N29" s="139">
        <f t="shared" si="10"/>
        <v>49.350649350649348</v>
      </c>
      <c r="O29" s="145">
        <f t="shared" si="10"/>
        <v>53.289473684210535</v>
      </c>
      <c r="P29" s="151">
        <f t="shared" si="10"/>
        <v>51.307189542483655</v>
      </c>
    </row>
    <row r="30" spans="1:24" s="2" customFormat="1" ht="22.5" customHeight="1">
      <c r="A30" s="8" t="s">
        <v>4</v>
      </c>
      <c r="B30" s="164">
        <v>188</v>
      </c>
      <c r="C30" s="170">
        <v>182</v>
      </c>
      <c r="D30" s="130">
        <f t="shared" si="5"/>
        <v>370</v>
      </c>
      <c r="E30" s="164">
        <v>52</v>
      </c>
      <c r="F30" s="170">
        <v>48</v>
      </c>
      <c r="G30" s="130">
        <f t="shared" si="6"/>
        <v>100</v>
      </c>
      <c r="H30" s="164">
        <v>45</v>
      </c>
      <c r="I30" s="170">
        <v>40</v>
      </c>
      <c r="J30" s="130">
        <f t="shared" si="7"/>
        <v>85</v>
      </c>
      <c r="K30" s="181">
        <f t="shared" si="8"/>
        <v>97</v>
      </c>
      <c r="L30" s="186">
        <f t="shared" si="8"/>
        <v>88</v>
      </c>
      <c r="M30" s="130">
        <f t="shared" si="9"/>
        <v>185</v>
      </c>
      <c r="N30" s="139">
        <f t="shared" si="10"/>
        <v>51.595744680851062</v>
      </c>
      <c r="O30" s="145">
        <f t="shared" si="10"/>
        <v>48.35164835164835</v>
      </c>
      <c r="P30" s="151">
        <f t="shared" si="10"/>
        <v>50</v>
      </c>
    </row>
    <row r="31" spans="1:24" s="2" customFormat="1" ht="22.5" customHeight="1">
      <c r="A31" s="8" t="s">
        <v>10</v>
      </c>
      <c r="B31" s="164">
        <v>225</v>
      </c>
      <c r="C31" s="170">
        <v>236</v>
      </c>
      <c r="D31" s="130">
        <f t="shared" si="5"/>
        <v>461</v>
      </c>
      <c r="E31" s="164">
        <v>59</v>
      </c>
      <c r="F31" s="170">
        <v>62</v>
      </c>
      <c r="G31" s="130">
        <f t="shared" si="6"/>
        <v>121</v>
      </c>
      <c r="H31" s="164">
        <v>68</v>
      </c>
      <c r="I31" s="170">
        <v>73</v>
      </c>
      <c r="J31" s="130">
        <f t="shared" si="7"/>
        <v>141</v>
      </c>
      <c r="K31" s="181">
        <f t="shared" si="8"/>
        <v>127</v>
      </c>
      <c r="L31" s="186">
        <f t="shared" si="8"/>
        <v>135</v>
      </c>
      <c r="M31" s="130">
        <f t="shared" si="9"/>
        <v>262</v>
      </c>
      <c r="N31" s="139">
        <f t="shared" si="10"/>
        <v>56.444444444444443</v>
      </c>
      <c r="O31" s="145">
        <f t="shared" si="10"/>
        <v>57.203389830508478</v>
      </c>
      <c r="P31" s="151">
        <f t="shared" si="10"/>
        <v>56.832971800433839</v>
      </c>
    </row>
    <row r="32" spans="1:24" s="2" customFormat="1" ht="22.5" customHeight="1">
      <c r="A32" s="8" t="s">
        <v>14</v>
      </c>
      <c r="B32" s="164">
        <v>189</v>
      </c>
      <c r="C32" s="170">
        <v>205</v>
      </c>
      <c r="D32" s="130">
        <f t="shared" si="5"/>
        <v>394</v>
      </c>
      <c r="E32" s="164">
        <v>61</v>
      </c>
      <c r="F32" s="170">
        <v>74</v>
      </c>
      <c r="G32" s="130">
        <f t="shared" si="6"/>
        <v>135</v>
      </c>
      <c r="H32" s="164">
        <v>47</v>
      </c>
      <c r="I32" s="170">
        <v>52</v>
      </c>
      <c r="J32" s="130">
        <f t="shared" si="7"/>
        <v>99</v>
      </c>
      <c r="K32" s="181">
        <f t="shared" si="8"/>
        <v>108</v>
      </c>
      <c r="L32" s="186">
        <f t="shared" si="8"/>
        <v>126</v>
      </c>
      <c r="M32" s="130">
        <f t="shared" si="9"/>
        <v>234</v>
      </c>
      <c r="N32" s="139">
        <f t="shared" si="10"/>
        <v>57.142857142857139</v>
      </c>
      <c r="O32" s="145">
        <f t="shared" si="10"/>
        <v>61.463414634146339</v>
      </c>
      <c r="P32" s="151">
        <f t="shared" si="10"/>
        <v>59.390862944162436</v>
      </c>
    </row>
    <row r="33" spans="1:16" s="2" customFormat="1" ht="22.5" customHeight="1">
      <c r="A33" s="8" t="s">
        <v>20</v>
      </c>
      <c r="B33" s="164">
        <v>171</v>
      </c>
      <c r="C33" s="170">
        <v>216</v>
      </c>
      <c r="D33" s="130">
        <f t="shared" si="5"/>
        <v>387</v>
      </c>
      <c r="E33" s="164">
        <v>54</v>
      </c>
      <c r="F33" s="170">
        <v>80</v>
      </c>
      <c r="G33" s="130">
        <f t="shared" si="6"/>
        <v>134</v>
      </c>
      <c r="H33" s="164">
        <v>47</v>
      </c>
      <c r="I33" s="170">
        <v>49</v>
      </c>
      <c r="J33" s="130">
        <f t="shared" si="7"/>
        <v>96</v>
      </c>
      <c r="K33" s="181">
        <f t="shared" si="8"/>
        <v>101</v>
      </c>
      <c r="L33" s="186">
        <f t="shared" si="8"/>
        <v>129</v>
      </c>
      <c r="M33" s="130">
        <f t="shared" si="9"/>
        <v>230</v>
      </c>
      <c r="N33" s="139">
        <f t="shared" si="10"/>
        <v>59.064327485380119</v>
      </c>
      <c r="O33" s="145">
        <f t="shared" si="10"/>
        <v>59.722222222222221</v>
      </c>
      <c r="P33" s="151">
        <f t="shared" si="10"/>
        <v>59.431524547803619</v>
      </c>
    </row>
    <row r="34" spans="1:16" s="2" customFormat="1" ht="22.5" customHeight="1">
      <c r="A34" s="8" t="s">
        <v>23</v>
      </c>
      <c r="B34" s="164">
        <v>166</v>
      </c>
      <c r="C34" s="170">
        <v>191</v>
      </c>
      <c r="D34" s="130">
        <f t="shared" si="5"/>
        <v>357</v>
      </c>
      <c r="E34" s="164">
        <v>63</v>
      </c>
      <c r="F34" s="170">
        <v>85</v>
      </c>
      <c r="G34" s="130">
        <f t="shared" si="6"/>
        <v>148</v>
      </c>
      <c r="H34" s="164">
        <v>49</v>
      </c>
      <c r="I34" s="170">
        <v>54</v>
      </c>
      <c r="J34" s="130">
        <f t="shared" si="7"/>
        <v>103</v>
      </c>
      <c r="K34" s="181">
        <f t="shared" si="8"/>
        <v>112</v>
      </c>
      <c r="L34" s="186">
        <f t="shared" si="8"/>
        <v>139</v>
      </c>
      <c r="M34" s="130">
        <f t="shared" si="9"/>
        <v>251</v>
      </c>
      <c r="N34" s="139">
        <f t="shared" si="10"/>
        <v>67.46987951807229</v>
      </c>
      <c r="O34" s="145">
        <f t="shared" si="10"/>
        <v>72.774869109947645</v>
      </c>
      <c r="P34" s="151">
        <f t="shared" si="10"/>
        <v>70.308123249299712</v>
      </c>
    </row>
    <row r="35" spans="1:16" s="2" customFormat="1" ht="22.5" customHeight="1">
      <c r="A35" s="10" t="s">
        <v>35</v>
      </c>
      <c r="B35" s="164">
        <v>540</v>
      </c>
      <c r="C35" s="170">
        <v>746</v>
      </c>
      <c r="D35" s="172">
        <f t="shared" si="5"/>
        <v>1286</v>
      </c>
      <c r="E35" s="164">
        <v>170</v>
      </c>
      <c r="F35" s="170">
        <v>202</v>
      </c>
      <c r="G35" s="172">
        <f t="shared" si="6"/>
        <v>372</v>
      </c>
      <c r="H35" s="164">
        <v>169</v>
      </c>
      <c r="I35" s="170">
        <v>183</v>
      </c>
      <c r="J35" s="172">
        <f t="shared" si="7"/>
        <v>352</v>
      </c>
      <c r="K35" s="182">
        <f t="shared" si="8"/>
        <v>339</v>
      </c>
      <c r="L35" s="187">
        <f t="shared" si="8"/>
        <v>385</v>
      </c>
      <c r="M35" s="130">
        <f t="shared" si="9"/>
        <v>724</v>
      </c>
      <c r="N35" s="190">
        <f t="shared" si="10"/>
        <v>62.777777777777779</v>
      </c>
      <c r="O35" s="195">
        <f t="shared" si="10"/>
        <v>51.608579088471849</v>
      </c>
      <c r="P35" s="197">
        <f t="shared" si="10"/>
        <v>56.298600311041994</v>
      </c>
    </row>
    <row r="36" spans="1:16" s="2" customFormat="1" ht="22.5" customHeight="1">
      <c r="A36" s="11" t="s">
        <v>34</v>
      </c>
      <c r="B36" s="42">
        <f t="shared" ref="B36:M36" si="11">SUM(B23:B35)</f>
        <v>2351</v>
      </c>
      <c r="C36" s="22">
        <f t="shared" si="11"/>
        <v>2549</v>
      </c>
      <c r="D36" s="37">
        <f t="shared" si="11"/>
        <v>4900</v>
      </c>
      <c r="E36" s="42">
        <f t="shared" si="11"/>
        <v>685</v>
      </c>
      <c r="F36" s="22">
        <f t="shared" si="11"/>
        <v>772</v>
      </c>
      <c r="G36" s="37">
        <f t="shared" si="11"/>
        <v>1457</v>
      </c>
      <c r="H36" s="42">
        <f t="shared" si="11"/>
        <v>629</v>
      </c>
      <c r="I36" s="42">
        <f t="shared" si="11"/>
        <v>620</v>
      </c>
      <c r="J36" s="37">
        <f t="shared" si="11"/>
        <v>1249</v>
      </c>
      <c r="K36" s="42">
        <f t="shared" si="11"/>
        <v>1314</v>
      </c>
      <c r="L36" s="22">
        <f t="shared" si="11"/>
        <v>1392</v>
      </c>
      <c r="M36" s="37">
        <f t="shared" si="11"/>
        <v>2706</v>
      </c>
      <c r="N36" s="143">
        <f t="shared" si="10"/>
        <v>55.891110165886857</v>
      </c>
      <c r="O36" s="149">
        <f t="shared" si="10"/>
        <v>54.609650843468025</v>
      </c>
      <c r="P36" s="155">
        <f t="shared" si="10"/>
        <v>55.224489795918366</v>
      </c>
    </row>
    <row r="38" spans="1:16" s="2" customFormat="1" ht="13.5">
      <c r="A38" s="158" t="s">
        <v>9</v>
      </c>
      <c r="B38" s="165">
        <f>B36</f>
        <v>2351</v>
      </c>
      <c r="C38" s="165">
        <f>C36</f>
        <v>2549</v>
      </c>
      <c r="D38" s="173">
        <f>SUM(B38:C38)</f>
        <v>4900</v>
      </c>
      <c r="E38" s="178">
        <f>E36</f>
        <v>685</v>
      </c>
      <c r="F38" s="178">
        <f>F36</f>
        <v>772</v>
      </c>
      <c r="G38" s="173">
        <f>SUM(E38:F38)</f>
        <v>1457</v>
      </c>
      <c r="H38" s="178">
        <f>H36</f>
        <v>629</v>
      </c>
      <c r="I38" s="178">
        <f>I36</f>
        <v>620</v>
      </c>
      <c r="J38" s="173">
        <f>SUM(H38:I38)</f>
        <v>1249</v>
      </c>
      <c r="K38" s="165">
        <f>K36</f>
        <v>1314</v>
      </c>
      <c r="L38" s="165">
        <f>L36</f>
        <v>1392</v>
      </c>
      <c r="M38" s="173">
        <f>SUM(K38:L38)</f>
        <v>2706</v>
      </c>
      <c r="N38" s="192">
        <f>IF(OR(K38=0,B38=0),0,K38/B38*100)</f>
        <v>55.891110165886857</v>
      </c>
      <c r="O38" s="192">
        <f>IF(OR(L38=0,C38=0),0,L38/C38*100)</f>
        <v>54.609650843468025</v>
      </c>
      <c r="P38" s="192">
        <f>IF(OR(M38=0,D38=0),0,M38/D38*100)</f>
        <v>55.224489795918366</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27</v>
      </c>
      <c r="C40" s="167">
        <f t="shared" ref="C40:C52" si="13">ROUND(IF(C23=0,0,C23*$C$38/$C$36),0)</f>
        <v>25</v>
      </c>
      <c r="D40" s="166">
        <f t="shared" ref="D40:D52" si="14">SUM(B40:C40)</f>
        <v>52</v>
      </c>
      <c r="E40" s="167">
        <f t="shared" ref="E40:E52" si="15">ROUND(IF(E23=0,0,E23*$E$38/$E$36),0)</f>
        <v>3</v>
      </c>
      <c r="F40" s="167">
        <f t="shared" ref="F40:F52" si="16">ROUND(IF(F23=0,0,F23*$F$38/$F$36),0)</f>
        <v>4</v>
      </c>
      <c r="G40" s="166">
        <f t="shared" ref="G40:G52" si="17">SUM(E40:F40)</f>
        <v>7</v>
      </c>
      <c r="H40" s="167">
        <f t="shared" ref="H40:H52" si="18">ROUND(IF(H23=0,0,H23*$H$38/$H$36),0)</f>
        <v>7</v>
      </c>
      <c r="I40" s="167">
        <f t="shared" ref="I40:I52" si="19">ROUND(IF(I23=0,0,I23*$I$38/$I$36),0)</f>
        <v>8</v>
      </c>
      <c r="J40" s="166">
        <f t="shared" ref="J40:J52" si="20">SUM(H40:I40)</f>
        <v>15</v>
      </c>
      <c r="K40" s="167">
        <f t="shared" ref="K40:K52" si="21">ROUND(IF(K23=0,0,K23*$K$38/$K$36),0)</f>
        <v>10</v>
      </c>
      <c r="L40" s="167">
        <f t="shared" ref="L40:L52" si="22">ROUND(IF(L23=0,0,L23*$L$38/$L$36),0)</f>
        <v>12</v>
      </c>
      <c r="M40" s="166">
        <f t="shared" ref="M40:M52" si="23">SUM(K40:L40)</f>
        <v>22</v>
      </c>
      <c r="N40" s="193">
        <f t="shared" ref="N40:P52" si="24">IF(OR(K40=0,B40=0),0,K40/B40*100)</f>
        <v>37.037037037037038</v>
      </c>
      <c r="O40" s="193">
        <f t="shared" si="24"/>
        <v>48</v>
      </c>
      <c r="P40" s="193">
        <f t="shared" si="24"/>
        <v>42.307692307692307</v>
      </c>
    </row>
    <row r="41" spans="1:16" s="2" customFormat="1" ht="13.5">
      <c r="A41" s="159" t="s">
        <v>70</v>
      </c>
      <c r="B41" s="167">
        <f t="shared" si="12"/>
        <v>33</v>
      </c>
      <c r="C41" s="167">
        <f t="shared" si="13"/>
        <v>30</v>
      </c>
      <c r="D41" s="166">
        <f t="shared" si="14"/>
        <v>63</v>
      </c>
      <c r="E41" s="167">
        <f t="shared" si="15"/>
        <v>9</v>
      </c>
      <c r="F41" s="167">
        <f t="shared" si="16"/>
        <v>7</v>
      </c>
      <c r="G41" s="166">
        <f t="shared" si="17"/>
        <v>16</v>
      </c>
      <c r="H41" s="167">
        <f t="shared" si="18"/>
        <v>7</v>
      </c>
      <c r="I41" s="167">
        <f t="shared" si="19"/>
        <v>7</v>
      </c>
      <c r="J41" s="166">
        <f t="shared" si="20"/>
        <v>14</v>
      </c>
      <c r="K41" s="167">
        <f t="shared" si="21"/>
        <v>16</v>
      </c>
      <c r="L41" s="167">
        <f t="shared" si="22"/>
        <v>14</v>
      </c>
      <c r="M41" s="166">
        <f t="shared" si="23"/>
        <v>30</v>
      </c>
      <c r="N41" s="193">
        <f t="shared" si="24"/>
        <v>48.484848484848484</v>
      </c>
      <c r="O41" s="193">
        <f t="shared" si="24"/>
        <v>46.666666666666664</v>
      </c>
      <c r="P41" s="193">
        <f t="shared" si="24"/>
        <v>47.619047619047613</v>
      </c>
    </row>
    <row r="42" spans="1:16" s="2" customFormat="1" ht="13.5">
      <c r="A42" s="160" t="s">
        <v>0</v>
      </c>
      <c r="B42" s="167">
        <f t="shared" si="12"/>
        <v>168</v>
      </c>
      <c r="C42" s="167">
        <f t="shared" si="13"/>
        <v>142</v>
      </c>
      <c r="D42" s="166">
        <f t="shared" si="14"/>
        <v>310</v>
      </c>
      <c r="E42" s="167">
        <f t="shared" si="15"/>
        <v>35</v>
      </c>
      <c r="F42" s="167">
        <f t="shared" si="16"/>
        <v>26</v>
      </c>
      <c r="G42" s="166">
        <f t="shared" si="17"/>
        <v>61</v>
      </c>
      <c r="H42" s="167">
        <f t="shared" si="18"/>
        <v>33</v>
      </c>
      <c r="I42" s="167">
        <f t="shared" si="19"/>
        <v>30</v>
      </c>
      <c r="J42" s="166">
        <f t="shared" si="20"/>
        <v>63</v>
      </c>
      <c r="K42" s="167">
        <f t="shared" si="21"/>
        <v>68</v>
      </c>
      <c r="L42" s="167">
        <f t="shared" si="22"/>
        <v>56</v>
      </c>
      <c r="M42" s="166">
        <f t="shared" si="23"/>
        <v>124</v>
      </c>
      <c r="N42" s="193">
        <f t="shared" si="24"/>
        <v>40.476190476190474</v>
      </c>
      <c r="O42" s="193">
        <f t="shared" si="24"/>
        <v>39.436619718309856</v>
      </c>
      <c r="P42" s="193">
        <f t="shared" si="24"/>
        <v>40</v>
      </c>
    </row>
    <row r="43" spans="1:16" s="2" customFormat="1" ht="13.5">
      <c r="A43" s="160" t="s">
        <v>7</v>
      </c>
      <c r="B43" s="167">
        <f t="shared" si="12"/>
        <v>170</v>
      </c>
      <c r="C43" s="167">
        <f t="shared" si="13"/>
        <v>140</v>
      </c>
      <c r="D43" s="166">
        <f t="shared" si="14"/>
        <v>310</v>
      </c>
      <c r="E43" s="167">
        <f t="shared" si="15"/>
        <v>43</v>
      </c>
      <c r="F43" s="167">
        <f t="shared" si="16"/>
        <v>47</v>
      </c>
      <c r="G43" s="166">
        <f t="shared" si="17"/>
        <v>90</v>
      </c>
      <c r="H43" s="167">
        <f t="shared" si="18"/>
        <v>32</v>
      </c>
      <c r="I43" s="167">
        <f t="shared" si="19"/>
        <v>25</v>
      </c>
      <c r="J43" s="166">
        <f t="shared" si="20"/>
        <v>57</v>
      </c>
      <c r="K43" s="167">
        <f t="shared" si="21"/>
        <v>75</v>
      </c>
      <c r="L43" s="167">
        <f t="shared" si="22"/>
        <v>72</v>
      </c>
      <c r="M43" s="166">
        <f t="shared" si="23"/>
        <v>147</v>
      </c>
      <c r="N43" s="193">
        <f t="shared" si="24"/>
        <v>44.117647058823529</v>
      </c>
      <c r="O43" s="193">
        <f t="shared" si="24"/>
        <v>51.428571428571423</v>
      </c>
      <c r="P43" s="193">
        <f t="shared" si="24"/>
        <v>47.41935483870968</v>
      </c>
    </row>
    <row r="44" spans="1:16" s="2" customFormat="1" ht="13.5">
      <c r="A44" s="160" t="s">
        <v>11</v>
      </c>
      <c r="B44" s="167">
        <f t="shared" si="12"/>
        <v>163</v>
      </c>
      <c r="C44" s="167">
        <f t="shared" si="13"/>
        <v>166</v>
      </c>
      <c r="D44" s="166">
        <f t="shared" si="14"/>
        <v>329</v>
      </c>
      <c r="E44" s="167">
        <f t="shared" si="15"/>
        <v>55</v>
      </c>
      <c r="F44" s="167">
        <f t="shared" si="16"/>
        <v>62</v>
      </c>
      <c r="G44" s="166">
        <f t="shared" si="17"/>
        <v>117</v>
      </c>
      <c r="H44" s="167">
        <f t="shared" si="18"/>
        <v>43</v>
      </c>
      <c r="I44" s="167">
        <f t="shared" si="19"/>
        <v>33</v>
      </c>
      <c r="J44" s="166">
        <f t="shared" si="20"/>
        <v>76</v>
      </c>
      <c r="K44" s="167">
        <f t="shared" si="21"/>
        <v>98</v>
      </c>
      <c r="L44" s="167">
        <f t="shared" si="22"/>
        <v>95</v>
      </c>
      <c r="M44" s="166">
        <f t="shared" si="23"/>
        <v>193</v>
      </c>
      <c r="N44" s="193">
        <f t="shared" si="24"/>
        <v>60.122699386503065</v>
      </c>
      <c r="O44" s="193">
        <f t="shared" si="24"/>
        <v>57.228915662650607</v>
      </c>
      <c r="P44" s="193">
        <f t="shared" si="24"/>
        <v>58.662613981762924</v>
      </c>
    </row>
    <row r="45" spans="1:16" s="2" customFormat="1" ht="13.5">
      <c r="A45" s="160" t="s">
        <v>5</v>
      </c>
      <c r="B45" s="167">
        <f t="shared" si="12"/>
        <v>157</v>
      </c>
      <c r="C45" s="167">
        <f t="shared" si="13"/>
        <v>118</v>
      </c>
      <c r="D45" s="166">
        <f t="shared" si="14"/>
        <v>275</v>
      </c>
      <c r="E45" s="167">
        <f t="shared" si="15"/>
        <v>51</v>
      </c>
      <c r="F45" s="167">
        <f t="shared" si="16"/>
        <v>29</v>
      </c>
      <c r="G45" s="166">
        <f t="shared" si="17"/>
        <v>80</v>
      </c>
      <c r="H45" s="167">
        <f t="shared" si="18"/>
        <v>36</v>
      </c>
      <c r="I45" s="167">
        <f t="shared" si="19"/>
        <v>31</v>
      </c>
      <c r="J45" s="166">
        <f t="shared" si="20"/>
        <v>67</v>
      </c>
      <c r="K45" s="167">
        <f t="shared" si="21"/>
        <v>87</v>
      </c>
      <c r="L45" s="167">
        <f t="shared" si="22"/>
        <v>60</v>
      </c>
      <c r="M45" s="166">
        <f t="shared" si="23"/>
        <v>147</v>
      </c>
      <c r="N45" s="193">
        <f t="shared" si="24"/>
        <v>55.414012738853501</v>
      </c>
      <c r="O45" s="193">
        <f t="shared" si="24"/>
        <v>50.847457627118644</v>
      </c>
      <c r="P45" s="193">
        <f t="shared" si="24"/>
        <v>53.454545454545453</v>
      </c>
    </row>
    <row r="46" spans="1:16" s="2" customFormat="1" ht="13.5">
      <c r="A46" s="160" t="s">
        <v>17</v>
      </c>
      <c r="B46" s="167">
        <f t="shared" si="12"/>
        <v>154</v>
      </c>
      <c r="C46" s="167">
        <f t="shared" si="13"/>
        <v>152</v>
      </c>
      <c r="D46" s="166">
        <f t="shared" si="14"/>
        <v>306</v>
      </c>
      <c r="E46" s="167">
        <f t="shared" si="15"/>
        <v>30</v>
      </c>
      <c r="F46" s="167">
        <f t="shared" si="16"/>
        <v>46</v>
      </c>
      <c r="G46" s="166">
        <f t="shared" si="17"/>
        <v>76</v>
      </c>
      <c r="H46" s="167">
        <f t="shared" si="18"/>
        <v>46</v>
      </c>
      <c r="I46" s="167">
        <f t="shared" si="19"/>
        <v>35</v>
      </c>
      <c r="J46" s="166">
        <f t="shared" si="20"/>
        <v>81</v>
      </c>
      <c r="K46" s="167">
        <f t="shared" si="21"/>
        <v>76</v>
      </c>
      <c r="L46" s="167">
        <f t="shared" si="22"/>
        <v>81</v>
      </c>
      <c r="M46" s="166">
        <f t="shared" si="23"/>
        <v>157</v>
      </c>
      <c r="N46" s="193">
        <f t="shared" si="24"/>
        <v>49.350649350649348</v>
      </c>
      <c r="O46" s="193">
        <f t="shared" si="24"/>
        <v>53.289473684210535</v>
      </c>
      <c r="P46" s="193">
        <f t="shared" si="24"/>
        <v>51.307189542483655</v>
      </c>
    </row>
    <row r="47" spans="1:16" s="2" customFormat="1" ht="13.5">
      <c r="A47" s="160" t="s">
        <v>4</v>
      </c>
      <c r="B47" s="167">
        <f t="shared" si="12"/>
        <v>188</v>
      </c>
      <c r="C47" s="167">
        <f t="shared" si="13"/>
        <v>182</v>
      </c>
      <c r="D47" s="166">
        <f t="shared" si="14"/>
        <v>370</v>
      </c>
      <c r="E47" s="167">
        <f t="shared" si="15"/>
        <v>52</v>
      </c>
      <c r="F47" s="167">
        <f t="shared" si="16"/>
        <v>48</v>
      </c>
      <c r="G47" s="166">
        <f t="shared" si="17"/>
        <v>100</v>
      </c>
      <c r="H47" s="167">
        <f t="shared" si="18"/>
        <v>45</v>
      </c>
      <c r="I47" s="167">
        <f t="shared" si="19"/>
        <v>40</v>
      </c>
      <c r="J47" s="166">
        <f t="shared" si="20"/>
        <v>85</v>
      </c>
      <c r="K47" s="167">
        <f t="shared" si="21"/>
        <v>97</v>
      </c>
      <c r="L47" s="167">
        <f t="shared" si="22"/>
        <v>88</v>
      </c>
      <c r="M47" s="166">
        <f t="shared" si="23"/>
        <v>185</v>
      </c>
      <c r="N47" s="193">
        <f t="shared" si="24"/>
        <v>51.595744680851062</v>
      </c>
      <c r="O47" s="193">
        <f t="shared" si="24"/>
        <v>48.35164835164835</v>
      </c>
      <c r="P47" s="193">
        <f t="shared" si="24"/>
        <v>50</v>
      </c>
    </row>
    <row r="48" spans="1:16" s="2" customFormat="1" ht="13.5">
      <c r="A48" s="160" t="s">
        <v>10</v>
      </c>
      <c r="B48" s="167">
        <f t="shared" si="12"/>
        <v>225</v>
      </c>
      <c r="C48" s="167">
        <f t="shared" si="13"/>
        <v>236</v>
      </c>
      <c r="D48" s="166">
        <f t="shared" si="14"/>
        <v>461</v>
      </c>
      <c r="E48" s="167">
        <f t="shared" si="15"/>
        <v>59</v>
      </c>
      <c r="F48" s="167">
        <f t="shared" si="16"/>
        <v>62</v>
      </c>
      <c r="G48" s="166">
        <f t="shared" si="17"/>
        <v>121</v>
      </c>
      <c r="H48" s="167">
        <f t="shared" si="18"/>
        <v>68</v>
      </c>
      <c r="I48" s="167">
        <f t="shared" si="19"/>
        <v>73</v>
      </c>
      <c r="J48" s="166">
        <f t="shared" si="20"/>
        <v>141</v>
      </c>
      <c r="K48" s="167">
        <f t="shared" si="21"/>
        <v>127</v>
      </c>
      <c r="L48" s="167">
        <f t="shared" si="22"/>
        <v>135</v>
      </c>
      <c r="M48" s="166">
        <f t="shared" si="23"/>
        <v>262</v>
      </c>
      <c r="N48" s="193">
        <f t="shared" si="24"/>
        <v>56.444444444444443</v>
      </c>
      <c r="O48" s="193">
        <f t="shared" si="24"/>
        <v>57.203389830508478</v>
      </c>
      <c r="P48" s="193">
        <f t="shared" si="24"/>
        <v>56.832971800433839</v>
      </c>
    </row>
    <row r="49" spans="1:16" s="2" customFormat="1" ht="13.5">
      <c r="A49" s="160" t="s">
        <v>14</v>
      </c>
      <c r="B49" s="167">
        <f t="shared" si="12"/>
        <v>189</v>
      </c>
      <c r="C49" s="167">
        <f t="shared" si="13"/>
        <v>205</v>
      </c>
      <c r="D49" s="166">
        <f t="shared" si="14"/>
        <v>394</v>
      </c>
      <c r="E49" s="167">
        <f t="shared" si="15"/>
        <v>61</v>
      </c>
      <c r="F49" s="167">
        <f t="shared" si="16"/>
        <v>74</v>
      </c>
      <c r="G49" s="166">
        <f t="shared" si="17"/>
        <v>135</v>
      </c>
      <c r="H49" s="167">
        <f t="shared" si="18"/>
        <v>47</v>
      </c>
      <c r="I49" s="167">
        <f t="shared" si="19"/>
        <v>52</v>
      </c>
      <c r="J49" s="166">
        <f t="shared" si="20"/>
        <v>99</v>
      </c>
      <c r="K49" s="167">
        <f t="shared" si="21"/>
        <v>108</v>
      </c>
      <c r="L49" s="167">
        <f t="shared" si="22"/>
        <v>126</v>
      </c>
      <c r="M49" s="166">
        <f t="shared" si="23"/>
        <v>234</v>
      </c>
      <c r="N49" s="193">
        <f t="shared" si="24"/>
        <v>57.142857142857139</v>
      </c>
      <c r="O49" s="193">
        <f t="shared" si="24"/>
        <v>61.463414634146339</v>
      </c>
      <c r="P49" s="193">
        <f t="shared" si="24"/>
        <v>59.390862944162436</v>
      </c>
    </row>
    <row r="50" spans="1:16" s="2" customFormat="1" ht="13.5">
      <c r="A50" s="160" t="s">
        <v>20</v>
      </c>
      <c r="B50" s="167">
        <f t="shared" si="12"/>
        <v>171</v>
      </c>
      <c r="C50" s="167">
        <f t="shared" si="13"/>
        <v>216</v>
      </c>
      <c r="D50" s="166">
        <f t="shared" si="14"/>
        <v>387</v>
      </c>
      <c r="E50" s="167">
        <f t="shared" si="15"/>
        <v>54</v>
      </c>
      <c r="F50" s="167">
        <f t="shared" si="16"/>
        <v>80</v>
      </c>
      <c r="G50" s="166">
        <f t="shared" si="17"/>
        <v>134</v>
      </c>
      <c r="H50" s="167">
        <f t="shared" si="18"/>
        <v>47</v>
      </c>
      <c r="I50" s="167">
        <f t="shared" si="19"/>
        <v>49</v>
      </c>
      <c r="J50" s="166">
        <f t="shared" si="20"/>
        <v>96</v>
      </c>
      <c r="K50" s="167">
        <f t="shared" si="21"/>
        <v>101</v>
      </c>
      <c r="L50" s="167">
        <f t="shared" si="22"/>
        <v>129</v>
      </c>
      <c r="M50" s="166">
        <f t="shared" si="23"/>
        <v>230</v>
      </c>
      <c r="N50" s="193">
        <f t="shared" si="24"/>
        <v>59.064327485380119</v>
      </c>
      <c r="O50" s="193">
        <f t="shared" si="24"/>
        <v>59.722222222222221</v>
      </c>
      <c r="P50" s="193">
        <f t="shared" si="24"/>
        <v>59.431524547803619</v>
      </c>
    </row>
    <row r="51" spans="1:16" s="2" customFormat="1" ht="13.5">
      <c r="A51" s="160" t="s">
        <v>23</v>
      </c>
      <c r="B51" s="167">
        <f t="shared" si="12"/>
        <v>166</v>
      </c>
      <c r="C51" s="167">
        <f t="shared" si="13"/>
        <v>191</v>
      </c>
      <c r="D51" s="166">
        <f t="shared" si="14"/>
        <v>357</v>
      </c>
      <c r="E51" s="167">
        <f t="shared" si="15"/>
        <v>63</v>
      </c>
      <c r="F51" s="167">
        <f t="shared" si="16"/>
        <v>85</v>
      </c>
      <c r="G51" s="166">
        <f t="shared" si="17"/>
        <v>148</v>
      </c>
      <c r="H51" s="167">
        <f t="shared" si="18"/>
        <v>49</v>
      </c>
      <c r="I51" s="167">
        <f t="shared" si="19"/>
        <v>54</v>
      </c>
      <c r="J51" s="166">
        <f t="shared" si="20"/>
        <v>103</v>
      </c>
      <c r="K51" s="167">
        <f t="shared" si="21"/>
        <v>112</v>
      </c>
      <c r="L51" s="167">
        <f t="shared" si="22"/>
        <v>139</v>
      </c>
      <c r="M51" s="166">
        <f t="shared" si="23"/>
        <v>251</v>
      </c>
      <c r="N51" s="193">
        <f t="shared" si="24"/>
        <v>67.46987951807229</v>
      </c>
      <c r="O51" s="193">
        <f t="shared" si="24"/>
        <v>72.774869109947645</v>
      </c>
      <c r="P51" s="193">
        <f t="shared" si="24"/>
        <v>70.308123249299712</v>
      </c>
    </row>
    <row r="52" spans="1:16" s="2" customFormat="1" ht="13.5">
      <c r="A52" s="160" t="s">
        <v>35</v>
      </c>
      <c r="B52" s="167">
        <f t="shared" si="12"/>
        <v>540</v>
      </c>
      <c r="C52" s="167">
        <f t="shared" si="13"/>
        <v>746</v>
      </c>
      <c r="D52" s="166">
        <f t="shared" si="14"/>
        <v>1286</v>
      </c>
      <c r="E52" s="167">
        <f t="shared" si="15"/>
        <v>170</v>
      </c>
      <c r="F52" s="167">
        <f t="shared" si="16"/>
        <v>202</v>
      </c>
      <c r="G52" s="166">
        <f t="shared" si="17"/>
        <v>372</v>
      </c>
      <c r="H52" s="167">
        <f t="shared" si="18"/>
        <v>169</v>
      </c>
      <c r="I52" s="167">
        <f t="shared" si="19"/>
        <v>183</v>
      </c>
      <c r="J52" s="166">
        <f t="shared" si="20"/>
        <v>352</v>
      </c>
      <c r="K52" s="167">
        <f t="shared" si="21"/>
        <v>339</v>
      </c>
      <c r="L52" s="167">
        <f t="shared" si="22"/>
        <v>385</v>
      </c>
      <c r="M52" s="166">
        <f t="shared" si="23"/>
        <v>724</v>
      </c>
      <c r="N52" s="193">
        <f t="shared" si="24"/>
        <v>62.777777777777779</v>
      </c>
      <c r="O52" s="193">
        <f t="shared" si="24"/>
        <v>51.608579088471849</v>
      </c>
      <c r="P52" s="193">
        <f t="shared" si="24"/>
        <v>56.298600311041994</v>
      </c>
    </row>
    <row r="53" spans="1:16" s="2" customFormat="1" ht="13.5">
      <c r="A53" s="160" t="s">
        <v>34</v>
      </c>
      <c r="B53" s="166">
        <f t="shared" ref="B53:M53" si="25">SUM(B40:B52)</f>
        <v>2351</v>
      </c>
      <c r="C53" s="166">
        <f t="shared" si="25"/>
        <v>2549</v>
      </c>
      <c r="D53" s="166">
        <f t="shared" si="25"/>
        <v>4900</v>
      </c>
      <c r="E53" s="166">
        <f t="shared" si="25"/>
        <v>685</v>
      </c>
      <c r="F53" s="166">
        <f t="shared" si="25"/>
        <v>772</v>
      </c>
      <c r="G53" s="166">
        <f t="shared" si="25"/>
        <v>1457</v>
      </c>
      <c r="H53" s="166">
        <f t="shared" si="25"/>
        <v>629</v>
      </c>
      <c r="I53" s="166">
        <f t="shared" si="25"/>
        <v>620</v>
      </c>
      <c r="J53" s="166">
        <f t="shared" si="25"/>
        <v>1249</v>
      </c>
      <c r="K53" s="166">
        <f t="shared" si="25"/>
        <v>1314</v>
      </c>
      <c r="L53" s="166">
        <f t="shared" si="25"/>
        <v>1392</v>
      </c>
      <c r="M53" s="166">
        <f t="shared" si="25"/>
        <v>2706</v>
      </c>
      <c r="N53" s="193">
        <f>ROUND(IF(OR(K53=0,B53=0),0,K53/B53*100),2)</f>
        <v>55.89</v>
      </c>
      <c r="O53" s="193">
        <f>ROUND(IF(OR(L53=0,C53=0),0,L53/C53*100),2)</f>
        <v>54.61</v>
      </c>
      <c r="P53" s="193">
        <f>ROUND(IF(OR(M53=0,D53=0),0,M53/D53*100),2)</f>
        <v>55.22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779" priority="101" stopIfTrue="1" operator="notEqual">
      <formula>B36</formula>
    </cfRule>
  </conditionalFormatting>
  <conditionalFormatting sqref="H49:J49">
    <cfRule type="cellIs" dxfId="5778" priority="102" stopIfTrue="1" operator="greaterThan">
      <formula>100</formula>
    </cfRule>
    <cfRule type="cellIs" dxfId="5777" priority="103" stopIfTrue="1" operator="notEqual">
      <formula>H36</formula>
    </cfRule>
  </conditionalFormatting>
  <conditionalFormatting sqref="H39:J48">
    <cfRule type="cellIs" dxfId="5776" priority="104" stopIfTrue="1" operator="greaterThan">
      <formula>100</formula>
    </cfRule>
  </conditionalFormatting>
  <conditionalFormatting sqref="B49:G49">
    <cfRule type="cellIs" dxfId="5775" priority="100" stopIfTrue="1" operator="notEqual">
      <formula>B36</formula>
    </cfRule>
  </conditionalFormatting>
  <conditionalFormatting sqref="H49:J49">
    <cfRule type="cellIs" dxfId="5774" priority="98" stopIfTrue="1" operator="greaterThan">
      <formula>100</formula>
    </cfRule>
    <cfRule type="cellIs" dxfId="5773" priority="99" stopIfTrue="1" operator="notEqual">
      <formula>H36</formula>
    </cfRule>
  </conditionalFormatting>
  <conditionalFormatting sqref="H39:J48">
    <cfRule type="cellIs" dxfId="5772" priority="97" stopIfTrue="1" operator="greaterThan">
      <formula>100</formula>
    </cfRule>
  </conditionalFormatting>
  <conditionalFormatting sqref="B49:G49">
    <cfRule type="cellIs" dxfId="5771" priority="96" stopIfTrue="1" operator="notEqual">
      <formula>B36</formula>
    </cfRule>
  </conditionalFormatting>
  <conditionalFormatting sqref="H49:J49">
    <cfRule type="cellIs" dxfId="5770" priority="94" stopIfTrue="1" operator="greaterThan">
      <formula>100</formula>
    </cfRule>
    <cfRule type="cellIs" dxfId="5769" priority="95" stopIfTrue="1" operator="notEqual">
      <formula>H36</formula>
    </cfRule>
  </conditionalFormatting>
  <conditionalFormatting sqref="H39:J48">
    <cfRule type="cellIs" dxfId="5768" priority="93" stopIfTrue="1" operator="greaterThan">
      <formula>100</formula>
    </cfRule>
  </conditionalFormatting>
  <conditionalFormatting sqref="B49:G49">
    <cfRule type="cellIs" dxfId="5767" priority="92" stopIfTrue="1" operator="notEqual">
      <formula>B36</formula>
    </cfRule>
  </conditionalFormatting>
  <conditionalFormatting sqref="H49:J49">
    <cfRule type="cellIs" dxfId="5766" priority="90" stopIfTrue="1" operator="greaterThan">
      <formula>100</formula>
    </cfRule>
    <cfRule type="cellIs" dxfId="5765" priority="91" stopIfTrue="1" operator="notEqual">
      <formula>H36</formula>
    </cfRule>
  </conditionalFormatting>
  <conditionalFormatting sqref="H39:J48">
    <cfRule type="cellIs" dxfId="5764" priority="89" stopIfTrue="1" operator="greaterThan">
      <formula>100</formula>
    </cfRule>
  </conditionalFormatting>
  <conditionalFormatting sqref="B49:G49">
    <cfRule type="cellIs" dxfId="5763" priority="88" stopIfTrue="1" operator="notEqual">
      <formula>B36</formula>
    </cfRule>
  </conditionalFormatting>
  <conditionalFormatting sqref="H49:J49">
    <cfRule type="cellIs" dxfId="5762" priority="86" stopIfTrue="1" operator="greaterThan">
      <formula>100</formula>
    </cfRule>
    <cfRule type="cellIs" dxfId="5761" priority="87" stopIfTrue="1" operator="notEqual">
      <formula>H36</formula>
    </cfRule>
  </conditionalFormatting>
  <conditionalFormatting sqref="H39:J48">
    <cfRule type="cellIs" dxfId="5760" priority="85" stopIfTrue="1" operator="greaterThan">
      <formula>100</formula>
    </cfRule>
  </conditionalFormatting>
  <conditionalFormatting sqref="B49:G49">
    <cfRule type="cellIs" dxfId="5759" priority="84" stopIfTrue="1" operator="notEqual">
      <formula>B36</formula>
    </cfRule>
  </conditionalFormatting>
  <conditionalFormatting sqref="H49:J49">
    <cfRule type="cellIs" dxfId="5758" priority="82" stopIfTrue="1" operator="greaterThan">
      <formula>100</formula>
    </cfRule>
    <cfRule type="cellIs" dxfId="5757" priority="83" stopIfTrue="1" operator="notEqual">
      <formula>H36</formula>
    </cfRule>
  </conditionalFormatting>
  <conditionalFormatting sqref="H39:J48">
    <cfRule type="cellIs" dxfId="5756" priority="81" stopIfTrue="1" operator="greaterThan">
      <formula>100</formula>
    </cfRule>
  </conditionalFormatting>
  <conditionalFormatting sqref="B49:G49">
    <cfRule type="cellIs" dxfId="5755" priority="80" stopIfTrue="1" operator="notEqual">
      <formula>B36</formula>
    </cfRule>
  </conditionalFormatting>
  <conditionalFormatting sqref="H49:J49">
    <cfRule type="cellIs" dxfId="5754" priority="78" stopIfTrue="1" operator="greaterThan">
      <formula>100</formula>
    </cfRule>
    <cfRule type="cellIs" dxfId="5753" priority="79" stopIfTrue="1" operator="notEqual">
      <formula>H36</formula>
    </cfRule>
  </conditionalFormatting>
  <conditionalFormatting sqref="H39:J48">
    <cfRule type="cellIs" dxfId="5752" priority="77" stopIfTrue="1" operator="greaterThan">
      <formula>100</formula>
    </cfRule>
  </conditionalFormatting>
  <conditionalFormatting sqref="B49:G49">
    <cfRule type="cellIs" dxfId="5751" priority="76" stopIfTrue="1" operator="notEqual">
      <formula>B36</formula>
    </cfRule>
  </conditionalFormatting>
  <conditionalFormatting sqref="H49:J49">
    <cfRule type="cellIs" dxfId="5750" priority="74" stopIfTrue="1" operator="greaterThan">
      <formula>100</formula>
    </cfRule>
    <cfRule type="cellIs" dxfId="5749" priority="75" stopIfTrue="1" operator="notEqual">
      <formula>H36</formula>
    </cfRule>
  </conditionalFormatting>
  <conditionalFormatting sqref="H39:J48">
    <cfRule type="cellIs" dxfId="5748" priority="73" stopIfTrue="1" operator="greaterThan">
      <formula>100</formula>
    </cfRule>
  </conditionalFormatting>
  <conditionalFormatting sqref="B49:G49">
    <cfRule type="cellIs" dxfId="5747" priority="72" stopIfTrue="1" operator="notEqual">
      <formula>B36</formula>
    </cfRule>
  </conditionalFormatting>
  <conditionalFormatting sqref="H49:J49">
    <cfRule type="cellIs" dxfId="5746" priority="70" stopIfTrue="1" operator="greaterThan">
      <formula>100</formula>
    </cfRule>
    <cfRule type="cellIs" dxfId="5745" priority="71" stopIfTrue="1" operator="notEqual">
      <formula>H36</formula>
    </cfRule>
  </conditionalFormatting>
  <conditionalFormatting sqref="H39:J48">
    <cfRule type="cellIs" dxfId="5744" priority="69" stopIfTrue="1" operator="greaterThan">
      <formula>100</formula>
    </cfRule>
  </conditionalFormatting>
  <conditionalFormatting sqref="B49:G49">
    <cfRule type="cellIs" dxfId="5743" priority="68" stopIfTrue="1" operator="notEqual">
      <formula>B36</formula>
    </cfRule>
  </conditionalFormatting>
  <conditionalFormatting sqref="H49:J49">
    <cfRule type="cellIs" dxfId="5742" priority="66" stopIfTrue="1" operator="greaterThan">
      <formula>100</formula>
    </cfRule>
    <cfRule type="cellIs" dxfId="5741" priority="67" stopIfTrue="1" operator="notEqual">
      <formula>H36</formula>
    </cfRule>
  </conditionalFormatting>
  <conditionalFormatting sqref="H39:J48">
    <cfRule type="cellIs" dxfId="5740" priority="65" stopIfTrue="1" operator="greaterThan">
      <formula>100</formula>
    </cfRule>
  </conditionalFormatting>
  <conditionalFormatting sqref="B49:G49">
    <cfRule type="cellIs" dxfId="5739" priority="64" stopIfTrue="1" operator="notEqual">
      <formula>B36</formula>
    </cfRule>
  </conditionalFormatting>
  <conditionalFormatting sqref="H49:J49">
    <cfRule type="cellIs" dxfId="5738" priority="62" stopIfTrue="1" operator="greaterThan">
      <formula>100</formula>
    </cfRule>
    <cfRule type="cellIs" dxfId="5737" priority="63" stopIfTrue="1" operator="notEqual">
      <formula>H36</formula>
    </cfRule>
  </conditionalFormatting>
  <conditionalFormatting sqref="H39:J48">
    <cfRule type="cellIs" dxfId="5736" priority="61" stopIfTrue="1" operator="greaterThan">
      <formula>100</formula>
    </cfRule>
  </conditionalFormatting>
  <conditionalFormatting sqref="B49:G49">
    <cfRule type="cellIs" dxfId="5735" priority="60" stopIfTrue="1" operator="notEqual">
      <formula>B36</formula>
    </cfRule>
  </conditionalFormatting>
  <conditionalFormatting sqref="H49:J49">
    <cfRule type="cellIs" dxfId="5734" priority="58" stopIfTrue="1" operator="greaterThan">
      <formula>100</formula>
    </cfRule>
    <cfRule type="cellIs" dxfId="5733" priority="59" stopIfTrue="1" operator="notEqual">
      <formula>H36</formula>
    </cfRule>
  </conditionalFormatting>
  <conditionalFormatting sqref="H39:J48">
    <cfRule type="cellIs" dxfId="5732" priority="57" stopIfTrue="1" operator="greaterThan">
      <formula>100</formula>
    </cfRule>
  </conditionalFormatting>
  <conditionalFormatting sqref="B49:G49">
    <cfRule type="cellIs" dxfId="5731" priority="56" stopIfTrue="1" operator="notEqual">
      <formula>B36</formula>
    </cfRule>
  </conditionalFormatting>
  <conditionalFormatting sqref="H49:J49">
    <cfRule type="cellIs" dxfId="5730" priority="54" stopIfTrue="1" operator="greaterThan">
      <formula>100</formula>
    </cfRule>
    <cfRule type="cellIs" dxfId="5729" priority="55" stopIfTrue="1" operator="notEqual">
      <formula>H36</formula>
    </cfRule>
  </conditionalFormatting>
  <conditionalFormatting sqref="H39:J48">
    <cfRule type="cellIs" dxfId="5728" priority="53" stopIfTrue="1" operator="greaterThan">
      <formula>100</formula>
    </cfRule>
  </conditionalFormatting>
  <conditionalFormatting sqref="B49:G49">
    <cfRule type="cellIs" dxfId="5727" priority="52" stopIfTrue="1" operator="notEqual">
      <formula>B36</formula>
    </cfRule>
  </conditionalFormatting>
  <conditionalFormatting sqref="H49:J49">
    <cfRule type="cellIs" dxfId="5726" priority="50" stopIfTrue="1" operator="greaterThan">
      <formula>100</formula>
    </cfRule>
    <cfRule type="cellIs" dxfId="5725" priority="51" stopIfTrue="1" operator="notEqual">
      <formula>H36</formula>
    </cfRule>
  </conditionalFormatting>
  <conditionalFormatting sqref="H39:J48">
    <cfRule type="cellIs" dxfId="5724" priority="49" stopIfTrue="1" operator="greaterThan">
      <formula>100</formula>
    </cfRule>
  </conditionalFormatting>
  <conditionalFormatting sqref="B49:G49">
    <cfRule type="cellIs" dxfId="5723" priority="48" stopIfTrue="1" operator="notEqual">
      <formula>B36</formula>
    </cfRule>
  </conditionalFormatting>
  <conditionalFormatting sqref="H49:J49">
    <cfRule type="cellIs" dxfId="5722" priority="46" stopIfTrue="1" operator="greaterThan">
      <formula>100</formula>
    </cfRule>
    <cfRule type="cellIs" dxfId="5721" priority="47" stopIfTrue="1" operator="notEqual">
      <formula>H36</formula>
    </cfRule>
  </conditionalFormatting>
  <conditionalFormatting sqref="H39:J48">
    <cfRule type="cellIs" dxfId="5720" priority="45" stopIfTrue="1" operator="greaterThan">
      <formula>100</formula>
    </cfRule>
  </conditionalFormatting>
  <conditionalFormatting sqref="B53:G53">
    <cfRule type="cellIs" dxfId="5719" priority="44" stopIfTrue="1" operator="notEqual">
      <formula>B38</formula>
    </cfRule>
  </conditionalFormatting>
  <conditionalFormatting sqref="H53:J53">
    <cfRule type="cellIs" dxfId="5718" priority="42" stopIfTrue="1" operator="greaterThan">
      <formula>100</formula>
    </cfRule>
    <cfRule type="cellIs" dxfId="5717" priority="43" stopIfTrue="1" operator="notEqual">
      <formula>H38</formula>
    </cfRule>
  </conditionalFormatting>
  <conditionalFormatting sqref="H40:J52">
    <cfRule type="cellIs" dxfId="5716" priority="41" stopIfTrue="1" operator="greaterThan">
      <formula>100</formula>
    </cfRule>
  </conditionalFormatting>
  <conditionalFormatting sqref="B53:G53">
    <cfRule type="cellIs" dxfId="5715" priority="40" stopIfTrue="1" operator="notEqual">
      <formula>B38</formula>
    </cfRule>
  </conditionalFormatting>
  <conditionalFormatting sqref="H53:J53">
    <cfRule type="cellIs" dxfId="5714" priority="38" stopIfTrue="1" operator="greaterThan">
      <formula>100</formula>
    </cfRule>
    <cfRule type="cellIs" dxfId="5713" priority="39" stopIfTrue="1" operator="notEqual">
      <formula>H38</formula>
    </cfRule>
  </conditionalFormatting>
  <conditionalFormatting sqref="H40:J52">
    <cfRule type="cellIs" dxfId="5712" priority="37" stopIfTrue="1" operator="greaterThan">
      <formula>100</formula>
    </cfRule>
  </conditionalFormatting>
  <conditionalFormatting sqref="B49:G49">
    <cfRule type="cellIs" dxfId="5711" priority="36" stopIfTrue="1" operator="notEqual">
      <formula>B36</formula>
    </cfRule>
  </conditionalFormatting>
  <conditionalFormatting sqref="H49:J49">
    <cfRule type="cellIs" dxfId="5710" priority="34" stopIfTrue="1" operator="greaterThan">
      <formula>100</formula>
    </cfRule>
    <cfRule type="cellIs" dxfId="5709" priority="35" stopIfTrue="1" operator="notEqual">
      <formula>H36</formula>
    </cfRule>
  </conditionalFormatting>
  <conditionalFormatting sqref="H39:J48">
    <cfRule type="cellIs" dxfId="5708" priority="33" stopIfTrue="1" operator="greaterThan">
      <formula>100</formula>
    </cfRule>
  </conditionalFormatting>
  <conditionalFormatting sqref="B53:G53">
    <cfRule type="cellIs" dxfId="5707" priority="32" stopIfTrue="1" operator="notEqual">
      <formula>B38</formula>
    </cfRule>
  </conditionalFormatting>
  <conditionalFormatting sqref="H53:J53">
    <cfRule type="cellIs" dxfId="5706" priority="30" stopIfTrue="1" operator="greaterThan">
      <formula>100</formula>
    </cfRule>
    <cfRule type="cellIs" dxfId="5705" priority="31" stopIfTrue="1" operator="notEqual">
      <formula>H38</formula>
    </cfRule>
  </conditionalFormatting>
  <conditionalFormatting sqref="H40:J52">
    <cfRule type="cellIs" dxfId="5704" priority="29" stopIfTrue="1" operator="greaterThan">
      <formula>100</formula>
    </cfRule>
  </conditionalFormatting>
  <conditionalFormatting sqref="B53:G53">
    <cfRule type="cellIs" dxfId="5703" priority="28" stopIfTrue="1" operator="notEqual">
      <formula>B38</formula>
    </cfRule>
  </conditionalFormatting>
  <conditionalFormatting sqref="H53:J53">
    <cfRule type="cellIs" dxfId="5702" priority="26" stopIfTrue="1" operator="greaterThan">
      <formula>100</formula>
    </cfRule>
    <cfRule type="cellIs" dxfId="5701" priority="27" stopIfTrue="1" operator="notEqual">
      <formula>H38</formula>
    </cfRule>
  </conditionalFormatting>
  <conditionalFormatting sqref="H40:J52">
    <cfRule type="cellIs" dxfId="5700" priority="25" stopIfTrue="1" operator="greaterThan">
      <formula>100</formula>
    </cfRule>
  </conditionalFormatting>
  <conditionalFormatting sqref="B49:G49">
    <cfRule type="cellIs" dxfId="5699" priority="24" stopIfTrue="1" operator="notEqual">
      <formula>B36</formula>
    </cfRule>
  </conditionalFormatting>
  <conditionalFormatting sqref="H49:J49">
    <cfRule type="cellIs" dxfId="5698" priority="22" stopIfTrue="1" operator="greaterThan">
      <formula>100</formula>
    </cfRule>
    <cfRule type="cellIs" dxfId="5697" priority="23" stopIfTrue="1" operator="notEqual">
      <formula>H36</formula>
    </cfRule>
  </conditionalFormatting>
  <conditionalFormatting sqref="H39:J48">
    <cfRule type="cellIs" dxfId="5696" priority="21" stopIfTrue="1" operator="greaterThan">
      <formula>100</formula>
    </cfRule>
  </conditionalFormatting>
  <conditionalFormatting sqref="B53:G53">
    <cfRule type="cellIs" dxfId="5695" priority="20" stopIfTrue="1" operator="notEqual">
      <formula>B38</formula>
    </cfRule>
  </conditionalFormatting>
  <conditionalFormatting sqref="H53:J53">
    <cfRule type="cellIs" dxfId="5694" priority="18" stopIfTrue="1" operator="greaterThan">
      <formula>100</formula>
    </cfRule>
    <cfRule type="cellIs" dxfId="5693" priority="19" stopIfTrue="1" operator="notEqual">
      <formula>H38</formula>
    </cfRule>
  </conditionalFormatting>
  <conditionalFormatting sqref="H40:J52">
    <cfRule type="cellIs" dxfId="5692" priority="17" stopIfTrue="1" operator="greaterThan">
      <formula>100</formula>
    </cfRule>
  </conditionalFormatting>
  <conditionalFormatting sqref="B53:G53">
    <cfRule type="cellIs" dxfId="5691" priority="16" stopIfTrue="1" operator="notEqual">
      <formula>B38</formula>
    </cfRule>
  </conditionalFormatting>
  <conditionalFormatting sqref="H53:J53">
    <cfRule type="cellIs" dxfId="5690" priority="14" stopIfTrue="1" operator="greaterThan">
      <formula>100</formula>
    </cfRule>
    <cfRule type="cellIs" dxfId="5689" priority="15" stopIfTrue="1" operator="notEqual">
      <formula>H38</formula>
    </cfRule>
  </conditionalFormatting>
  <conditionalFormatting sqref="H40:J52">
    <cfRule type="cellIs" dxfId="5688" priority="13" stopIfTrue="1" operator="greaterThan">
      <formula>100</formula>
    </cfRule>
  </conditionalFormatting>
  <conditionalFormatting sqref="B53:G53">
    <cfRule type="cellIs" dxfId="5687" priority="12" stopIfTrue="1" operator="notEqual">
      <formula>B38</formula>
    </cfRule>
  </conditionalFormatting>
  <conditionalFormatting sqref="H53:J53">
    <cfRule type="cellIs" dxfId="5686" priority="10" stopIfTrue="1" operator="greaterThan">
      <formula>100</formula>
    </cfRule>
    <cfRule type="cellIs" dxfId="5685" priority="11" stopIfTrue="1" operator="notEqual">
      <formula>H38</formula>
    </cfRule>
  </conditionalFormatting>
  <conditionalFormatting sqref="H40:J52">
    <cfRule type="cellIs" dxfId="5684" priority="9" stopIfTrue="1" operator="greaterThan">
      <formula>100</formula>
    </cfRule>
  </conditionalFormatting>
  <conditionalFormatting sqref="B53:G53">
    <cfRule type="cellIs" dxfId="5683" priority="8" stopIfTrue="1" operator="notEqual">
      <formula>B38</formula>
    </cfRule>
  </conditionalFormatting>
  <conditionalFormatting sqref="H53:J53">
    <cfRule type="cellIs" dxfId="5682" priority="6" stopIfTrue="1" operator="greaterThan">
      <formula>100</formula>
    </cfRule>
    <cfRule type="cellIs" dxfId="5681" priority="7" stopIfTrue="1" operator="notEqual">
      <formula>H38</formula>
    </cfRule>
  </conditionalFormatting>
  <conditionalFormatting sqref="H40:J52">
    <cfRule type="cellIs" dxfId="5680" priority="5" stopIfTrue="1" operator="greaterThan">
      <formula>100</formula>
    </cfRule>
  </conditionalFormatting>
  <conditionalFormatting sqref="B53:M53">
    <cfRule type="cellIs" dxfId="5679" priority="4" stopIfTrue="1" operator="notEqual">
      <formula>B38</formula>
    </cfRule>
  </conditionalFormatting>
  <conditionalFormatting sqref="N53:P53">
    <cfRule type="cellIs" dxfId="5678" priority="2" stopIfTrue="1" operator="greaterThan">
      <formula>100</formula>
    </cfRule>
    <cfRule type="cellIs" dxfId="5677" priority="3" stopIfTrue="1" operator="notEqual">
      <formula>N38</formula>
    </cfRule>
  </conditionalFormatting>
  <conditionalFormatting sqref="N40:P52">
    <cfRule type="cellIs" dxfId="56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1" sqref="I31"/>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53</v>
      </c>
      <c r="C6" s="168">
        <f t="shared" si="0"/>
        <v>47</v>
      </c>
      <c r="D6" s="171">
        <f t="shared" ref="D6:D16" si="1">SUM(B6:C6)</f>
        <v>100</v>
      </c>
      <c r="E6" s="174"/>
      <c r="F6" s="174"/>
      <c r="G6" s="174"/>
      <c r="H6" s="174"/>
      <c r="I6" s="174"/>
      <c r="J6" s="174"/>
      <c r="K6" s="179">
        <f t="shared" ref="K6:L16" si="2">K42</f>
        <v>22</v>
      </c>
      <c r="L6" s="183">
        <f t="shared" si="2"/>
        <v>23</v>
      </c>
      <c r="M6" s="188">
        <f t="shared" ref="M6:M17" si="3">SUM(K6:L6)</f>
        <v>45</v>
      </c>
      <c r="N6" s="91">
        <f t="shared" ref="N6:P17" si="4">IF(OR(K6=0,B6=0),0,K6/B6*100)</f>
        <v>41.509433962264154</v>
      </c>
      <c r="O6" s="194">
        <f t="shared" si="4"/>
        <v>48.936170212765958</v>
      </c>
      <c r="P6" s="196">
        <f t="shared" si="4"/>
        <v>45</v>
      </c>
    </row>
    <row r="7" spans="1:16" s="2" customFormat="1" ht="22.5" hidden="1" customHeight="1">
      <c r="A7" s="8" t="s">
        <v>7</v>
      </c>
      <c r="B7" s="161">
        <f t="shared" si="0"/>
        <v>47</v>
      </c>
      <c r="C7" s="168">
        <f t="shared" si="0"/>
        <v>41</v>
      </c>
      <c r="D7" s="130">
        <f t="shared" si="1"/>
        <v>88</v>
      </c>
      <c r="E7" s="175"/>
      <c r="F7" s="175"/>
      <c r="G7" s="175"/>
      <c r="H7" s="175"/>
      <c r="I7" s="175"/>
      <c r="J7" s="175"/>
      <c r="K7" s="162">
        <f t="shared" si="2"/>
        <v>20</v>
      </c>
      <c r="L7" s="169">
        <f t="shared" si="2"/>
        <v>24</v>
      </c>
      <c r="M7" s="130">
        <f t="shared" si="3"/>
        <v>44</v>
      </c>
      <c r="N7" s="139">
        <f t="shared" si="4"/>
        <v>42.553191489361701</v>
      </c>
      <c r="O7" s="145">
        <f t="shared" si="4"/>
        <v>58.536585365853654</v>
      </c>
      <c r="P7" s="151">
        <f t="shared" si="4"/>
        <v>50</v>
      </c>
    </row>
    <row r="8" spans="1:16" s="2" customFormat="1" ht="22.5" hidden="1" customHeight="1">
      <c r="A8" s="8" t="s">
        <v>11</v>
      </c>
      <c r="B8" s="161">
        <f t="shared" si="0"/>
        <v>39</v>
      </c>
      <c r="C8" s="168">
        <f t="shared" si="0"/>
        <v>38</v>
      </c>
      <c r="D8" s="130">
        <f t="shared" si="1"/>
        <v>77</v>
      </c>
      <c r="E8" s="175"/>
      <c r="F8" s="175"/>
      <c r="G8" s="175"/>
      <c r="H8" s="175"/>
      <c r="I8" s="175"/>
      <c r="J8" s="175"/>
      <c r="K8" s="162">
        <f t="shared" si="2"/>
        <v>17</v>
      </c>
      <c r="L8" s="169">
        <f t="shared" si="2"/>
        <v>22</v>
      </c>
      <c r="M8" s="130">
        <f t="shared" si="3"/>
        <v>39</v>
      </c>
      <c r="N8" s="139">
        <f t="shared" si="4"/>
        <v>43.589743589743591</v>
      </c>
      <c r="O8" s="145">
        <f t="shared" si="4"/>
        <v>57.894736842105267</v>
      </c>
      <c r="P8" s="151">
        <f t="shared" si="4"/>
        <v>50.649350649350644</v>
      </c>
    </row>
    <row r="9" spans="1:16" s="2" customFormat="1" ht="22.5" hidden="1" customHeight="1">
      <c r="A9" s="8" t="s">
        <v>5</v>
      </c>
      <c r="B9" s="161">
        <f t="shared" si="0"/>
        <v>38</v>
      </c>
      <c r="C9" s="168">
        <f t="shared" si="0"/>
        <v>40</v>
      </c>
      <c r="D9" s="130">
        <f t="shared" si="1"/>
        <v>78</v>
      </c>
      <c r="E9" s="175"/>
      <c r="F9" s="175"/>
      <c r="G9" s="175"/>
      <c r="H9" s="175"/>
      <c r="I9" s="175"/>
      <c r="J9" s="175"/>
      <c r="K9" s="162">
        <f t="shared" si="2"/>
        <v>13</v>
      </c>
      <c r="L9" s="169">
        <f t="shared" si="2"/>
        <v>19</v>
      </c>
      <c r="M9" s="130">
        <f t="shared" si="3"/>
        <v>32</v>
      </c>
      <c r="N9" s="139">
        <f t="shared" si="4"/>
        <v>34.210526315789473</v>
      </c>
      <c r="O9" s="145">
        <f t="shared" si="4"/>
        <v>47.5</v>
      </c>
      <c r="P9" s="151">
        <f t="shared" si="4"/>
        <v>41.025641025641022</v>
      </c>
    </row>
    <row r="10" spans="1:16" s="2" customFormat="1" ht="22.5" hidden="1" customHeight="1">
      <c r="A10" s="8" t="s">
        <v>17</v>
      </c>
      <c r="B10" s="161">
        <f t="shared" si="0"/>
        <v>57</v>
      </c>
      <c r="C10" s="168">
        <f t="shared" si="0"/>
        <v>44</v>
      </c>
      <c r="D10" s="130">
        <f t="shared" si="1"/>
        <v>101</v>
      </c>
      <c r="E10" s="175"/>
      <c r="F10" s="175"/>
      <c r="G10" s="175"/>
      <c r="H10" s="175"/>
      <c r="I10" s="175"/>
      <c r="J10" s="175"/>
      <c r="K10" s="162">
        <f t="shared" si="2"/>
        <v>33</v>
      </c>
      <c r="L10" s="169">
        <f t="shared" si="2"/>
        <v>21</v>
      </c>
      <c r="M10" s="130">
        <f t="shared" si="3"/>
        <v>54</v>
      </c>
      <c r="N10" s="139">
        <f t="shared" si="4"/>
        <v>57.894736842105267</v>
      </c>
      <c r="O10" s="145">
        <f t="shared" si="4"/>
        <v>47.727272727272727</v>
      </c>
      <c r="P10" s="151">
        <f t="shared" si="4"/>
        <v>53.46534653465347</v>
      </c>
    </row>
    <row r="11" spans="1:16" s="2" customFormat="1" ht="22.5" hidden="1" customHeight="1">
      <c r="A11" s="8" t="s">
        <v>4</v>
      </c>
      <c r="B11" s="161">
        <f t="shared" si="0"/>
        <v>80</v>
      </c>
      <c r="C11" s="168">
        <f t="shared" si="0"/>
        <v>68</v>
      </c>
      <c r="D11" s="130">
        <f t="shared" si="1"/>
        <v>148</v>
      </c>
      <c r="E11" s="175"/>
      <c r="F11" s="175"/>
      <c r="G11" s="175"/>
      <c r="H11" s="175"/>
      <c r="I11" s="175"/>
      <c r="J11" s="175"/>
      <c r="K11" s="162">
        <f t="shared" si="2"/>
        <v>41</v>
      </c>
      <c r="L11" s="169">
        <f t="shared" si="2"/>
        <v>40</v>
      </c>
      <c r="M11" s="130">
        <f t="shared" si="3"/>
        <v>81</v>
      </c>
      <c r="N11" s="139">
        <f t="shared" si="4"/>
        <v>51.249999999999993</v>
      </c>
      <c r="O11" s="145">
        <f t="shared" si="4"/>
        <v>58.82352941176471</v>
      </c>
      <c r="P11" s="151">
        <f t="shared" si="4"/>
        <v>54.729729729729726</v>
      </c>
    </row>
    <row r="12" spans="1:16" s="2" customFormat="1" ht="22.5" hidden="1" customHeight="1">
      <c r="A12" s="8" t="s">
        <v>10</v>
      </c>
      <c r="B12" s="161">
        <f t="shared" si="0"/>
        <v>99</v>
      </c>
      <c r="C12" s="168">
        <f t="shared" si="0"/>
        <v>99</v>
      </c>
      <c r="D12" s="130">
        <f t="shared" si="1"/>
        <v>198</v>
      </c>
      <c r="E12" s="175"/>
      <c r="F12" s="175"/>
      <c r="G12" s="175"/>
      <c r="H12" s="175"/>
      <c r="I12" s="175"/>
      <c r="J12" s="175"/>
      <c r="K12" s="162">
        <f t="shared" si="2"/>
        <v>51</v>
      </c>
      <c r="L12" s="169">
        <f t="shared" si="2"/>
        <v>67</v>
      </c>
      <c r="M12" s="130">
        <f t="shared" si="3"/>
        <v>118</v>
      </c>
      <c r="N12" s="139">
        <f t="shared" si="4"/>
        <v>51.515151515151516</v>
      </c>
      <c r="O12" s="145">
        <f t="shared" si="4"/>
        <v>67.676767676767682</v>
      </c>
      <c r="P12" s="151">
        <f t="shared" si="4"/>
        <v>59.595959595959592</v>
      </c>
    </row>
    <row r="13" spans="1:16" s="2" customFormat="1" ht="22.5" hidden="1" customHeight="1">
      <c r="A13" s="8" t="s">
        <v>14</v>
      </c>
      <c r="B13" s="161">
        <f t="shared" si="0"/>
        <v>80</v>
      </c>
      <c r="C13" s="168">
        <f t="shared" si="0"/>
        <v>98</v>
      </c>
      <c r="D13" s="130">
        <f t="shared" si="1"/>
        <v>178</v>
      </c>
      <c r="E13" s="175"/>
      <c r="F13" s="175"/>
      <c r="G13" s="175"/>
      <c r="H13" s="175"/>
      <c r="I13" s="175"/>
      <c r="J13" s="175"/>
      <c r="K13" s="162">
        <f t="shared" si="2"/>
        <v>48</v>
      </c>
      <c r="L13" s="169">
        <f t="shared" si="2"/>
        <v>60</v>
      </c>
      <c r="M13" s="130">
        <f t="shared" si="3"/>
        <v>108</v>
      </c>
      <c r="N13" s="139">
        <f t="shared" si="4"/>
        <v>60</v>
      </c>
      <c r="O13" s="145">
        <f t="shared" si="4"/>
        <v>61.224489795918366</v>
      </c>
      <c r="P13" s="151">
        <f t="shared" si="4"/>
        <v>60.674157303370791</v>
      </c>
    </row>
    <row r="14" spans="1:16" s="2" customFormat="1" ht="22.5" hidden="1" customHeight="1">
      <c r="A14" s="8" t="s">
        <v>20</v>
      </c>
      <c r="B14" s="161">
        <f t="shared" si="0"/>
        <v>93</v>
      </c>
      <c r="C14" s="168">
        <f t="shared" si="0"/>
        <v>113</v>
      </c>
      <c r="D14" s="130">
        <f t="shared" si="1"/>
        <v>206</v>
      </c>
      <c r="E14" s="175"/>
      <c r="F14" s="175"/>
      <c r="G14" s="175"/>
      <c r="H14" s="175"/>
      <c r="I14" s="175"/>
      <c r="J14" s="175"/>
      <c r="K14" s="162">
        <f t="shared" si="2"/>
        <v>60</v>
      </c>
      <c r="L14" s="169">
        <f t="shared" si="2"/>
        <v>69</v>
      </c>
      <c r="M14" s="130">
        <f t="shared" si="3"/>
        <v>129</v>
      </c>
      <c r="N14" s="139">
        <f t="shared" si="4"/>
        <v>64.516129032258064</v>
      </c>
      <c r="O14" s="145">
        <f t="shared" si="4"/>
        <v>61.06194690265486</v>
      </c>
      <c r="P14" s="151">
        <f t="shared" si="4"/>
        <v>62.621359223300978</v>
      </c>
    </row>
    <row r="15" spans="1:16" s="2" customFormat="1" ht="22.5" hidden="1" customHeight="1">
      <c r="A15" s="8" t="s">
        <v>23</v>
      </c>
      <c r="B15" s="161">
        <f t="shared" si="0"/>
        <v>111</v>
      </c>
      <c r="C15" s="168">
        <f t="shared" si="0"/>
        <v>111</v>
      </c>
      <c r="D15" s="130">
        <f t="shared" si="1"/>
        <v>222</v>
      </c>
      <c r="E15" s="174"/>
      <c r="F15" s="174"/>
      <c r="G15" s="174"/>
      <c r="H15" s="174"/>
      <c r="I15" s="174"/>
      <c r="J15" s="174"/>
      <c r="K15" s="161">
        <f t="shared" si="2"/>
        <v>73</v>
      </c>
      <c r="L15" s="168">
        <f t="shared" si="2"/>
        <v>71</v>
      </c>
      <c r="M15" s="130">
        <f t="shared" si="3"/>
        <v>144</v>
      </c>
      <c r="N15" s="139">
        <f t="shared" si="4"/>
        <v>65.765765765765778</v>
      </c>
      <c r="O15" s="145">
        <f t="shared" si="4"/>
        <v>63.963963963963963</v>
      </c>
      <c r="P15" s="151">
        <f t="shared" si="4"/>
        <v>64.86486486486487</v>
      </c>
    </row>
    <row r="16" spans="1:16" s="2" customFormat="1" ht="22.5" hidden="1" customHeight="1">
      <c r="A16" s="10" t="s">
        <v>35</v>
      </c>
      <c r="B16" s="162">
        <f t="shared" si="0"/>
        <v>396</v>
      </c>
      <c r="C16" s="169">
        <f t="shared" si="0"/>
        <v>551</v>
      </c>
      <c r="D16" s="172">
        <f t="shared" si="1"/>
        <v>947</v>
      </c>
      <c r="E16" s="176"/>
      <c r="F16" s="176"/>
      <c r="G16" s="176"/>
      <c r="H16" s="176"/>
      <c r="I16" s="176"/>
      <c r="J16" s="176"/>
      <c r="K16" s="162">
        <f t="shared" si="2"/>
        <v>239</v>
      </c>
      <c r="L16" s="169">
        <f t="shared" si="2"/>
        <v>265</v>
      </c>
      <c r="M16" s="130">
        <f t="shared" si="3"/>
        <v>504</v>
      </c>
      <c r="N16" s="190">
        <f t="shared" si="4"/>
        <v>60.353535353535349</v>
      </c>
      <c r="O16" s="195">
        <f t="shared" si="4"/>
        <v>48.094373865698728</v>
      </c>
      <c r="P16" s="197">
        <f t="shared" si="4"/>
        <v>53.220696937697994</v>
      </c>
    </row>
    <row r="17" spans="1:24" s="2" customFormat="1" ht="22.5" hidden="1" customHeight="1">
      <c r="A17" s="11" t="s">
        <v>34</v>
      </c>
      <c r="B17" s="42">
        <f>SUM(B6:B16)</f>
        <v>1093</v>
      </c>
      <c r="C17" s="22">
        <f>SUM(C6:C16)</f>
        <v>1250</v>
      </c>
      <c r="D17" s="37">
        <f>SUM(D6:D16)</f>
        <v>2343</v>
      </c>
      <c r="E17" s="177"/>
      <c r="F17" s="177"/>
      <c r="G17" s="177"/>
      <c r="H17" s="177"/>
      <c r="I17" s="177"/>
      <c r="J17" s="177"/>
      <c r="K17" s="42">
        <f>SUM(K6:K16)</f>
        <v>617</v>
      </c>
      <c r="L17" s="22">
        <f>SUM(L6:L16)</f>
        <v>681</v>
      </c>
      <c r="M17" s="37">
        <f t="shared" si="3"/>
        <v>1298</v>
      </c>
      <c r="N17" s="143">
        <f t="shared" si="4"/>
        <v>56.450137236962483</v>
      </c>
      <c r="O17" s="149">
        <f t="shared" si="4"/>
        <v>54.48</v>
      </c>
      <c r="P17" s="155">
        <f t="shared" si="4"/>
        <v>55.399061032863848</v>
      </c>
    </row>
    <row r="18" spans="1:24" hidden="1"/>
    <row r="19" spans="1:24" hidden="1"/>
    <row r="20" spans="1:24" s="2" customFormat="1" ht="22.5" customHeight="1">
      <c r="A20" s="156" t="str">
        <f>'17神社'!A20:L20</f>
        <v>令和７年７月２０日執行　参議院議員通常選挙</v>
      </c>
      <c r="B20" s="163"/>
      <c r="C20" s="163"/>
      <c r="D20" s="163"/>
      <c r="E20" s="163"/>
      <c r="F20" s="163"/>
      <c r="G20" s="163"/>
      <c r="H20" s="163"/>
      <c r="I20" s="163"/>
      <c r="J20" s="163"/>
      <c r="K20" s="163"/>
      <c r="L20" s="184"/>
      <c r="M20" s="15" t="s">
        <v>101</v>
      </c>
      <c r="N20" s="31"/>
      <c r="O20" s="15" t="s">
        <v>102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7</v>
      </c>
      <c r="C23" s="170">
        <v>4</v>
      </c>
      <c r="D23" s="171">
        <f t="shared" ref="D23:D35" si="5">SUM(B23:C23)</f>
        <v>11</v>
      </c>
      <c r="E23" s="164">
        <v>0</v>
      </c>
      <c r="F23" s="170">
        <v>2</v>
      </c>
      <c r="G23" s="171">
        <f t="shared" ref="G23:G35" si="6">SUM(E23:F23)</f>
        <v>2</v>
      </c>
      <c r="H23" s="164">
        <v>3</v>
      </c>
      <c r="I23" s="170">
        <v>0</v>
      </c>
      <c r="J23" s="171">
        <f t="shared" ref="J23:J35" si="7">SUM(H23:I23)</f>
        <v>3</v>
      </c>
      <c r="K23" s="180">
        <f t="shared" ref="K23:L35" si="8">E23+H23</f>
        <v>3</v>
      </c>
      <c r="L23" s="185">
        <f t="shared" si="8"/>
        <v>2</v>
      </c>
      <c r="M23" s="189">
        <f t="shared" ref="M23:M35" si="9">SUM(K23:L23)</f>
        <v>5</v>
      </c>
      <c r="N23" s="91">
        <f t="shared" ref="N23:P36" si="10">IF(OR(K23=0,B23=0),0,K23/B23*100)</f>
        <v>42.857142857142854</v>
      </c>
      <c r="O23" s="97">
        <f t="shared" si="10"/>
        <v>50</v>
      </c>
      <c r="P23" s="103">
        <f t="shared" si="10"/>
        <v>45.454545454545453</v>
      </c>
      <c r="Q23" s="158"/>
      <c r="R23" s="198"/>
      <c r="S23" s="1" t="s">
        <v>28</v>
      </c>
      <c r="T23" s="1"/>
      <c r="U23" s="1"/>
      <c r="V23" s="1"/>
      <c r="W23" s="1"/>
      <c r="X23" s="1"/>
    </row>
    <row r="24" spans="1:24" s="2" customFormat="1" ht="22.5" customHeight="1">
      <c r="A24" s="157" t="s">
        <v>70</v>
      </c>
      <c r="B24" s="164">
        <v>10</v>
      </c>
      <c r="C24" s="170">
        <v>7</v>
      </c>
      <c r="D24" s="171">
        <f t="shared" si="5"/>
        <v>17</v>
      </c>
      <c r="E24" s="164">
        <v>1</v>
      </c>
      <c r="F24" s="170">
        <v>1</v>
      </c>
      <c r="G24" s="171">
        <f t="shared" si="6"/>
        <v>2</v>
      </c>
      <c r="H24" s="164">
        <v>1</v>
      </c>
      <c r="I24" s="170">
        <v>1</v>
      </c>
      <c r="J24" s="171">
        <f t="shared" si="7"/>
        <v>2</v>
      </c>
      <c r="K24" s="181">
        <f t="shared" si="8"/>
        <v>2</v>
      </c>
      <c r="L24" s="186">
        <f t="shared" si="8"/>
        <v>2</v>
      </c>
      <c r="M24" s="130">
        <f t="shared" si="9"/>
        <v>4</v>
      </c>
      <c r="N24" s="139">
        <f t="shared" si="10"/>
        <v>20</v>
      </c>
      <c r="O24" s="145">
        <f t="shared" si="10"/>
        <v>28.571428571428569</v>
      </c>
      <c r="P24" s="151">
        <f t="shared" si="10"/>
        <v>23.52941176470588</v>
      </c>
      <c r="R24" s="1"/>
      <c r="S24" s="1" t="s">
        <v>61</v>
      </c>
      <c r="T24" s="1"/>
      <c r="U24" s="1"/>
      <c r="V24" s="1"/>
      <c r="W24" s="1"/>
      <c r="X24" s="1"/>
    </row>
    <row r="25" spans="1:24" s="2" customFormat="1" ht="22.5" customHeight="1">
      <c r="A25" s="65" t="s">
        <v>0</v>
      </c>
      <c r="B25" s="164">
        <v>53</v>
      </c>
      <c r="C25" s="170">
        <v>47</v>
      </c>
      <c r="D25" s="171">
        <f t="shared" si="5"/>
        <v>100</v>
      </c>
      <c r="E25" s="164">
        <v>3</v>
      </c>
      <c r="F25" s="170">
        <v>12</v>
      </c>
      <c r="G25" s="171">
        <f t="shared" si="6"/>
        <v>15</v>
      </c>
      <c r="H25" s="164">
        <v>19</v>
      </c>
      <c r="I25" s="170">
        <v>11</v>
      </c>
      <c r="J25" s="171">
        <f t="shared" si="7"/>
        <v>30</v>
      </c>
      <c r="K25" s="181">
        <f t="shared" si="8"/>
        <v>22</v>
      </c>
      <c r="L25" s="186">
        <f t="shared" si="8"/>
        <v>23</v>
      </c>
      <c r="M25" s="171">
        <f t="shared" si="9"/>
        <v>45</v>
      </c>
      <c r="N25" s="191">
        <f t="shared" si="10"/>
        <v>41.509433962264154</v>
      </c>
      <c r="O25" s="101">
        <f t="shared" si="10"/>
        <v>48.936170212765958</v>
      </c>
      <c r="P25" s="107">
        <f t="shared" si="10"/>
        <v>45</v>
      </c>
      <c r="S25" s="1" t="s">
        <v>21</v>
      </c>
      <c r="T25" s="1"/>
      <c r="U25" s="1"/>
      <c r="V25" s="1"/>
      <c r="W25" s="1"/>
      <c r="X25" s="1"/>
    </row>
    <row r="26" spans="1:24" s="2" customFormat="1" ht="22.5" customHeight="1">
      <c r="A26" s="8" t="s">
        <v>7</v>
      </c>
      <c r="B26" s="164">
        <v>47</v>
      </c>
      <c r="C26" s="170">
        <v>41</v>
      </c>
      <c r="D26" s="130">
        <f t="shared" si="5"/>
        <v>88</v>
      </c>
      <c r="E26" s="164">
        <v>14</v>
      </c>
      <c r="F26" s="170">
        <v>13</v>
      </c>
      <c r="G26" s="130">
        <f t="shared" si="6"/>
        <v>27</v>
      </c>
      <c r="H26" s="164">
        <v>6</v>
      </c>
      <c r="I26" s="170">
        <v>11</v>
      </c>
      <c r="J26" s="130">
        <f t="shared" si="7"/>
        <v>17</v>
      </c>
      <c r="K26" s="181">
        <f t="shared" si="8"/>
        <v>20</v>
      </c>
      <c r="L26" s="186">
        <f t="shared" si="8"/>
        <v>24</v>
      </c>
      <c r="M26" s="130">
        <f t="shared" si="9"/>
        <v>44</v>
      </c>
      <c r="N26" s="139">
        <f t="shared" si="10"/>
        <v>42.553191489361701</v>
      </c>
      <c r="O26" s="145">
        <f t="shared" si="10"/>
        <v>58.536585365853654</v>
      </c>
      <c r="P26" s="151">
        <f t="shared" si="10"/>
        <v>50</v>
      </c>
    </row>
    <row r="27" spans="1:24" s="2" customFormat="1" ht="22.5" customHeight="1">
      <c r="A27" s="8" t="s">
        <v>11</v>
      </c>
      <c r="B27" s="164">
        <v>39</v>
      </c>
      <c r="C27" s="170">
        <v>38</v>
      </c>
      <c r="D27" s="130">
        <f t="shared" si="5"/>
        <v>77</v>
      </c>
      <c r="E27" s="164">
        <v>10</v>
      </c>
      <c r="F27" s="170">
        <v>14</v>
      </c>
      <c r="G27" s="130">
        <f t="shared" si="6"/>
        <v>24</v>
      </c>
      <c r="H27" s="164">
        <v>7</v>
      </c>
      <c r="I27" s="170">
        <v>8</v>
      </c>
      <c r="J27" s="130">
        <f t="shared" si="7"/>
        <v>15</v>
      </c>
      <c r="K27" s="181">
        <f t="shared" si="8"/>
        <v>17</v>
      </c>
      <c r="L27" s="186">
        <f t="shared" si="8"/>
        <v>22</v>
      </c>
      <c r="M27" s="130">
        <f t="shared" si="9"/>
        <v>39</v>
      </c>
      <c r="N27" s="139">
        <f t="shared" si="10"/>
        <v>43.589743589743591</v>
      </c>
      <c r="O27" s="145">
        <f t="shared" si="10"/>
        <v>57.894736842105267</v>
      </c>
      <c r="P27" s="151">
        <f t="shared" si="10"/>
        <v>50.649350649350644</v>
      </c>
      <c r="R27" s="199"/>
      <c r="S27" s="1" t="s">
        <v>16</v>
      </c>
    </row>
    <row r="28" spans="1:24" s="2" customFormat="1" ht="22.5" customHeight="1">
      <c r="A28" s="8" t="s">
        <v>5</v>
      </c>
      <c r="B28" s="164">
        <v>38</v>
      </c>
      <c r="C28" s="170">
        <v>40</v>
      </c>
      <c r="D28" s="130">
        <f t="shared" si="5"/>
        <v>78</v>
      </c>
      <c r="E28" s="164">
        <v>8</v>
      </c>
      <c r="F28" s="170">
        <v>14</v>
      </c>
      <c r="G28" s="130">
        <f t="shared" si="6"/>
        <v>22</v>
      </c>
      <c r="H28" s="164">
        <v>5</v>
      </c>
      <c r="I28" s="170">
        <v>5</v>
      </c>
      <c r="J28" s="130">
        <f t="shared" si="7"/>
        <v>10</v>
      </c>
      <c r="K28" s="181">
        <f t="shared" si="8"/>
        <v>13</v>
      </c>
      <c r="L28" s="186">
        <f t="shared" si="8"/>
        <v>19</v>
      </c>
      <c r="M28" s="130">
        <f t="shared" si="9"/>
        <v>32</v>
      </c>
      <c r="N28" s="139">
        <f t="shared" si="10"/>
        <v>34.210526315789473</v>
      </c>
      <c r="O28" s="145">
        <f t="shared" si="10"/>
        <v>47.5</v>
      </c>
      <c r="P28" s="151">
        <f t="shared" si="10"/>
        <v>41.025641025641022</v>
      </c>
      <c r="S28" s="1" t="s">
        <v>62</v>
      </c>
    </row>
    <row r="29" spans="1:24" s="2" customFormat="1" ht="22.5" customHeight="1">
      <c r="A29" s="8" t="s">
        <v>17</v>
      </c>
      <c r="B29" s="164">
        <v>57</v>
      </c>
      <c r="C29" s="170">
        <v>44</v>
      </c>
      <c r="D29" s="130">
        <f t="shared" si="5"/>
        <v>101</v>
      </c>
      <c r="E29" s="164">
        <v>11</v>
      </c>
      <c r="F29" s="170">
        <v>11</v>
      </c>
      <c r="G29" s="130">
        <f t="shared" si="6"/>
        <v>22</v>
      </c>
      <c r="H29" s="164">
        <v>22</v>
      </c>
      <c r="I29" s="170">
        <v>10</v>
      </c>
      <c r="J29" s="130">
        <f t="shared" si="7"/>
        <v>32</v>
      </c>
      <c r="K29" s="181">
        <f t="shared" si="8"/>
        <v>33</v>
      </c>
      <c r="L29" s="186">
        <f t="shared" si="8"/>
        <v>21</v>
      </c>
      <c r="M29" s="130">
        <f t="shared" si="9"/>
        <v>54</v>
      </c>
      <c r="N29" s="139">
        <f t="shared" si="10"/>
        <v>57.894736842105267</v>
      </c>
      <c r="O29" s="145">
        <f t="shared" si="10"/>
        <v>47.727272727272727</v>
      </c>
      <c r="P29" s="151">
        <f t="shared" si="10"/>
        <v>53.46534653465347</v>
      </c>
    </row>
    <row r="30" spans="1:24" s="2" customFormat="1" ht="22.5" customHeight="1">
      <c r="A30" s="8" t="s">
        <v>4</v>
      </c>
      <c r="B30" s="164">
        <v>80</v>
      </c>
      <c r="C30" s="170">
        <v>68</v>
      </c>
      <c r="D30" s="130">
        <f t="shared" si="5"/>
        <v>148</v>
      </c>
      <c r="E30" s="164">
        <v>14</v>
      </c>
      <c r="F30" s="170">
        <v>19</v>
      </c>
      <c r="G30" s="130">
        <f t="shared" si="6"/>
        <v>33</v>
      </c>
      <c r="H30" s="164">
        <v>27</v>
      </c>
      <c r="I30" s="170">
        <v>21</v>
      </c>
      <c r="J30" s="130">
        <f t="shared" si="7"/>
        <v>48</v>
      </c>
      <c r="K30" s="181">
        <f t="shared" si="8"/>
        <v>41</v>
      </c>
      <c r="L30" s="186">
        <f t="shared" si="8"/>
        <v>40</v>
      </c>
      <c r="M30" s="130">
        <f t="shared" si="9"/>
        <v>81</v>
      </c>
      <c r="N30" s="139">
        <f t="shared" si="10"/>
        <v>51.249999999999993</v>
      </c>
      <c r="O30" s="145">
        <f t="shared" si="10"/>
        <v>58.82352941176471</v>
      </c>
      <c r="P30" s="151">
        <f t="shared" si="10"/>
        <v>54.729729729729726</v>
      </c>
    </row>
    <row r="31" spans="1:24" s="2" customFormat="1" ht="22.5" customHeight="1">
      <c r="A31" s="8" t="s">
        <v>10</v>
      </c>
      <c r="B31" s="164">
        <v>99</v>
      </c>
      <c r="C31" s="170">
        <v>99</v>
      </c>
      <c r="D31" s="130">
        <f t="shared" si="5"/>
        <v>198</v>
      </c>
      <c r="E31" s="164">
        <v>24</v>
      </c>
      <c r="F31" s="170">
        <v>33</v>
      </c>
      <c r="G31" s="130">
        <f t="shared" si="6"/>
        <v>57</v>
      </c>
      <c r="H31" s="164">
        <v>27</v>
      </c>
      <c r="I31" s="170">
        <v>34</v>
      </c>
      <c r="J31" s="130">
        <f t="shared" si="7"/>
        <v>61</v>
      </c>
      <c r="K31" s="181">
        <f t="shared" si="8"/>
        <v>51</v>
      </c>
      <c r="L31" s="186">
        <f t="shared" si="8"/>
        <v>67</v>
      </c>
      <c r="M31" s="130">
        <f t="shared" si="9"/>
        <v>118</v>
      </c>
      <c r="N31" s="139">
        <f t="shared" si="10"/>
        <v>51.515151515151516</v>
      </c>
      <c r="O31" s="145">
        <f t="shared" si="10"/>
        <v>67.676767676767682</v>
      </c>
      <c r="P31" s="151">
        <f t="shared" si="10"/>
        <v>59.595959595959592</v>
      </c>
    </row>
    <row r="32" spans="1:24" s="2" customFormat="1" ht="22.5" customHeight="1">
      <c r="A32" s="8" t="s">
        <v>14</v>
      </c>
      <c r="B32" s="164">
        <v>80</v>
      </c>
      <c r="C32" s="170">
        <v>98</v>
      </c>
      <c r="D32" s="130">
        <f t="shared" si="5"/>
        <v>178</v>
      </c>
      <c r="E32" s="164">
        <v>20</v>
      </c>
      <c r="F32" s="170">
        <v>28</v>
      </c>
      <c r="G32" s="130">
        <f t="shared" si="6"/>
        <v>48</v>
      </c>
      <c r="H32" s="164">
        <v>28</v>
      </c>
      <c r="I32" s="170">
        <v>32</v>
      </c>
      <c r="J32" s="130">
        <f t="shared" si="7"/>
        <v>60</v>
      </c>
      <c r="K32" s="181">
        <f t="shared" si="8"/>
        <v>48</v>
      </c>
      <c r="L32" s="186">
        <f t="shared" si="8"/>
        <v>60</v>
      </c>
      <c r="M32" s="130">
        <f t="shared" si="9"/>
        <v>108</v>
      </c>
      <c r="N32" s="139">
        <f t="shared" si="10"/>
        <v>60</v>
      </c>
      <c r="O32" s="145">
        <f t="shared" si="10"/>
        <v>61.224489795918366</v>
      </c>
      <c r="P32" s="151">
        <f t="shared" si="10"/>
        <v>60.674157303370791</v>
      </c>
    </row>
    <row r="33" spans="1:16" s="2" customFormat="1" ht="22.5" customHeight="1">
      <c r="A33" s="8" t="s">
        <v>20</v>
      </c>
      <c r="B33" s="164">
        <v>93</v>
      </c>
      <c r="C33" s="170">
        <v>113</v>
      </c>
      <c r="D33" s="130">
        <f t="shared" si="5"/>
        <v>206</v>
      </c>
      <c r="E33" s="164">
        <v>28</v>
      </c>
      <c r="F33" s="170">
        <v>39</v>
      </c>
      <c r="G33" s="130">
        <f t="shared" si="6"/>
        <v>67</v>
      </c>
      <c r="H33" s="164">
        <v>32</v>
      </c>
      <c r="I33" s="170">
        <v>30</v>
      </c>
      <c r="J33" s="130">
        <f t="shared" si="7"/>
        <v>62</v>
      </c>
      <c r="K33" s="181">
        <f t="shared" si="8"/>
        <v>60</v>
      </c>
      <c r="L33" s="186">
        <f t="shared" si="8"/>
        <v>69</v>
      </c>
      <c r="M33" s="130">
        <f t="shared" si="9"/>
        <v>129</v>
      </c>
      <c r="N33" s="139">
        <f t="shared" si="10"/>
        <v>64.516129032258064</v>
      </c>
      <c r="O33" s="145">
        <f t="shared" si="10"/>
        <v>61.06194690265486</v>
      </c>
      <c r="P33" s="151">
        <f t="shared" si="10"/>
        <v>62.621359223300978</v>
      </c>
    </row>
    <row r="34" spans="1:16" s="2" customFormat="1" ht="22.5" customHeight="1">
      <c r="A34" s="8" t="s">
        <v>23</v>
      </c>
      <c r="B34" s="164">
        <v>111</v>
      </c>
      <c r="C34" s="170">
        <v>111</v>
      </c>
      <c r="D34" s="130">
        <f t="shared" si="5"/>
        <v>222</v>
      </c>
      <c r="E34" s="164">
        <v>44</v>
      </c>
      <c r="F34" s="170">
        <v>42</v>
      </c>
      <c r="G34" s="130">
        <f t="shared" si="6"/>
        <v>86</v>
      </c>
      <c r="H34" s="164">
        <v>29</v>
      </c>
      <c r="I34" s="170">
        <v>29</v>
      </c>
      <c r="J34" s="130">
        <f t="shared" si="7"/>
        <v>58</v>
      </c>
      <c r="K34" s="181">
        <f t="shared" si="8"/>
        <v>73</v>
      </c>
      <c r="L34" s="186">
        <f t="shared" si="8"/>
        <v>71</v>
      </c>
      <c r="M34" s="130">
        <f t="shared" si="9"/>
        <v>144</v>
      </c>
      <c r="N34" s="139">
        <f t="shared" si="10"/>
        <v>65.765765765765778</v>
      </c>
      <c r="O34" s="145">
        <f t="shared" si="10"/>
        <v>63.963963963963963</v>
      </c>
      <c r="P34" s="151">
        <f t="shared" si="10"/>
        <v>64.86486486486487</v>
      </c>
    </row>
    <row r="35" spans="1:16" s="2" customFormat="1" ht="22.5" customHeight="1">
      <c r="A35" s="10" t="s">
        <v>35</v>
      </c>
      <c r="B35" s="164">
        <v>396</v>
      </c>
      <c r="C35" s="170">
        <v>551</v>
      </c>
      <c r="D35" s="172">
        <f t="shared" si="5"/>
        <v>947</v>
      </c>
      <c r="E35" s="164">
        <v>104</v>
      </c>
      <c r="F35" s="170">
        <v>124</v>
      </c>
      <c r="G35" s="172">
        <f t="shared" si="6"/>
        <v>228</v>
      </c>
      <c r="H35" s="164">
        <v>135</v>
      </c>
      <c r="I35" s="170">
        <v>141</v>
      </c>
      <c r="J35" s="172">
        <f t="shared" si="7"/>
        <v>276</v>
      </c>
      <c r="K35" s="182">
        <f t="shared" si="8"/>
        <v>239</v>
      </c>
      <c r="L35" s="187">
        <f t="shared" si="8"/>
        <v>265</v>
      </c>
      <c r="M35" s="130">
        <f t="shared" si="9"/>
        <v>504</v>
      </c>
      <c r="N35" s="190">
        <f t="shared" si="10"/>
        <v>60.353535353535349</v>
      </c>
      <c r="O35" s="195">
        <f t="shared" si="10"/>
        <v>48.094373865698728</v>
      </c>
      <c r="P35" s="197">
        <f t="shared" si="10"/>
        <v>53.220696937697994</v>
      </c>
    </row>
    <row r="36" spans="1:16" s="2" customFormat="1" ht="22.5" customHeight="1">
      <c r="A36" s="11" t="s">
        <v>34</v>
      </c>
      <c r="B36" s="42">
        <f t="shared" ref="B36:M36" si="11">SUM(B23:B35)</f>
        <v>1110</v>
      </c>
      <c r="C36" s="22">
        <f t="shared" si="11"/>
        <v>1261</v>
      </c>
      <c r="D36" s="37">
        <f t="shared" si="11"/>
        <v>2371</v>
      </c>
      <c r="E36" s="42">
        <f t="shared" si="11"/>
        <v>281</v>
      </c>
      <c r="F36" s="22">
        <f t="shared" si="11"/>
        <v>352</v>
      </c>
      <c r="G36" s="37">
        <f t="shared" si="11"/>
        <v>633</v>
      </c>
      <c r="H36" s="42">
        <f t="shared" si="11"/>
        <v>341</v>
      </c>
      <c r="I36" s="22">
        <f t="shared" si="11"/>
        <v>333</v>
      </c>
      <c r="J36" s="37">
        <f t="shared" si="11"/>
        <v>674</v>
      </c>
      <c r="K36" s="42">
        <f t="shared" si="11"/>
        <v>622</v>
      </c>
      <c r="L36" s="22">
        <f t="shared" si="11"/>
        <v>685</v>
      </c>
      <c r="M36" s="37">
        <f t="shared" si="11"/>
        <v>1307</v>
      </c>
      <c r="N36" s="143">
        <f t="shared" si="10"/>
        <v>56.036036036036037</v>
      </c>
      <c r="O36" s="149">
        <f t="shared" si="10"/>
        <v>54.321966693100713</v>
      </c>
      <c r="P36" s="155">
        <f t="shared" si="10"/>
        <v>55.124420075917335</v>
      </c>
    </row>
    <row r="38" spans="1:16" s="2" customFormat="1" ht="13.5">
      <c r="A38" s="158" t="s">
        <v>9</v>
      </c>
      <c r="B38" s="165">
        <f>B36</f>
        <v>1110</v>
      </c>
      <c r="C38" s="165">
        <f>C36</f>
        <v>1261</v>
      </c>
      <c r="D38" s="173">
        <f>SUM(B38:C38)</f>
        <v>2371</v>
      </c>
      <c r="E38" s="178">
        <f>E36</f>
        <v>281</v>
      </c>
      <c r="F38" s="178">
        <f>F36</f>
        <v>352</v>
      </c>
      <c r="G38" s="173">
        <f>SUM(E38:F38)</f>
        <v>633</v>
      </c>
      <c r="H38" s="178">
        <f>H36</f>
        <v>341</v>
      </c>
      <c r="I38" s="178">
        <f>I36</f>
        <v>333</v>
      </c>
      <c r="J38" s="173">
        <f>SUM(H38:I38)</f>
        <v>674</v>
      </c>
      <c r="K38" s="165">
        <f>K36</f>
        <v>622</v>
      </c>
      <c r="L38" s="165">
        <f>L36</f>
        <v>685</v>
      </c>
      <c r="M38" s="173">
        <f>SUM(K38:L38)</f>
        <v>1307</v>
      </c>
      <c r="N38" s="192">
        <f>IF(OR(K38=0,B38=0),0,K38/B38*100)</f>
        <v>56.036036036036037</v>
      </c>
      <c r="O38" s="192">
        <f>IF(OR(L38=0,C38=0),0,L38/C38*100)</f>
        <v>54.321966693100713</v>
      </c>
      <c r="P38" s="192">
        <f>IF(OR(M38=0,D38=0),0,M38/D38*100)</f>
        <v>55.124420075917335</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7</v>
      </c>
      <c r="C40" s="167">
        <f t="shared" ref="C40:C52" si="13">ROUND(IF(C23=0,0,C23*$C$38/$C$36),0)</f>
        <v>4</v>
      </c>
      <c r="D40" s="166">
        <f t="shared" ref="D40:D52" si="14">SUM(B40:C40)</f>
        <v>11</v>
      </c>
      <c r="E40" s="167">
        <f t="shared" ref="E40:E52" si="15">ROUND(IF(E23=0,0,E23*$E$38/$E$36),0)</f>
        <v>0</v>
      </c>
      <c r="F40" s="167">
        <f t="shared" ref="F40:F52" si="16">ROUND(IF(F23=0,0,F23*$F$38/$F$36),0)</f>
        <v>2</v>
      </c>
      <c r="G40" s="166">
        <f t="shared" ref="G40:G52" si="17">SUM(E40:F40)</f>
        <v>2</v>
      </c>
      <c r="H40" s="167">
        <f t="shared" ref="H40:H52" si="18">ROUND(IF(H23=0,0,H23*$H$38/$H$36),0)</f>
        <v>3</v>
      </c>
      <c r="I40" s="167">
        <f t="shared" ref="I40:I52" si="19">ROUND(IF(I23=0,0,I23*$I$38/$I$36),0)</f>
        <v>0</v>
      </c>
      <c r="J40" s="166">
        <f t="shared" ref="J40:J52" si="20">SUM(H40:I40)</f>
        <v>3</v>
      </c>
      <c r="K40" s="167">
        <f t="shared" ref="K40:K52" si="21">ROUND(IF(K23=0,0,K23*$K$38/$K$36),0)</f>
        <v>3</v>
      </c>
      <c r="L40" s="167">
        <f t="shared" ref="L40:L52" si="22">ROUND(IF(L23=0,0,L23*$L$38/$L$36),0)</f>
        <v>2</v>
      </c>
      <c r="M40" s="166">
        <f t="shared" ref="M40:M52" si="23">SUM(K40:L40)</f>
        <v>5</v>
      </c>
      <c r="N40" s="193">
        <f t="shared" ref="N40:P52" si="24">IF(OR(K40=0,B40=0),0,K40/B40*100)</f>
        <v>42.857142857142854</v>
      </c>
      <c r="O40" s="193">
        <f t="shared" si="24"/>
        <v>50</v>
      </c>
      <c r="P40" s="193">
        <f t="shared" si="24"/>
        <v>45.454545454545453</v>
      </c>
    </row>
    <row r="41" spans="1:16" s="2" customFormat="1" ht="13.5">
      <c r="A41" s="159" t="s">
        <v>70</v>
      </c>
      <c r="B41" s="167">
        <f t="shared" si="12"/>
        <v>10</v>
      </c>
      <c r="C41" s="167">
        <f t="shared" si="13"/>
        <v>7</v>
      </c>
      <c r="D41" s="166">
        <f t="shared" si="14"/>
        <v>17</v>
      </c>
      <c r="E41" s="167">
        <f t="shared" si="15"/>
        <v>1</v>
      </c>
      <c r="F41" s="167">
        <f t="shared" si="16"/>
        <v>1</v>
      </c>
      <c r="G41" s="166">
        <f t="shared" si="17"/>
        <v>2</v>
      </c>
      <c r="H41" s="167">
        <f t="shared" si="18"/>
        <v>1</v>
      </c>
      <c r="I41" s="167">
        <f t="shared" si="19"/>
        <v>1</v>
      </c>
      <c r="J41" s="166">
        <f t="shared" si="20"/>
        <v>2</v>
      </c>
      <c r="K41" s="167">
        <f t="shared" si="21"/>
        <v>2</v>
      </c>
      <c r="L41" s="167">
        <f t="shared" si="22"/>
        <v>2</v>
      </c>
      <c r="M41" s="166">
        <f t="shared" si="23"/>
        <v>4</v>
      </c>
      <c r="N41" s="193">
        <f t="shared" si="24"/>
        <v>20</v>
      </c>
      <c r="O41" s="193">
        <f t="shared" si="24"/>
        <v>28.571428571428569</v>
      </c>
      <c r="P41" s="193">
        <f t="shared" si="24"/>
        <v>23.52941176470588</v>
      </c>
    </row>
    <row r="42" spans="1:16" s="2" customFormat="1" ht="13.5">
      <c r="A42" s="160" t="s">
        <v>0</v>
      </c>
      <c r="B42" s="167">
        <f t="shared" si="12"/>
        <v>53</v>
      </c>
      <c r="C42" s="167">
        <f t="shared" si="13"/>
        <v>47</v>
      </c>
      <c r="D42" s="166">
        <f t="shared" si="14"/>
        <v>100</v>
      </c>
      <c r="E42" s="167">
        <f t="shared" si="15"/>
        <v>3</v>
      </c>
      <c r="F42" s="167">
        <f t="shared" si="16"/>
        <v>12</v>
      </c>
      <c r="G42" s="166">
        <f t="shared" si="17"/>
        <v>15</v>
      </c>
      <c r="H42" s="167">
        <f t="shared" si="18"/>
        <v>19</v>
      </c>
      <c r="I42" s="167">
        <f t="shared" si="19"/>
        <v>11</v>
      </c>
      <c r="J42" s="166">
        <f t="shared" si="20"/>
        <v>30</v>
      </c>
      <c r="K42" s="167">
        <f t="shared" si="21"/>
        <v>22</v>
      </c>
      <c r="L42" s="167">
        <f t="shared" si="22"/>
        <v>23</v>
      </c>
      <c r="M42" s="166">
        <f t="shared" si="23"/>
        <v>45</v>
      </c>
      <c r="N42" s="193">
        <f t="shared" si="24"/>
        <v>41.509433962264154</v>
      </c>
      <c r="O42" s="193">
        <f t="shared" si="24"/>
        <v>48.936170212765958</v>
      </c>
      <c r="P42" s="193">
        <f t="shared" si="24"/>
        <v>45</v>
      </c>
    </row>
    <row r="43" spans="1:16" s="2" customFormat="1" ht="13.5">
      <c r="A43" s="160" t="s">
        <v>7</v>
      </c>
      <c r="B43" s="167">
        <f t="shared" si="12"/>
        <v>47</v>
      </c>
      <c r="C43" s="167">
        <f t="shared" si="13"/>
        <v>41</v>
      </c>
      <c r="D43" s="166">
        <f t="shared" si="14"/>
        <v>88</v>
      </c>
      <c r="E43" s="167">
        <f t="shared" si="15"/>
        <v>14</v>
      </c>
      <c r="F43" s="167">
        <f t="shared" si="16"/>
        <v>13</v>
      </c>
      <c r="G43" s="166">
        <f t="shared" si="17"/>
        <v>27</v>
      </c>
      <c r="H43" s="167">
        <f t="shared" si="18"/>
        <v>6</v>
      </c>
      <c r="I43" s="167">
        <f t="shared" si="19"/>
        <v>11</v>
      </c>
      <c r="J43" s="166">
        <f t="shared" si="20"/>
        <v>17</v>
      </c>
      <c r="K43" s="167">
        <f t="shared" si="21"/>
        <v>20</v>
      </c>
      <c r="L43" s="167">
        <f t="shared" si="22"/>
        <v>24</v>
      </c>
      <c r="M43" s="166">
        <f t="shared" si="23"/>
        <v>44</v>
      </c>
      <c r="N43" s="193">
        <f t="shared" si="24"/>
        <v>42.553191489361701</v>
      </c>
      <c r="O43" s="193">
        <f t="shared" si="24"/>
        <v>58.536585365853654</v>
      </c>
      <c r="P43" s="193">
        <f t="shared" si="24"/>
        <v>50</v>
      </c>
    </row>
    <row r="44" spans="1:16" s="2" customFormat="1" ht="13.5">
      <c r="A44" s="160" t="s">
        <v>11</v>
      </c>
      <c r="B44" s="167">
        <f t="shared" si="12"/>
        <v>39</v>
      </c>
      <c r="C44" s="167">
        <f t="shared" si="13"/>
        <v>38</v>
      </c>
      <c r="D44" s="166">
        <f t="shared" si="14"/>
        <v>77</v>
      </c>
      <c r="E44" s="167">
        <f t="shared" si="15"/>
        <v>10</v>
      </c>
      <c r="F44" s="167">
        <f t="shared" si="16"/>
        <v>14</v>
      </c>
      <c r="G44" s="166">
        <f t="shared" si="17"/>
        <v>24</v>
      </c>
      <c r="H44" s="167">
        <f t="shared" si="18"/>
        <v>7</v>
      </c>
      <c r="I44" s="167">
        <f t="shared" si="19"/>
        <v>8</v>
      </c>
      <c r="J44" s="166">
        <f t="shared" si="20"/>
        <v>15</v>
      </c>
      <c r="K44" s="167">
        <f t="shared" si="21"/>
        <v>17</v>
      </c>
      <c r="L44" s="167">
        <f t="shared" si="22"/>
        <v>22</v>
      </c>
      <c r="M44" s="166">
        <f t="shared" si="23"/>
        <v>39</v>
      </c>
      <c r="N44" s="193">
        <f t="shared" si="24"/>
        <v>43.589743589743591</v>
      </c>
      <c r="O44" s="193">
        <f t="shared" si="24"/>
        <v>57.894736842105267</v>
      </c>
      <c r="P44" s="193">
        <f t="shared" si="24"/>
        <v>50.649350649350644</v>
      </c>
    </row>
    <row r="45" spans="1:16" s="2" customFormat="1" ht="13.5">
      <c r="A45" s="160" t="s">
        <v>5</v>
      </c>
      <c r="B45" s="167">
        <f t="shared" si="12"/>
        <v>38</v>
      </c>
      <c r="C45" s="167">
        <f t="shared" si="13"/>
        <v>40</v>
      </c>
      <c r="D45" s="166">
        <f t="shared" si="14"/>
        <v>78</v>
      </c>
      <c r="E45" s="167">
        <f t="shared" si="15"/>
        <v>8</v>
      </c>
      <c r="F45" s="167">
        <f t="shared" si="16"/>
        <v>14</v>
      </c>
      <c r="G45" s="166">
        <f t="shared" si="17"/>
        <v>22</v>
      </c>
      <c r="H45" s="167">
        <f t="shared" si="18"/>
        <v>5</v>
      </c>
      <c r="I45" s="167">
        <f t="shared" si="19"/>
        <v>5</v>
      </c>
      <c r="J45" s="166">
        <f t="shared" si="20"/>
        <v>10</v>
      </c>
      <c r="K45" s="167">
        <f t="shared" si="21"/>
        <v>13</v>
      </c>
      <c r="L45" s="167">
        <f t="shared" si="22"/>
        <v>19</v>
      </c>
      <c r="M45" s="166">
        <f t="shared" si="23"/>
        <v>32</v>
      </c>
      <c r="N45" s="193">
        <f t="shared" si="24"/>
        <v>34.210526315789473</v>
      </c>
      <c r="O45" s="193">
        <f t="shared" si="24"/>
        <v>47.5</v>
      </c>
      <c r="P45" s="193">
        <f t="shared" si="24"/>
        <v>41.025641025641022</v>
      </c>
    </row>
    <row r="46" spans="1:16" s="2" customFormat="1" ht="13.5">
      <c r="A46" s="160" t="s">
        <v>17</v>
      </c>
      <c r="B46" s="167">
        <f t="shared" si="12"/>
        <v>57</v>
      </c>
      <c r="C46" s="167">
        <f t="shared" si="13"/>
        <v>44</v>
      </c>
      <c r="D46" s="166">
        <f t="shared" si="14"/>
        <v>101</v>
      </c>
      <c r="E46" s="167">
        <f t="shared" si="15"/>
        <v>11</v>
      </c>
      <c r="F46" s="167">
        <f t="shared" si="16"/>
        <v>11</v>
      </c>
      <c r="G46" s="166">
        <f t="shared" si="17"/>
        <v>22</v>
      </c>
      <c r="H46" s="167">
        <f t="shared" si="18"/>
        <v>22</v>
      </c>
      <c r="I46" s="167">
        <f t="shared" si="19"/>
        <v>10</v>
      </c>
      <c r="J46" s="166">
        <f t="shared" si="20"/>
        <v>32</v>
      </c>
      <c r="K46" s="167">
        <f t="shared" si="21"/>
        <v>33</v>
      </c>
      <c r="L46" s="167">
        <f t="shared" si="22"/>
        <v>21</v>
      </c>
      <c r="M46" s="166">
        <f t="shared" si="23"/>
        <v>54</v>
      </c>
      <c r="N46" s="193">
        <f t="shared" si="24"/>
        <v>57.894736842105267</v>
      </c>
      <c r="O46" s="193">
        <f t="shared" si="24"/>
        <v>47.727272727272727</v>
      </c>
      <c r="P46" s="193">
        <f t="shared" si="24"/>
        <v>53.46534653465347</v>
      </c>
    </row>
    <row r="47" spans="1:16" s="2" customFormat="1" ht="13.5">
      <c r="A47" s="160" t="s">
        <v>4</v>
      </c>
      <c r="B47" s="167">
        <f t="shared" si="12"/>
        <v>80</v>
      </c>
      <c r="C47" s="167">
        <f t="shared" si="13"/>
        <v>68</v>
      </c>
      <c r="D47" s="166">
        <f t="shared" si="14"/>
        <v>148</v>
      </c>
      <c r="E47" s="167">
        <f t="shared" si="15"/>
        <v>14</v>
      </c>
      <c r="F47" s="167">
        <f t="shared" si="16"/>
        <v>19</v>
      </c>
      <c r="G47" s="166">
        <f t="shared" si="17"/>
        <v>33</v>
      </c>
      <c r="H47" s="167">
        <f t="shared" si="18"/>
        <v>27</v>
      </c>
      <c r="I47" s="167">
        <f t="shared" si="19"/>
        <v>21</v>
      </c>
      <c r="J47" s="166">
        <f t="shared" si="20"/>
        <v>48</v>
      </c>
      <c r="K47" s="167">
        <f t="shared" si="21"/>
        <v>41</v>
      </c>
      <c r="L47" s="167">
        <f t="shared" si="22"/>
        <v>40</v>
      </c>
      <c r="M47" s="166">
        <f t="shared" si="23"/>
        <v>81</v>
      </c>
      <c r="N47" s="193">
        <f t="shared" si="24"/>
        <v>51.249999999999993</v>
      </c>
      <c r="O47" s="193">
        <f t="shared" si="24"/>
        <v>58.82352941176471</v>
      </c>
      <c r="P47" s="193">
        <f t="shared" si="24"/>
        <v>54.729729729729726</v>
      </c>
    </row>
    <row r="48" spans="1:16" s="2" customFormat="1" ht="13.5">
      <c r="A48" s="160" t="s">
        <v>10</v>
      </c>
      <c r="B48" s="167">
        <f t="shared" si="12"/>
        <v>99</v>
      </c>
      <c r="C48" s="167">
        <f t="shared" si="13"/>
        <v>99</v>
      </c>
      <c r="D48" s="166">
        <f t="shared" si="14"/>
        <v>198</v>
      </c>
      <c r="E48" s="167">
        <f t="shared" si="15"/>
        <v>24</v>
      </c>
      <c r="F48" s="167">
        <f t="shared" si="16"/>
        <v>33</v>
      </c>
      <c r="G48" s="166">
        <f t="shared" si="17"/>
        <v>57</v>
      </c>
      <c r="H48" s="167">
        <f t="shared" si="18"/>
        <v>27</v>
      </c>
      <c r="I48" s="167">
        <f t="shared" si="19"/>
        <v>34</v>
      </c>
      <c r="J48" s="166">
        <f t="shared" si="20"/>
        <v>61</v>
      </c>
      <c r="K48" s="167">
        <f t="shared" si="21"/>
        <v>51</v>
      </c>
      <c r="L48" s="167">
        <f t="shared" si="22"/>
        <v>67</v>
      </c>
      <c r="M48" s="166">
        <f t="shared" si="23"/>
        <v>118</v>
      </c>
      <c r="N48" s="193">
        <f t="shared" si="24"/>
        <v>51.515151515151516</v>
      </c>
      <c r="O48" s="193">
        <f t="shared" si="24"/>
        <v>67.676767676767682</v>
      </c>
      <c r="P48" s="193">
        <f t="shared" si="24"/>
        <v>59.595959595959592</v>
      </c>
    </row>
    <row r="49" spans="1:16" s="2" customFormat="1" ht="13.5">
      <c r="A49" s="160" t="s">
        <v>14</v>
      </c>
      <c r="B49" s="167">
        <f t="shared" si="12"/>
        <v>80</v>
      </c>
      <c r="C49" s="167">
        <f t="shared" si="13"/>
        <v>98</v>
      </c>
      <c r="D49" s="166">
        <f t="shared" si="14"/>
        <v>178</v>
      </c>
      <c r="E49" s="167">
        <f t="shared" si="15"/>
        <v>20</v>
      </c>
      <c r="F49" s="167">
        <f t="shared" si="16"/>
        <v>28</v>
      </c>
      <c r="G49" s="166">
        <f t="shared" si="17"/>
        <v>48</v>
      </c>
      <c r="H49" s="167">
        <f t="shared" si="18"/>
        <v>28</v>
      </c>
      <c r="I49" s="167">
        <f t="shared" si="19"/>
        <v>32</v>
      </c>
      <c r="J49" s="166">
        <f t="shared" si="20"/>
        <v>60</v>
      </c>
      <c r="K49" s="167">
        <f t="shared" si="21"/>
        <v>48</v>
      </c>
      <c r="L49" s="167">
        <f t="shared" si="22"/>
        <v>60</v>
      </c>
      <c r="M49" s="166">
        <f t="shared" si="23"/>
        <v>108</v>
      </c>
      <c r="N49" s="193">
        <f t="shared" si="24"/>
        <v>60</v>
      </c>
      <c r="O49" s="193">
        <f t="shared" si="24"/>
        <v>61.224489795918366</v>
      </c>
      <c r="P49" s="193">
        <f t="shared" si="24"/>
        <v>60.674157303370791</v>
      </c>
    </row>
    <row r="50" spans="1:16" s="2" customFormat="1" ht="13.5">
      <c r="A50" s="160" t="s">
        <v>20</v>
      </c>
      <c r="B50" s="167">
        <f t="shared" si="12"/>
        <v>93</v>
      </c>
      <c r="C50" s="167">
        <f t="shared" si="13"/>
        <v>113</v>
      </c>
      <c r="D50" s="166">
        <f t="shared" si="14"/>
        <v>206</v>
      </c>
      <c r="E50" s="167">
        <f t="shared" si="15"/>
        <v>28</v>
      </c>
      <c r="F50" s="167">
        <f t="shared" si="16"/>
        <v>39</v>
      </c>
      <c r="G50" s="166">
        <f t="shared" si="17"/>
        <v>67</v>
      </c>
      <c r="H50" s="167">
        <f t="shared" si="18"/>
        <v>32</v>
      </c>
      <c r="I50" s="167">
        <f t="shared" si="19"/>
        <v>30</v>
      </c>
      <c r="J50" s="166">
        <f t="shared" si="20"/>
        <v>62</v>
      </c>
      <c r="K50" s="167">
        <f t="shared" si="21"/>
        <v>60</v>
      </c>
      <c r="L50" s="167">
        <f t="shared" si="22"/>
        <v>69</v>
      </c>
      <c r="M50" s="166">
        <f t="shared" si="23"/>
        <v>129</v>
      </c>
      <c r="N50" s="193">
        <f t="shared" si="24"/>
        <v>64.516129032258064</v>
      </c>
      <c r="O50" s="193">
        <f t="shared" si="24"/>
        <v>61.06194690265486</v>
      </c>
      <c r="P50" s="193">
        <f t="shared" si="24"/>
        <v>62.621359223300978</v>
      </c>
    </row>
    <row r="51" spans="1:16" s="2" customFormat="1" ht="13.5">
      <c r="A51" s="160" t="s">
        <v>23</v>
      </c>
      <c r="B51" s="167">
        <f t="shared" si="12"/>
        <v>111</v>
      </c>
      <c r="C51" s="167">
        <f t="shared" si="13"/>
        <v>111</v>
      </c>
      <c r="D51" s="166">
        <f t="shared" si="14"/>
        <v>222</v>
      </c>
      <c r="E51" s="167">
        <f t="shared" si="15"/>
        <v>44</v>
      </c>
      <c r="F51" s="167">
        <f t="shared" si="16"/>
        <v>42</v>
      </c>
      <c r="G51" s="166">
        <f t="shared" si="17"/>
        <v>86</v>
      </c>
      <c r="H51" s="167">
        <f t="shared" si="18"/>
        <v>29</v>
      </c>
      <c r="I51" s="167">
        <f t="shared" si="19"/>
        <v>29</v>
      </c>
      <c r="J51" s="166">
        <f t="shared" si="20"/>
        <v>58</v>
      </c>
      <c r="K51" s="167">
        <f t="shared" si="21"/>
        <v>73</v>
      </c>
      <c r="L51" s="167">
        <f t="shared" si="22"/>
        <v>71</v>
      </c>
      <c r="M51" s="166">
        <f t="shared" si="23"/>
        <v>144</v>
      </c>
      <c r="N51" s="193">
        <f t="shared" si="24"/>
        <v>65.765765765765778</v>
      </c>
      <c r="O51" s="193">
        <f t="shared" si="24"/>
        <v>63.963963963963963</v>
      </c>
      <c r="P51" s="193">
        <f t="shared" si="24"/>
        <v>64.86486486486487</v>
      </c>
    </row>
    <row r="52" spans="1:16" s="2" customFormat="1" ht="13.5">
      <c r="A52" s="160" t="s">
        <v>35</v>
      </c>
      <c r="B52" s="167">
        <f t="shared" si="12"/>
        <v>396</v>
      </c>
      <c r="C52" s="167">
        <f t="shared" si="13"/>
        <v>551</v>
      </c>
      <c r="D52" s="166">
        <f t="shared" si="14"/>
        <v>947</v>
      </c>
      <c r="E52" s="167">
        <f t="shared" si="15"/>
        <v>104</v>
      </c>
      <c r="F52" s="167">
        <f t="shared" si="16"/>
        <v>124</v>
      </c>
      <c r="G52" s="166">
        <f t="shared" si="17"/>
        <v>228</v>
      </c>
      <c r="H52" s="167">
        <f t="shared" si="18"/>
        <v>135</v>
      </c>
      <c r="I52" s="167">
        <f t="shared" si="19"/>
        <v>141</v>
      </c>
      <c r="J52" s="166">
        <f t="shared" si="20"/>
        <v>276</v>
      </c>
      <c r="K52" s="167">
        <f t="shared" si="21"/>
        <v>239</v>
      </c>
      <c r="L52" s="167">
        <f t="shared" si="22"/>
        <v>265</v>
      </c>
      <c r="M52" s="166">
        <f t="shared" si="23"/>
        <v>504</v>
      </c>
      <c r="N52" s="193">
        <f t="shared" si="24"/>
        <v>60.353535353535349</v>
      </c>
      <c r="O52" s="193">
        <f t="shared" si="24"/>
        <v>48.094373865698728</v>
      </c>
      <c r="P52" s="193">
        <f t="shared" si="24"/>
        <v>53.220696937697994</v>
      </c>
    </row>
    <row r="53" spans="1:16" s="2" customFormat="1" ht="13.5">
      <c r="A53" s="160" t="s">
        <v>34</v>
      </c>
      <c r="B53" s="166">
        <f t="shared" ref="B53:M53" si="25">SUM(B40:B52)</f>
        <v>1110</v>
      </c>
      <c r="C53" s="166">
        <f t="shared" si="25"/>
        <v>1261</v>
      </c>
      <c r="D53" s="166">
        <f t="shared" si="25"/>
        <v>2371</v>
      </c>
      <c r="E53" s="166">
        <f t="shared" si="25"/>
        <v>281</v>
      </c>
      <c r="F53" s="166">
        <f t="shared" si="25"/>
        <v>352</v>
      </c>
      <c r="G53" s="166">
        <f t="shared" si="25"/>
        <v>633</v>
      </c>
      <c r="H53" s="166">
        <f t="shared" si="25"/>
        <v>341</v>
      </c>
      <c r="I53" s="166">
        <f t="shared" si="25"/>
        <v>333</v>
      </c>
      <c r="J53" s="166">
        <f t="shared" si="25"/>
        <v>674</v>
      </c>
      <c r="K53" s="166">
        <f t="shared" si="25"/>
        <v>622</v>
      </c>
      <c r="L53" s="166">
        <f t="shared" si="25"/>
        <v>685</v>
      </c>
      <c r="M53" s="166">
        <f t="shared" si="25"/>
        <v>1307</v>
      </c>
      <c r="N53" s="193">
        <f>ROUND(IF(OR(K53=0,B53=0),0,K53/B53*100),2)</f>
        <v>56.04</v>
      </c>
      <c r="O53" s="193">
        <f>ROUND(IF(OR(L53=0,C53=0),0,L53/C53*100),2)</f>
        <v>54.32</v>
      </c>
      <c r="P53" s="193">
        <f>ROUND(IF(OR(M53=0,D53=0),0,M53/D53*100),2)</f>
        <v>55.12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675" priority="105" stopIfTrue="1" operator="notEqual">
      <formula>B36</formula>
    </cfRule>
  </conditionalFormatting>
  <conditionalFormatting sqref="H49:J49">
    <cfRule type="cellIs" dxfId="5674" priority="106" stopIfTrue="1" operator="greaterThan">
      <formula>100</formula>
    </cfRule>
    <cfRule type="cellIs" dxfId="5673" priority="107" stopIfTrue="1" operator="notEqual">
      <formula>H36</formula>
    </cfRule>
  </conditionalFormatting>
  <conditionalFormatting sqref="H39:J48">
    <cfRule type="cellIs" dxfId="5672" priority="108" stopIfTrue="1" operator="greaterThan">
      <formula>100</formula>
    </cfRule>
  </conditionalFormatting>
  <conditionalFormatting sqref="B49:G49">
    <cfRule type="cellIs" dxfId="5671" priority="104" stopIfTrue="1" operator="notEqual">
      <formula>B36</formula>
    </cfRule>
  </conditionalFormatting>
  <conditionalFormatting sqref="H49:J49">
    <cfRule type="cellIs" dxfId="5670" priority="102" stopIfTrue="1" operator="greaterThan">
      <formula>100</formula>
    </cfRule>
    <cfRule type="cellIs" dxfId="5669" priority="103" stopIfTrue="1" operator="notEqual">
      <formula>H36</formula>
    </cfRule>
  </conditionalFormatting>
  <conditionalFormatting sqref="H39:J48">
    <cfRule type="cellIs" dxfId="5668" priority="101" stopIfTrue="1" operator="greaterThan">
      <formula>100</formula>
    </cfRule>
  </conditionalFormatting>
  <conditionalFormatting sqref="B49:G49">
    <cfRule type="cellIs" dxfId="5667" priority="100" stopIfTrue="1" operator="notEqual">
      <formula>B36</formula>
    </cfRule>
  </conditionalFormatting>
  <conditionalFormatting sqref="H49:J49">
    <cfRule type="cellIs" dxfId="5666" priority="98" stopIfTrue="1" operator="greaterThan">
      <formula>100</formula>
    </cfRule>
    <cfRule type="cellIs" dxfId="5665" priority="99" stopIfTrue="1" operator="notEqual">
      <formula>H36</formula>
    </cfRule>
  </conditionalFormatting>
  <conditionalFormatting sqref="H39:J48">
    <cfRule type="cellIs" dxfId="5664" priority="97" stopIfTrue="1" operator="greaterThan">
      <formula>100</formula>
    </cfRule>
  </conditionalFormatting>
  <conditionalFormatting sqref="B49:G49">
    <cfRule type="cellIs" dxfId="5663" priority="96" stopIfTrue="1" operator="notEqual">
      <formula>B36</formula>
    </cfRule>
  </conditionalFormatting>
  <conditionalFormatting sqref="H49:J49">
    <cfRule type="cellIs" dxfId="5662" priority="94" stopIfTrue="1" operator="greaterThan">
      <formula>100</formula>
    </cfRule>
    <cfRule type="cellIs" dxfId="5661" priority="95" stopIfTrue="1" operator="notEqual">
      <formula>H36</formula>
    </cfRule>
  </conditionalFormatting>
  <conditionalFormatting sqref="H39:J48">
    <cfRule type="cellIs" dxfId="5660" priority="93" stopIfTrue="1" operator="greaterThan">
      <formula>100</formula>
    </cfRule>
  </conditionalFormatting>
  <conditionalFormatting sqref="B49:G49">
    <cfRule type="cellIs" dxfId="5659" priority="92" stopIfTrue="1" operator="notEqual">
      <formula>B36</formula>
    </cfRule>
  </conditionalFormatting>
  <conditionalFormatting sqref="H49:J49">
    <cfRule type="cellIs" dxfId="5658" priority="90" stopIfTrue="1" operator="greaterThan">
      <formula>100</formula>
    </cfRule>
    <cfRule type="cellIs" dxfId="5657" priority="91" stopIfTrue="1" operator="notEqual">
      <formula>H36</formula>
    </cfRule>
  </conditionalFormatting>
  <conditionalFormatting sqref="H39:J48">
    <cfRule type="cellIs" dxfId="5656" priority="89" stopIfTrue="1" operator="greaterThan">
      <formula>100</formula>
    </cfRule>
  </conditionalFormatting>
  <conditionalFormatting sqref="B49:G49">
    <cfRule type="cellIs" dxfId="5655" priority="88" stopIfTrue="1" operator="notEqual">
      <formula>B36</formula>
    </cfRule>
  </conditionalFormatting>
  <conditionalFormatting sqref="H49:J49">
    <cfRule type="cellIs" dxfId="5654" priority="86" stopIfTrue="1" operator="greaterThan">
      <formula>100</formula>
    </cfRule>
    <cfRule type="cellIs" dxfId="5653" priority="87" stopIfTrue="1" operator="notEqual">
      <formula>H36</formula>
    </cfRule>
  </conditionalFormatting>
  <conditionalFormatting sqref="H39:J48">
    <cfRule type="cellIs" dxfId="5652" priority="85" stopIfTrue="1" operator="greaterThan">
      <formula>100</formula>
    </cfRule>
  </conditionalFormatting>
  <conditionalFormatting sqref="B49:G49">
    <cfRule type="cellIs" dxfId="5651" priority="84" stopIfTrue="1" operator="notEqual">
      <formula>B36</formula>
    </cfRule>
  </conditionalFormatting>
  <conditionalFormatting sqref="H49:J49">
    <cfRule type="cellIs" dxfId="5650" priority="82" stopIfTrue="1" operator="greaterThan">
      <formula>100</formula>
    </cfRule>
    <cfRule type="cellIs" dxfId="5649" priority="83" stopIfTrue="1" operator="notEqual">
      <formula>H36</formula>
    </cfRule>
  </conditionalFormatting>
  <conditionalFormatting sqref="H39:J48">
    <cfRule type="cellIs" dxfId="5648" priority="81" stopIfTrue="1" operator="greaterThan">
      <formula>100</formula>
    </cfRule>
  </conditionalFormatting>
  <conditionalFormatting sqref="B49:G49">
    <cfRule type="cellIs" dxfId="5647" priority="80" stopIfTrue="1" operator="notEqual">
      <formula>B36</formula>
    </cfRule>
  </conditionalFormatting>
  <conditionalFormatting sqref="H49:J49">
    <cfRule type="cellIs" dxfId="5646" priority="78" stopIfTrue="1" operator="greaterThan">
      <formula>100</formula>
    </cfRule>
    <cfRule type="cellIs" dxfId="5645" priority="79" stopIfTrue="1" operator="notEqual">
      <formula>H36</formula>
    </cfRule>
  </conditionalFormatting>
  <conditionalFormatting sqref="H39:J48">
    <cfRule type="cellIs" dxfId="5644" priority="77" stopIfTrue="1" operator="greaterThan">
      <formula>100</formula>
    </cfRule>
  </conditionalFormatting>
  <conditionalFormatting sqref="B49:G49">
    <cfRule type="cellIs" dxfId="5643" priority="76" stopIfTrue="1" operator="notEqual">
      <formula>B36</formula>
    </cfRule>
  </conditionalFormatting>
  <conditionalFormatting sqref="H49:J49">
    <cfRule type="cellIs" dxfId="5642" priority="74" stopIfTrue="1" operator="greaterThan">
      <formula>100</formula>
    </cfRule>
    <cfRule type="cellIs" dxfId="5641" priority="75" stopIfTrue="1" operator="notEqual">
      <formula>H36</formula>
    </cfRule>
  </conditionalFormatting>
  <conditionalFormatting sqref="H39:J48">
    <cfRule type="cellIs" dxfId="5640" priority="73" stopIfTrue="1" operator="greaterThan">
      <formula>100</formula>
    </cfRule>
  </conditionalFormatting>
  <conditionalFormatting sqref="B49:G49">
    <cfRule type="cellIs" dxfId="5639" priority="72" stopIfTrue="1" operator="notEqual">
      <formula>B36</formula>
    </cfRule>
  </conditionalFormatting>
  <conditionalFormatting sqref="H49:J49">
    <cfRule type="cellIs" dxfId="5638" priority="70" stopIfTrue="1" operator="greaterThan">
      <formula>100</formula>
    </cfRule>
    <cfRule type="cellIs" dxfId="5637" priority="71" stopIfTrue="1" operator="notEqual">
      <formula>H36</formula>
    </cfRule>
  </conditionalFormatting>
  <conditionalFormatting sqref="H39:J48">
    <cfRule type="cellIs" dxfId="5636" priority="69" stopIfTrue="1" operator="greaterThan">
      <formula>100</formula>
    </cfRule>
  </conditionalFormatting>
  <conditionalFormatting sqref="B49:G49">
    <cfRule type="cellIs" dxfId="5635" priority="68" stopIfTrue="1" operator="notEqual">
      <formula>B36</formula>
    </cfRule>
  </conditionalFormatting>
  <conditionalFormatting sqref="H49:J49">
    <cfRule type="cellIs" dxfId="5634" priority="66" stopIfTrue="1" operator="greaterThan">
      <formula>100</formula>
    </cfRule>
    <cfRule type="cellIs" dxfId="5633" priority="67" stopIfTrue="1" operator="notEqual">
      <formula>H36</formula>
    </cfRule>
  </conditionalFormatting>
  <conditionalFormatting sqref="H39:J48">
    <cfRule type="cellIs" dxfId="5632" priority="65" stopIfTrue="1" operator="greaterThan">
      <formula>100</formula>
    </cfRule>
  </conditionalFormatting>
  <conditionalFormatting sqref="B49:G49">
    <cfRule type="cellIs" dxfId="5631" priority="64" stopIfTrue="1" operator="notEqual">
      <formula>B36</formula>
    </cfRule>
  </conditionalFormatting>
  <conditionalFormatting sqref="H49:J49">
    <cfRule type="cellIs" dxfId="5630" priority="62" stopIfTrue="1" operator="greaterThan">
      <formula>100</formula>
    </cfRule>
    <cfRule type="cellIs" dxfId="5629" priority="63" stopIfTrue="1" operator="notEqual">
      <formula>H36</formula>
    </cfRule>
  </conditionalFormatting>
  <conditionalFormatting sqref="H39:J48">
    <cfRule type="cellIs" dxfId="5628" priority="61" stopIfTrue="1" operator="greaterThan">
      <formula>100</formula>
    </cfRule>
  </conditionalFormatting>
  <conditionalFormatting sqref="B49:G49">
    <cfRule type="cellIs" dxfId="5627" priority="60" stopIfTrue="1" operator="notEqual">
      <formula>B36</formula>
    </cfRule>
  </conditionalFormatting>
  <conditionalFormatting sqref="H49:J49">
    <cfRule type="cellIs" dxfId="5626" priority="58" stopIfTrue="1" operator="greaterThan">
      <formula>100</formula>
    </cfRule>
    <cfRule type="cellIs" dxfId="5625" priority="59" stopIfTrue="1" operator="notEqual">
      <formula>H36</formula>
    </cfRule>
  </conditionalFormatting>
  <conditionalFormatting sqref="H39:J48">
    <cfRule type="cellIs" dxfId="5624" priority="57" stopIfTrue="1" operator="greaterThan">
      <formula>100</formula>
    </cfRule>
  </conditionalFormatting>
  <conditionalFormatting sqref="B49:G49">
    <cfRule type="cellIs" dxfId="5623" priority="56" stopIfTrue="1" operator="notEqual">
      <formula>B36</formula>
    </cfRule>
  </conditionalFormatting>
  <conditionalFormatting sqref="H49:J49">
    <cfRule type="cellIs" dxfId="5622" priority="54" stopIfTrue="1" operator="greaterThan">
      <formula>100</formula>
    </cfRule>
    <cfRule type="cellIs" dxfId="5621" priority="55" stopIfTrue="1" operator="notEqual">
      <formula>H36</formula>
    </cfRule>
  </conditionalFormatting>
  <conditionalFormatting sqref="H39:J48">
    <cfRule type="cellIs" dxfId="5620" priority="53" stopIfTrue="1" operator="greaterThan">
      <formula>100</formula>
    </cfRule>
  </conditionalFormatting>
  <conditionalFormatting sqref="B49:G49">
    <cfRule type="cellIs" dxfId="5619" priority="52" stopIfTrue="1" operator="notEqual">
      <formula>B36</formula>
    </cfRule>
  </conditionalFormatting>
  <conditionalFormatting sqref="H49:J49">
    <cfRule type="cellIs" dxfId="5618" priority="50" stopIfTrue="1" operator="greaterThan">
      <formula>100</formula>
    </cfRule>
    <cfRule type="cellIs" dxfId="5617" priority="51" stopIfTrue="1" operator="notEqual">
      <formula>H36</formula>
    </cfRule>
  </conditionalFormatting>
  <conditionalFormatting sqref="H39:J48">
    <cfRule type="cellIs" dxfId="5616" priority="49" stopIfTrue="1" operator="greaterThan">
      <formula>100</formula>
    </cfRule>
  </conditionalFormatting>
  <conditionalFormatting sqref="B49:G49">
    <cfRule type="cellIs" dxfId="5615" priority="48" stopIfTrue="1" operator="notEqual">
      <formula>B36</formula>
    </cfRule>
  </conditionalFormatting>
  <conditionalFormatting sqref="H49:J49">
    <cfRule type="cellIs" dxfId="5614" priority="46" stopIfTrue="1" operator="greaterThan">
      <formula>100</formula>
    </cfRule>
    <cfRule type="cellIs" dxfId="5613" priority="47" stopIfTrue="1" operator="notEqual">
      <formula>H36</formula>
    </cfRule>
  </conditionalFormatting>
  <conditionalFormatting sqref="H39:J48">
    <cfRule type="cellIs" dxfId="5612" priority="45" stopIfTrue="1" operator="greaterThan">
      <formula>100</formula>
    </cfRule>
  </conditionalFormatting>
  <conditionalFormatting sqref="B53:G53">
    <cfRule type="cellIs" dxfId="5611" priority="44" stopIfTrue="1" operator="notEqual">
      <formula>B38</formula>
    </cfRule>
  </conditionalFormatting>
  <conditionalFormatting sqref="H53:J53">
    <cfRule type="cellIs" dxfId="5610" priority="42" stopIfTrue="1" operator="greaterThan">
      <formula>100</formula>
    </cfRule>
    <cfRule type="cellIs" dxfId="5609" priority="43" stopIfTrue="1" operator="notEqual">
      <formula>H38</formula>
    </cfRule>
  </conditionalFormatting>
  <conditionalFormatting sqref="H40:J52">
    <cfRule type="cellIs" dxfId="5608" priority="41" stopIfTrue="1" operator="greaterThan">
      <formula>100</formula>
    </cfRule>
  </conditionalFormatting>
  <conditionalFormatting sqref="B53:G53">
    <cfRule type="cellIs" dxfId="5607" priority="40" stopIfTrue="1" operator="notEqual">
      <formula>B38</formula>
    </cfRule>
  </conditionalFormatting>
  <conditionalFormatting sqref="H53:J53">
    <cfRule type="cellIs" dxfId="5606" priority="38" stopIfTrue="1" operator="greaterThan">
      <formula>100</formula>
    </cfRule>
    <cfRule type="cellIs" dxfId="5605" priority="39" stopIfTrue="1" operator="notEqual">
      <formula>H38</formula>
    </cfRule>
  </conditionalFormatting>
  <conditionalFormatting sqref="H40:J52">
    <cfRule type="cellIs" dxfId="5604" priority="37" stopIfTrue="1" operator="greaterThan">
      <formula>100</formula>
    </cfRule>
  </conditionalFormatting>
  <conditionalFormatting sqref="B49:G49">
    <cfRule type="cellIs" dxfId="5603" priority="36" stopIfTrue="1" operator="notEqual">
      <formula>B36</formula>
    </cfRule>
  </conditionalFormatting>
  <conditionalFormatting sqref="H49:J49">
    <cfRule type="cellIs" dxfId="5602" priority="34" stopIfTrue="1" operator="greaterThan">
      <formula>100</formula>
    </cfRule>
    <cfRule type="cellIs" dxfId="5601" priority="35" stopIfTrue="1" operator="notEqual">
      <formula>H36</formula>
    </cfRule>
  </conditionalFormatting>
  <conditionalFormatting sqref="H39:J48">
    <cfRule type="cellIs" dxfId="5600" priority="33" stopIfTrue="1" operator="greaterThan">
      <formula>100</formula>
    </cfRule>
  </conditionalFormatting>
  <conditionalFormatting sqref="B53:G53">
    <cfRule type="cellIs" dxfId="5599" priority="32" stopIfTrue="1" operator="notEqual">
      <formula>B38</formula>
    </cfRule>
  </conditionalFormatting>
  <conditionalFormatting sqref="H53:J53">
    <cfRule type="cellIs" dxfId="5598" priority="30" stopIfTrue="1" operator="greaterThan">
      <formula>100</formula>
    </cfRule>
    <cfRule type="cellIs" dxfId="5597" priority="31" stopIfTrue="1" operator="notEqual">
      <formula>H38</formula>
    </cfRule>
  </conditionalFormatting>
  <conditionalFormatting sqref="H40:J52">
    <cfRule type="cellIs" dxfId="5596" priority="29" stopIfTrue="1" operator="greaterThan">
      <formula>100</formula>
    </cfRule>
  </conditionalFormatting>
  <conditionalFormatting sqref="B53:G53">
    <cfRule type="cellIs" dxfId="5595" priority="28" stopIfTrue="1" operator="notEqual">
      <formula>B38</formula>
    </cfRule>
  </conditionalFormatting>
  <conditionalFormatting sqref="H53:J53">
    <cfRule type="cellIs" dxfId="5594" priority="26" stopIfTrue="1" operator="greaterThan">
      <formula>100</formula>
    </cfRule>
    <cfRule type="cellIs" dxfId="5593" priority="27" stopIfTrue="1" operator="notEqual">
      <formula>H38</formula>
    </cfRule>
  </conditionalFormatting>
  <conditionalFormatting sqref="H40:J52">
    <cfRule type="cellIs" dxfId="5592" priority="25" stopIfTrue="1" operator="greaterThan">
      <formula>100</formula>
    </cfRule>
  </conditionalFormatting>
  <conditionalFormatting sqref="B49:G49">
    <cfRule type="cellIs" dxfId="5591" priority="24" stopIfTrue="1" operator="notEqual">
      <formula>B36</formula>
    </cfRule>
  </conditionalFormatting>
  <conditionalFormatting sqref="H49:J49">
    <cfRule type="cellIs" dxfId="5590" priority="22" stopIfTrue="1" operator="greaterThan">
      <formula>100</formula>
    </cfRule>
    <cfRule type="cellIs" dxfId="5589" priority="23" stopIfTrue="1" operator="notEqual">
      <formula>H36</formula>
    </cfRule>
  </conditionalFormatting>
  <conditionalFormatting sqref="H39:J48">
    <cfRule type="cellIs" dxfId="5588" priority="21" stopIfTrue="1" operator="greaterThan">
      <formula>100</formula>
    </cfRule>
  </conditionalFormatting>
  <conditionalFormatting sqref="B53:G53">
    <cfRule type="cellIs" dxfId="5587" priority="20" stopIfTrue="1" operator="notEqual">
      <formula>B38</formula>
    </cfRule>
  </conditionalFormatting>
  <conditionalFormatting sqref="H53:J53">
    <cfRule type="cellIs" dxfId="5586" priority="18" stopIfTrue="1" operator="greaterThan">
      <formula>100</formula>
    </cfRule>
    <cfRule type="cellIs" dxfId="5585" priority="19" stopIfTrue="1" operator="notEqual">
      <formula>H38</formula>
    </cfRule>
  </conditionalFormatting>
  <conditionalFormatting sqref="H40:J52">
    <cfRule type="cellIs" dxfId="5584" priority="17" stopIfTrue="1" operator="greaterThan">
      <formula>100</formula>
    </cfRule>
  </conditionalFormatting>
  <conditionalFormatting sqref="B53:G53">
    <cfRule type="cellIs" dxfId="5583" priority="16" stopIfTrue="1" operator="notEqual">
      <formula>B38</formula>
    </cfRule>
  </conditionalFormatting>
  <conditionalFormatting sqref="H53:J53">
    <cfRule type="cellIs" dxfId="5582" priority="14" stopIfTrue="1" operator="greaterThan">
      <formula>100</formula>
    </cfRule>
    <cfRule type="cellIs" dxfId="5581" priority="15" stopIfTrue="1" operator="notEqual">
      <formula>H38</formula>
    </cfRule>
  </conditionalFormatting>
  <conditionalFormatting sqref="H40:J52">
    <cfRule type="cellIs" dxfId="5580" priority="13" stopIfTrue="1" operator="greaterThan">
      <formula>100</formula>
    </cfRule>
  </conditionalFormatting>
  <conditionalFormatting sqref="B53:G53">
    <cfRule type="cellIs" dxfId="5579" priority="12" stopIfTrue="1" operator="notEqual">
      <formula>B38</formula>
    </cfRule>
  </conditionalFormatting>
  <conditionalFormatting sqref="H53:J53">
    <cfRule type="cellIs" dxfId="5578" priority="10" stopIfTrue="1" operator="greaterThan">
      <formula>100</formula>
    </cfRule>
    <cfRule type="cellIs" dxfId="5577" priority="11" stopIfTrue="1" operator="notEqual">
      <formula>H38</formula>
    </cfRule>
  </conditionalFormatting>
  <conditionalFormatting sqref="H40:J52">
    <cfRule type="cellIs" dxfId="5576" priority="9" stopIfTrue="1" operator="greaterThan">
      <formula>100</formula>
    </cfRule>
  </conditionalFormatting>
  <conditionalFormatting sqref="B53:G53">
    <cfRule type="cellIs" dxfId="5575" priority="8" stopIfTrue="1" operator="notEqual">
      <formula>B38</formula>
    </cfRule>
  </conditionalFormatting>
  <conditionalFormatting sqref="H53:J53">
    <cfRule type="cellIs" dxfId="5574" priority="6" stopIfTrue="1" operator="greaterThan">
      <formula>100</formula>
    </cfRule>
    <cfRule type="cellIs" dxfId="5573" priority="7" stopIfTrue="1" operator="notEqual">
      <formula>H38</formula>
    </cfRule>
  </conditionalFormatting>
  <conditionalFormatting sqref="H40:J52">
    <cfRule type="cellIs" dxfId="5572" priority="5" stopIfTrue="1" operator="greaterThan">
      <formula>100</formula>
    </cfRule>
  </conditionalFormatting>
  <conditionalFormatting sqref="B53:M53">
    <cfRule type="cellIs" dxfId="5571" priority="4" stopIfTrue="1" operator="notEqual">
      <formula>B38</formula>
    </cfRule>
  </conditionalFormatting>
  <conditionalFormatting sqref="N53:P53">
    <cfRule type="cellIs" dxfId="5570" priority="2" stopIfTrue="1" operator="greaterThan">
      <formula>100</formula>
    </cfRule>
    <cfRule type="cellIs" dxfId="5569" priority="3" stopIfTrue="1" operator="notEqual">
      <formula>N38</formula>
    </cfRule>
  </conditionalFormatting>
  <conditionalFormatting sqref="N40:P52">
    <cfRule type="cellIs" dxfId="5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1"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74</v>
      </c>
      <c r="C6" s="168">
        <f t="shared" si="0"/>
        <v>77</v>
      </c>
      <c r="D6" s="171">
        <f t="shared" ref="D6:D16" si="1">SUM(B6:C6)</f>
        <v>151</v>
      </c>
      <c r="E6" s="174"/>
      <c r="F6" s="174"/>
      <c r="G6" s="174"/>
      <c r="H6" s="174"/>
      <c r="I6" s="174"/>
      <c r="J6" s="174"/>
      <c r="K6" s="179">
        <f t="shared" ref="K6:L16" si="2">K42</f>
        <v>27</v>
      </c>
      <c r="L6" s="183">
        <f t="shared" si="2"/>
        <v>36</v>
      </c>
      <c r="M6" s="188">
        <f t="shared" ref="M6:M17" si="3">SUM(K6:L6)</f>
        <v>63</v>
      </c>
      <c r="N6" s="91">
        <f t="shared" ref="N6:P17" si="4">IF(OR(K6=0,B6=0),0,K6/B6*100)</f>
        <v>36.486486486486484</v>
      </c>
      <c r="O6" s="194">
        <f t="shared" si="4"/>
        <v>46.753246753246749</v>
      </c>
      <c r="P6" s="196">
        <f t="shared" si="4"/>
        <v>41.721854304635762</v>
      </c>
    </row>
    <row r="7" spans="1:16" s="2" customFormat="1" ht="22.5" hidden="1" customHeight="1">
      <c r="A7" s="8" t="s">
        <v>7</v>
      </c>
      <c r="B7" s="161">
        <f t="shared" si="0"/>
        <v>60</v>
      </c>
      <c r="C7" s="168">
        <f t="shared" si="0"/>
        <v>65</v>
      </c>
      <c r="D7" s="130">
        <f t="shared" si="1"/>
        <v>125</v>
      </c>
      <c r="E7" s="175"/>
      <c r="F7" s="175"/>
      <c r="G7" s="175"/>
      <c r="H7" s="175"/>
      <c r="I7" s="175"/>
      <c r="J7" s="175"/>
      <c r="K7" s="162">
        <f t="shared" si="2"/>
        <v>28</v>
      </c>
      <c r="L7" s="169">
        <f t="shared" si="2"/>
        <v>37</v>
      </c>
      <c r="M7" s="130">
        <f t="shared" si="3"/>
        <v>65</v>
      </c>
      <c r="N7" s="139">
        <f t="shared" si="4"/>
        <v>46.666666666666664</v>
      </c>
      <c r="O7" s="145">
        <f t="shared" si="4"/>
        <v>56.92307692307692</v>
      </c>
      <c r="P7" s="151">
        <f t="shared" si="4"/>
        <v>52</v>
      </c>
    </row>
    <row r="8" spans="1:16" s="2" customFormat="1" ht="22.5" hidden="1" customHeight="1">
      <c r="A8" s="8" t="s">
        <v>11</v>
      </c>
      <c r="B8" s="161">
        <f t="shared" si="0"/>
        <v>73</v>
      </c>
      <c r="C8" s="168">
        <f t="shared" si="0"/>
        <v>62</v>
      </c>
      <c r="D8" s="130">
        <f t="shared" si="1"/>
        <v>135</v>
      </c>
      <c r="E8" s="175"/>
      <c r="F8" s="175"/>
      <c r="G8" s="175"/>
      <c r="H8" s="175"/>
      <c r="I8" s="175"/>
      <c r="J8" s="175"/>
      <c r="K8" s="162">
        <f t="shared" si="2"/>
        <v>42</v>
      </c>
      <c r="L8" s="169">
        <f t="shared" si="2"/>
        <v>45</v>
      </c>
      <c r="M8" s="130">
        <f t="shared" si="3"/>
        <v>87</v>
      </c>
      <c r="N8" s="139">
        <f t="shared" si="4"/>
        <v>57.534246575342465</v>
      </c>
      <c r="O8" s="145">
        <f t="shared" si="4"/>
        <v>72.58064516129032</v>
      </c>
      <c r="P8" s="151">
        <f t="shared" si="4"/>
        <v>64.444444444444443</v>
      </c>
    </row>
    <row r="9" spans="1:16" s="2" customFormat="1" ht="22.5" hidden="1" customHeight="1">
      <c r="A9" s="8" t="s">
        <v>5</v>
      </c>
      <c r="B9" s="161">
        <f t="shared" si="0"/>
        <v>69</v>
      </c>
      <c r="C9" s="168">
        <f t="shared" si="0"/>
        <v>75</v>
      </c>
      <c r="D9" s="130">
        <f t="shared" si="1"/>
        <v>144</v>
      </c>
      <c r="E9" s="175"/>
      <c r="F9" s="175"/>
      <c r="G9" s="175"/>
      <c r="H9" s="175"/>
      <c r="I9" s="175"/>
      <c r="J9" s="175"/>
      <c r="K9" s="162">
        <f t="shared" si="2"/>
        <v>37</v>
      </c>
      <c r="L9" s="169">
        <f t="shared" si="2"/>
        <v>40</v>
      </c>
      <c r="M9" s="130">
        <f t="shared" si="3"/>
        <v>77</v>
      </c>
      <c r="N9" s="139">
        <f t="shared" si="4"/>
        <v>53.623188405797109</v>
      </c>
      <c r="O9" s="145">
        <f t="shared" si="4"/>
        <v>53.333333333333336</v>
      </c>
      <c r="P9" s="151">
        <f t="shared" si="4"/>
        <v>53.472222222222221</v>
      </c>
    </row>
    <row r="10" spans="1:16" s="2" customFormat="1" ht="22.5" hidden="1" customHeight="1">
      <c r="A10" s="8" t="s">
        <v>17</v>
      </c>
      <c r="B10" s="161">
        <f t="shared" si="0"/>
        <v>89</v>
      </c>
      <c r="C10" s="168">
        <f t="shared" si="0"/>
        <v>97</v>
      </c>
      <c r="D10" s="130">
        <f t="shared" si="1"/>
        <v>186</v>
      </c>
      <c r="E10" s="175"/>
      <c r="F10" s="175"/>
      <c r="G10" s="175"/>
      <c r="H10" s="175"/>
      <c r="I10" s="175"/>
      <c r="J10" s="175"/>
      <c r="K10" s="162">
        <f t="shared" si="2"/>
        <v>60</v>
      </c>
      <c r="L10" s="169">
        <f t="shared" si="2"/>
        <v>62</v>
      </c>
      <c r="M10" s="130">
        <f t="shared" si="3"/>
        <v>122</v>
      </c>
      <c r="N10" s="139">
        <f t="shared" si="4"/>
        <v>67.415730337078656</v>
      </c>
      <c r="O10" s="145">
        <f t="shared" si="4"/>
        <v>63.917525773195869</v>
      </c>
      <c r="P10" s="151">
        <f t="shared" si="4"/>
        <v>65.591397849462368</v>
      </c>
    </row>
    <row r="11" spans="1:16" s="2" customFormat="1" ht="22.5" hidden="1" customHeight="1">
      <c r="A11" s="8" t="s">
        <v>4</v>
      </c>
      <c r="B11" s="161">
        <f t="shared" si="0"/>
        <v>101</v>
      </c>
      <c r="C11" s="168">
        <f t="shared" si="0"/>
        <v>100</v>
      </c>
      <c r="D11" s="130">
        <f t="shared" si="1"/>
        <v>201</v>
      </c>
      <c r="E11" s="175"/>
      <c r="F11" s="175"/>
      <c r="G11" s="175"/>
      <c r="H11" s="175"/>
      <c r="I11" s="175"/>
      <c r="J11" s="175"/>
      <c r="K11" s="162">
        <f t="shared" si="2"/>
        <v>64</v>
      </c>
      <c r="L11" s="169">
        <f t="shared" si="2"/>
        <v>57</v>
      </c>
      <c r="M11" s="130">
        <f t="shared" si="3"/>
        <v>121</v>
      </c>
      <c r="N11" s="139">
        <f t="shared" si="4"/>
        <v>63.366336633663366</v>
      </c>
      <c r="O11" s="145">
        <f t="shared" si="4"/>
        <v>56.999999999999993</v>
      </c>
      <c r="P11" s="151">
        <f t="shared" si="4"/>
        <v>60.199004975124382</v>
      </c>
    </row>
    <row r="12" spans="1:16" s="2" customFormat="1" ht="22.5" hidden="1" customHeight="1">
      <c r="A12" s="8" t="s">
        <v>10</v>
      </c>
      <c r="B12" s="161">
        <f t="shared" si="0"/>
        <v>113</v>
      </c>
      <c r="C12" s="168">
        <f t="shared" si="0"/>
        <v>108</v>
      </c>
      <c r="D12" s="130">
        <f t="shared" si="1"/>
        <v>221</v>
      </c>
      <c r="E12" s="175"/>
      <c r="F12" s="175"/>
      <c r="G12" s="175"/>
      <c r="H12" s="175"/>
      <c r="I12" s="175"/>
      <c r="J12" s="175"/>
      <c r="K12" s="162">
        <f t="shared" si="2"/>
        <v>82</v>
      </c>
      <c r="L12" s="169">
        <f t="shared" si="2"/>
        <v>74</v>
      </c>
      <c r="M12" s="130">
        <f t="shared" si="3"/>
        <v>156</v>
      </c>
      <c r="N12" s="139">
        <f t="shared" si="4"/>
        <v>72.56637168141593</v>
      </c>
      <c r="O12" s="145">
        <f t="shared" si="4"/>
        <v>68.518518518518519</v>
      </c>
      <c r="P12" s="151">
        <f t="shared" si="4"/>
        <v>70.588235294117652</v>
      </c>
    </row>
    <row r="13" spans="1:16" s="2" customFormat="1" ht="22.5" hidden="1" customHeight="1">
      <c r="A13" s="8" t="s">
        <v>14</v>
      </c>
      <c r="B13" s="161">
        <f t="shared" si="0"/>
        <v>98</v>
      </c>
      <c r="C13" s="168">
        <f t="shared" si="0"/>
        <v>98</v>
      </c>
      <c r="D13" s="130">
        <f t="shared" si="1"/>
        <v>196</v>
      </c>
      <c r="E13" s="175"/>
      <c r="F13" s="175"/>
      <c r="G13" s="175"/>
      <c r="H13" s="175"/>
      <c r="I13" s="175"/>
      <c r="J13" s="175"/>
      <c r="K13" s="162">
        <f t="shared" si="2"/>
        <v>65</v>
      </c>
      <c r="L13" s="169">
        <f t="shared" si="2"/>
        <v>73</v>
      </c>
      <c r="M13" s="130">
        <f t="shared" si="3"/>
        <v>138</v>
      </c>
      <c r="N13" s="139">
        <f t="shared" si="4"/>
        <v>66.326530612244895</v>
      </c>
      <c r="O13" s="145">
        <f t="shared" si="4"/>
        <v>74.489795918367349</v>
      </c>
      <c r="P13" s="151">
        <f t="shared" si="4"/>
        <v>70.408163265306129</v>
      </c>
    </row>
    <row r="14" spans="1:16" s="2" customFormat="1" ht="22.5" hidden="1" customHeight="1">
      <c r="A14" s="8" t="s">
        <v>20</v>
      </c>
      <c r="B14" s="161">
        <f t="shared" si="0"/>
        <v>84</v>
      </c>
      <c r="C14" s="168">
        <f t="shared" si="0"/>
        <v>100</v>
      </c>
      <c r="D14" s="130">
        <f t="shared" si="1"/>
        <v>184</v>
      </c>
      <c r="E14" s="175"/>
      <c r="F14" s="175"/>
      <c r="G14" s="175"/>
      <c r="H14" s="175"/>
      <c r="I14" s="175"/>
      <c r="J14" s="175"/>
      <c r="K14" s="162">
        <f t="shared" si="2"/>
        <v>61</v>
      </c>
      <c r="L14" s="169">
        <f t="shared" si="2"/>
        <v>70</v>
      </c>
      <c r="M14" s="130">
        <f t="shared" si="3"/>
        <v>131</v>
      </c>
      <c r="N14" s="139">
        <f t="shared" si="4"/>
        <v>72.61904761904762</v>
      </c>
      <c r="O14" s="145">
        <f t="shared" si="4"/>
        <v>70</v>
      </c>
      <c r="P14" s="151">
        <f t="shared" si="4"/>
        <v>71.195652173913047</v>
      </c>
    </row>
    <row r="15" spans="1:16" s="2" customFormat="1" ht="22.5" hidden="1" customHeight="1">
      <c r="A15" s="8" t="s">
        <v>23</v>
      </c>
      <c r="B15" s="161">
        <f t="shared" si="0"/>
        <v>78</v>
      </c>
      <c r="C15" s="168">
        <f t="shared" si="0"/>
        <v>78</v>
      </c>
      <c r="D15" s="130">
        <f t="shared" si="1"/>
        <v>156</v>
      </c>
      <c r="E15" s="174"/>
      <c r="F15" s="174"/>
      <c r="G15" s="174"/>
      <c r="H15" s="174"/>
      <c r="I15" s="174"/>
      <c r="J15" s="174"/>
      <c r="K15" s="161">
        <f t="shared" si="2"/>
        <v>59</v>
      </c>
      <c r="L15" s="168">
        <f t="shared" si="2"/>
        <v>51</v>
      </c>
      <c r="M15" s="130">
        <f t="shared" si="3"/>
        <v>110</v>
      </c>
      <c r="N15" s="139">
        <f t="shared" si="4"/>
        <v>75.641025641025635</v>
      </c>
      <c r="O15" s="145">
        <f t="shared" si="4"/>
        <v>65.384615384615387</v>
      </c>
      <c r="P15" s="151">
        <f t="shared" si="4"/>
        <v>70.512820512820511</v>
      </c>
    </row>
    <row r="16" spans="1:16" s="2" customFormat="1" ht="22.5" hidden="1" customHeight="1">
      <c r="A16" s="10" t="s">
        <v>35</v>
      </c>
      <c r="B16" s="162">
        <f t="shared" si="0"/>
        <v>229</v>
      </c>
      <c r="C16" s="169">
        <f t="shared" si="0"/>
        <v>349</v>
      </c>
      <c r="D16" s="172">
        <f t="shared" si="1"/>
        <v>578</v>
      </c>
      <c r="E16" s="176"/>
      <c r="F16" s="176"/>
      <c r="G16" s="176"/>
      <c r="H16" s="176"/>
      <c r="I16" s="176"/>
      <c r="J16" s="176"/>
      <c r="K16" s="162">
        <f t="shared" si="2"/>
        <v>154</v>
      </c>
      <c r="L16" s="169">
        <f t="shared" si="2"/>
        <v>190</v>
      </c>
      <c r="M16" s="130">
        <f t="shared" si="3"/>
        <v>344</v>
      </c>
      <c r="N16" s="190">
        <f t="shared" si="4"/>
        <v>67.248908296943227</v>
      </c>
      <c r="O16" s="195">
        <f t="shared" si="4"/>
        <v>54.441260744985676</v>
      </c>
      <c r="P16" s="197">
        <f t="shared" si="4"/>
        <v>59.515570934256054</v>
      </c>
    </row>
    <row r="17" spans="1:24" s="2" customFormat="1" ht="22.5" hidden="1" customHeight="1">
      <c r="A17" s="11" t="s">
        <v>34</v>
      </c>
      <c r="B17" s="42">
        <f>SUM(B6:B16)</f>
        <v>1068</v>
      </c>
      <c r="C17" s="22">
        <f>SUM(C6:C16)</f>
        <v>1209</v>
      </c>
      <c r="D17" s="37">
        <f>SUM(D6:D16)</f>
        <v>2277</v>
      </c>
      <c r="E17" s="177"/>
      <c r="F17" s="177"/>
      <c r="G17" s="177"/>
      <c r="H17" s="177"/>
      <c r="I17" s="177"/>
      <c r="J17" s="177"/>
      <c r="K17" s="42">
        <f>SUM(K6:K16)</f>
        <v>679</v>
      </c>
      <c r="L17" s="22">
        <f>SUM(L6:L16)</f>
        <v>735</v>
      </c>
      <c r="M17" s="37">
        <f t="shared" si="3"/>
        <v>1414</v>
      </c>
      <c r="N17" s="143">
        <f t="shared" si="4"/>
        <v>63.576779026217231</v>
      </c>
      <c r="O17" s="149">
        <f t="shared" si="4"/>
        <v>60.7940446650124</v>
      </c>
      <c r="P17" s="155">
        <f t="shared" si="4"/>
        <v>62.099253403601232</v>
      </c>
    </row>
    <row r="18" spans="1:24" hidden="1"/>
    <row r="19" spans="1:24" hidden="1"/>
    <row r="20" spans="1:24" s="2" customFormat="1" ht="22.5" customHeight="1">
      <c r="A20" s="156" t="str">
        <f>'18大湊'!A20:L20</f>
        <v>令和７年７月２０日執行　参議院議員通常選挙</v>
      </c>
      <c r="B20" s="163"/>
      <c r="C20" s="163"/>
      <c r="D20" s="163"/>
      <c r="E20" s="163"/>
      <c r="F20" s="163"/>
      <c r="G20" s="163"/>
      <c r="H20" s="163"/>
      <c r="I20" s="163"/>
      <c r="J20" s="163"/>
      <c r="K20" s="163"/>
      <c r="L20" s="184"/>
      <c r="M20" s="15" t="s">
        <v>103</v>
      </c>
      <c r="N20" s="31"/>
      <c r="O20" s="15" t="s">
        <v>12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16</v>
      </c>
      <c r="C23" s="170">
        <v>16</v>
      </c>
      <c r="D23" s="171">
        <f t="shared" ref="D23:D35" si="5">SUM(B23:C23)</f>
        <v>32</v>
      </c>
      <c r="E23" s="164">
        <v>2</v>
      </c>
      <c r="F23" s="170">
        <v>4</v>
      </c>
      <c r="G23" s="171">
        <f t="shared" ref="G23:G35" si="6">SUM(E23:F23)</f>
        <v>6</v>
      </c>
      <c r="H23" s="164">
        <v>4</v>
      </c>
      <c r="I23" s="170">
        <v>6</v>
      </c>
      <c r="J23" s="171">
        <f t="shared" ref="J23:J35" si="7">SUM(H23:I23)</f>
        <v>10</v>
      </c>
      <c r="K23" s="180">
        <f t="shared" ref="K23:L35" si="8">E23+H23</f>
        <v>6</v>
      </c>
      <c r="L23" s="185">
        <f t="shared" si="8"/>
        <v>10</v>
      </c>
      <c r="M23" s="189">
        <f t="shared" ref="M23:M35" si="9">SUM(K23:L23)</f>
        <v>16</v>
      </c>
      <c r="N23" s="91">
        <f t="shared" ref="N23:P36" si="10">IF(OR(K23=0,B23=0),0,K23/B23*100)</f>
        <v>37.5</v>
      </c>
      <c r="O23" s="97">
        <f t="shared" si="10"/>
        <v>62.5</v>
      </c>
      <c r="P23" s="103">
        <f t="shared" si="10"/>
        <v>50</v>
      </c>
      <c r="Q23" s="158"/>
      <c r="R23" s="198"/>
      <c r="S23" s="1" t="s">
        <v>28</v>
      </c>
      <c r="T23" s="1"/>
      <c r="U23" s="1"/>
      <c r="V23" s="1"/>
      <c r="W23" s="1"/>
      <c r="X23" s="1"/>
    </row>
    <row r="24" spans="1:24" s="2" customFormat="1" ht="22.5" customHeight="1">
      <c r="A24" s="157" t="s">
        <v>70</v>
      </c>
      <c r="B24" s="164">
        <v>17</v>
      </c>
      <c r="C24" s="170">
        <v>17</v>
      </c>
      <c r="D24" s="171">
        <f t="shared" si="5"/>
        <v>34</v>
      </c>
      <c r="E24" s="164">
        <v>3</v>
      </c>
      <c r="F24" s="170">
        <v>1</v>
      </c>
      <c r="G24" s="171">
        <f t="shared" si="6"/>
        <v>4</v>
      </c>
      <c r="H24" s="164">
        <v>0</v>
      </c>
      <c r="I24" s="170">
        <v>5</v>
      </c>
      <c r="J24" s="171">
        <f t="shared" si="7"/>
        <v>5</v>
      </c>
      <c r="K24" s="181">
        <f t="shared" si="8"/>
        <v>3</v>
      </c>
      <c r="L24" s="186">
        <f t="shared" si="8"/>
        <v>6</v>
      </c>
      <c r="M24" s="130">
        <f t="shared" si="9"/>
        <v>9</v>
      </c>
      <c r="N24" s="139">
        <f t="shared" si="10"/>
        <v>17.647058823529413</v>
      </c>
      <c r="O24" s="145">
        <f t="shared" si="10"/>
        <v>35.294117647058826</v>
      </c>
      <c r="P24" s="151">
        <f t="shared" si="10"/>
        <v>26.47058823529412</v>
      </c>
      <c r="R24" s="1"/>
      <c r="S24" s="1" t="s">
        <v>61</v>
      </c>
      <c r="T24" s="1"/>
      <c r="U24" s="1"/>
      <c r="V24" s="1"/>
      <c r="W24" s="1"/>
      <c r="X24" s="1"/>
    </row>
    <row r="25" spans="1:24" s="2" customFormat="1" ht="22.5" customHeight="1">
      <c r="A25" s="65" t="s">
        <v>0</v>
      </c>
      <c r="B25" s="164">
        <v>74</v>
      </c>
      <c r="C25" s="170">
        <v>77</v>
      </c>
      <c r="D25" s="171">
        <f t="shared" si="5"/>
        <v>151</v>
      </c>
      <c r="E25" s="164">
        <v>13</v>
      </c>
      <c r="F25" s="170">
        <v>22</v>
      </c>
      <c r="G25" s="171">
        <f t="shared" si="6"/>
        <v>35</v>
      </c>
      <c r="H25" s="164">
        <v>14</v>
      </c>
      <c r="I25" s="170">
        <v>14</v>
      </c>
      <c r="J25" s="171">
        <f t="shared" si="7"/>
        <v>28</v>
      </c>
      <c r="K25" s="181">
        <f t="shared" si="8"/>
        <v>27</v>
      </c>
      <c r="L25" s="186">
        <f t="shared" si="8"/>
        <v>36</v>
      </c>
      <c r="M25" s="171">
        <f t="shared" si="9"/>
        <v>63</v>
      </c>
      <c r="N25" s="191">
        <f t="shared" si="10"/>
        <v>36.486486486486484</v>
      </c>
      <c r="O25" s="101">
        <f t="shared" si="10"/>
        <v>46.753246753246749</v>
      </c>
      <c r="P25" s="107">
        <f t="shared" si="10"/>
        <v>41.721854304635762</v>
      </c>
      <c r="S25" s="1" t="s">
        <v>21</v>
      </c>
      <c r="T25" s="1"/>
      <c r="U25" s="1"/>
      <c r="V25" s="1"/>
      <c r="W25" s="1"/>
      <c r="X25" s="1"/>
    </row>
    <row r="26" spans="1:24" s="2" customFormat="1" ht="22.5" customHeight="1">
      <c r="A26" s="8" t="s">
        <v>7</v>
      </c>
      <c r="B26" s="164">
        <v>60</v>
      </c>
      <c r="C26" s="170">
        <v>65</v>
      </c>
      <c r="D26" s="130">
        <f t="shared" si="5"/>
        <v>125</v>
      </c>
      <c r="E26" s="164">
        <v>15</v>
      </c>
      <c r="F26" s="170">
        <v>21</v>
      </c>
      <c r="G26" s="130">
        <f t="shared" si="6"/>
        <v>36</v>
      </c>
      <c r="H26" s="164">
        <v>13</v>
      </c>
      <c r="I26" s="170">
        <v>16</v>
      </c>
      <c r="J26" s="130">
        <f t="shared" si="7"/>
        <v>29</v>
      </c>
      <c r="K26" s="181">
        <f t="shared" si="8"/>
        <v>28</v>
      </c>
      <c r="L26" s="186">
        <f t="shared" si="8"/>
        <v>37</v>
      </c>
      <c r="M26" s="130">
        <f t="shared" si="9"/>
        <v>65</v>
      </c>
      <c r="N26" s="139">
        <f t="shared" si="10"/>
        <v>46.666666666666664</v>
      </c>
      <c r="O26" s="145">
        <f t="shared" si="10"/>
        <v>56.92307692307692</v>
      </c>
      <c r="P26" s="151">
        <f t="shared" si="10"/>
        <v>52</v>
      </c>
    </row>
    <row r="27" spans="1:24" s="2" customFormat="1" ht="22.5" customHeight="1">
      <c r="A27" s="8" t="s">
        <v>11</v>
      </c>
      <c r="B27" s="164">
        <v>73</v>
      </c>
      <c r="C27" s="170">
        <v>62</v>
      </c>
      <c r="D27" s="130">
        <f t="shared" si="5"/>
        <v>135</v>
      </c>
      <c r="E27" s="164">
        <v>23</v>
      </c>
      <c r="F27" s="170">
        <v>22</v>
      </c>
      <c r="G27" s="130">
        <f t="shared" si="6"/>
        <v>45</v>
      </c>
      <c r="H27" s="164">
        <v>19</v>
      </c>
      <c r="I27" s="170">
        <v>23</v>
      </c>
      <c r="J27" s="130">
        <f t="shared" si="7"/>
        <v>42</v>
      </c>
      <c r="K27" s="181">
        <f t="shared" si="8"/>
        <v>42</v>
      </c>
      <c r="L27" s="186">
        <f t="shared" si="8"/>
        <v>45</v>
      </c>
      <c r="M27" s="130">
        <f t="shared" si="9"/>
        <v>87</v>
      </c>
      <c r="N27" s="139">
        <f t="shared" si="10"/>
        <v>57.534246575342465</v>
      </c>
      <c r="O27" s="145">
        <f t="shared" si="10"/>
        <v>72.58064516129032</v>
      </c>
      <c r="P27" s="151">
        <f t="shared" si="10"/>
        <v>64.444444444444443</v>
      </c>
      <c r="R27" s="199"/>
      <c r="S27" s="1" t="s">
        <v>16</v>
      </c>
    </row>
    <row r="28" spans="1:24" s="2" customFormat="1" ht="22.5" customHeight="1">
      <c r="A28" s="8" t="s">
        <v>5</v>
      </c>
      <c r="B28" s="164">
        <v>69</v>
      </c>
      <c r="C28" s="170">
        <v>75</v>
      </c>
      <c r="D28" s="130">
        <f t="shared" si="5"/>
        <v>144</v>
      </c>
      <c r="E28" s="164">
        <v>20</v>
      </c>
      <c r="F28" s="170">
        <v>21</v>
      </c>
      <c r="G28" s="130">
        <f t="shared" si="6"/>
        <v>41</v>
      </c>
      <c r="H28" s="164">
        <v>17</v>
      </c>
      <c r="I28" s="170">
        <v>19</v>
      </c>
      <c r="J28" s="130">
        <f t="shared" si="7"/>
        <v>36</v>
      </c>
      <c r="K28" s="181">
        <f t="shared" si="8"/>
        <v>37</v>
      </c>
      <c r="L28" s="186">
        <f t="shared" si="8"/>
        <v>40</v>
      </c>
      <c r="M28" s="130">
        <f t="shared" si="9"/>
        <v>77</v>
      </c>
      <c r="N28" s="139">
        <f t="shared" si="10"/>
        <v>53.623188405797109</v>
      </c>
      <c r="O28" s="145">
        <f t="shared" si="10"/>
        <v>53.333333333333336</v>
      </c>
      <c r="P28" s="151">
        <f t="shared" si="10"/>
        <v>53.472222222222221</v>
      </c>
      <c r="S28" s="1" t="s">
        <v>62</v>
      </c>
    </row>
    <row r="29" spans="1:24" s="2" customFormat="1" ht="22.5" customHeight="1">
      <c r="A29" s="8" t="s">
        <v>17</v>
      </c>
      <c r="B29" s="164">
        <v>89</v>
      </c>
      <c r="C29" s="170">
        <v>97</v>
      </c>
      <c r="D29" s="130">
        <f t="shared" si="5"/>
        <v>186</v>
      </c>
      <c r="E29" s="164">
        <v>26</v>
      </c>
      <c r="F29" s="170">
        <v>34</v>
      </c>
      <c r="G29" s="130">
        <f t="shared" si="6"/>
        <v>60</v>
      </c>
      <c r="H29" s="164">
        <v>34</v>
      </c>
      <c r="I29" s="170">
        <v>28</v>
      </c>
      <c r="J29" s="130">
        <f t="shared" si="7"/>
        <v>62</v>
      </c>
      <c r="K29" s="181">
        <f t="shared" si="8"/>
        <v>60</v>
      </c>
      <c r="L29" s="186">
        <f t="shared" si="8"/>
        <v>62</v>
      </c>
      <c r="M29" s="130">
        <f t="shared" si="9"/>
        <v>122</v>
      </c>
      <c r="N29" s="139">
        <f t="shared" si="10"/>
        <v>67.415730337078656</v>
      </c>
      <c r="O29" s="145">
        <f t="shared" si="10"/>
        <v>63.917525773195869</v>
      </c>
      <c r="P29" s="151">
        <f t="shared" si="10"/>
        <v>65.591397849462368</v>
      </c>
    </row>
    <row r="30" spans="1:24" s="2" customFormat="1" ht="22.5" customHeight="1">
      <c r="A30" s="8" t="s">
        <v>4</v>
      </c>
      <c r="B30" s="164">
        <v>101</v>
      </c>
      <c r="C30" s="170">
        <v>100</v>
      </c>
      <c r="D30" s="130">
        <f t="shared" si="5"/>
        <v>201</v>
      </c>
      <c r="E30" s="164">
        <v>33</v>
      </c>
      <c r="F30" s="170">
        <v>33</v>
      </c>
      <c r="G30" s="130">
        <f t="shared" si="6"/>
        <v>66</v>
      </c>
      <c r="H30" s="164">
        <v>31</v>
      </c>
      <c r="I30" s="170">
        <v>24</v>
      </c>
      <c r="J30" s="130">
        <f t="shared" si="7"/>
        <v>55</v>
      </c>
      <c r="K30" s="181">
        <f t="shared" si="8"/>
        <v>64</v>
      </c>
      <c r="L30" s="186">
        <f t="shared" si="8"/>
        <v>57</v>
      </c>
      <c r="M30" s="130">
        <f t="shared" si="9"/>
        <v>121</v>
      </c>
      <c r="N30" s="139">
        <f t="shared" si="10"/>
        <v>63.366336633663366</v>
      </c>
      <c r="O30" s="145">
        <f t="shared" si="10"/>
        <v>56.999999999999993</v>
      </c>
      <c r="P30" s="151">
        <f t="shared" si="10"/>
        <v>60.199004975124382</v>
      </c>
    </row>
    <row r="31" spans="1:24" s="2" customFormat="1" ht="22.5" customHeight="1">
      <c r="A31" s="8" t="s">
        <v>10</v>
      </c>
      <c r="B31" s="164">
        <v>113</v>
      </c>
      <c r="C31" s="170">
        <v>108</v>
      </c>
      <c r="D31" s="130">
        <f t="shared" si="5"/>
        <v>221</v>
      </c>
      <c r="E31" s="164">
        <v>47</v>
      </c>
      <c r="F31" s="170">
        <v>36</v>
      </c>
      <c r="G31" s="130">
        <f t="shared" si="6"/>
        <v>83</v>
      </c>
      <c r="H31" s="164">
        <v>35</v>
      </c>
      <c r="I31" s="170">
        <v>38</v>
      </c>
      <c r="J31" s="130">
        <f t="shared" si="7"/>
        <v>73</v>
      </c>
      <c r="K31" s="181">
        <f t="shared" si="8"/>
        <v>82</v>
      </c>
      <c r="L31" s="186">
        <f t="shared" si="8"/>
        <v>74</v>
      </c>
      <c r="M31" s="130">
        <f t="shared" si="9"/>
        <v>156</v>
      </c>
      <c r="N31" s="139">
        <f t="shared" si="10"/>
        <v>72.56637168141593</v>
      </c>
      <c r="O31" s="145">
        <f t="shared" si="10"/>
        <v>68.518518518518519</v>
      </c>
      <c r="P31" s="151">
        <f t="shared" si="10"/>
        <v>70.588235294117652</v>
      </c>
    </row>
    <row r="32" spans="1:24" s="2" customFormat="1" ht="22.5" customHeight="1">
      <c r="A32" s="8" t="s">
        <v>14</v>
      </c>
      <c r="B32" s="164">
        <v>98</v>
      </c>
      <c r="C32" s="170">
        <v>98</v>
      </c>
      <c r="D32" s="130">
        <f t="shared" si="5"/>
        <v>196</v>
      </c>
      <c r="E32" s="164">
        <v>36</v>
      </c>
      <c r="F32" s="170">
        <v>30</v>
      </c>
      <c r="G32" s="130">
        <f t="shared" si="6"/>
        <v>66</v>
      </c>
      <c r="H32" s="164">
        <v>29</v>
      </c>
      <c r="I32" s="170">
        <v>43</v>
      </c>
      <c r="J32" s="130">
        <f t="shared" si="7"/>
        <v>72</v>
      </c>
      <c r="K32" s="181">
        <f t="shared" si="8"/>
        <v>65</v>
      </c>
      <c r="L32" s="186">
        <f t="shared" si="8"/>
        <v>73</v>
      </c>
      <c r="M32" s="130">
        <f t="shared" si="9"/>
        <v>138</v>
      </c>
      <c r="N32" s="139">
        <f t="shared" si="10"/>
        <v>66.326530612244895</v>
      </c>
      <c r="O32" s="145">
        <f t="shared" si="10"/>
        <v>74.489795918367349</v>
      </c>
      <c r="P32" s="151">
        <f t="shared" si="10"/>
        <v>70.408163265306129</v>
      </c>
    </row>
    <row r="33" spans="1:22" s="2" customFormat="1" ht="22.5" customHeight="1">
      <c r="A33" s="8" t="s">
        <v>20</v>
      </c>
      <c r="B33" s="164">
        <v>84</v>
      </c>
      <c r="C33" s="170">
        <v>100</v>
      </c>
      <c r="D33" s="130">
        <f t="shared" si="5"/>
        <v>184</v>
      </c>
      <c r="E33" s="164">
        <v>26</v>
      </c>
      <c r="F33" s="170">
        <v>41</v>
      </c>
      <c r="G33" s="130">
        <f t="shared" si="6"/>
        <v>67</v>
      </c>
      <c r="H33" s="164">
        <v>35</v>
      </c>
      <c r="I33" s="170">
        <v>29</v>
      </c>
      <c r="J33" s="130">
        <f t="shared" si="7"/>
        <v>64</v>
      </c>
      <c r="K33" s="181">
        <f t="shared" si="8"/>
        <v>61</v>
      </c>
      <c r="L33" s="186">
        <f t="shared" si="8"/>
        <v>70</v>
      </c>
      <c r="M33" s="130">
        <f t="shared" si="9"/>
        <v>131</v>
      </c>
      <c r="N33" s="139">
        <f t="shared" si="10"/>
        <v>72.61904761904762</v>
      </c>
      <c r="O33" s="145">
        <f t="shared" si="10"/>
        <v>70</v>
      </c>
      <c r="P33" s="151">
        <f t="shared" si="10"/>
        <v>71.195652173913047</v>
      </c>
    </row>
    <row r="34" spans="1:22" s="2" customFormat="1" ht="22.5" customHeight="1">
      <c r="A34" s="8" t="s">
        <v>23</v>
      </c>
      <c r="B34" s="164">
        <v>78</v>
      </c>
      <c r="C34" s="170">
        <v>78</v>
      </c>
      <c r="D34" s="130">
        <f t="shared" si="5"/>
        <v>156</v>
      </c>
      <c r="E34" s="164">
        <v>30</v>
      </c>
      <c r="F34" s="170">
        <v>29</v>
      </c>
      <c r="G34" s="130">
        <f t="shared" si="6"/>
        <v>59</v>
      </c>
      <c r="H34" s="164">
        <v>29</v>
      </c>
      <c r="I34" s="170">
        <v>22</v>
      </c>
      <c r="J34" s="130">
        <f t="shared" si="7"/>
        <v>51</v>
      </c>
      <c r="K34" s="181">
        <f t="shared" si="8"/>
        <v>59</v>
      </c>
      <c r="L34" s="186">
        <f t="shared" si="8"/>
        <v>51</v>
      </c>
      <c r="M34" s="130">
        <f t="shared" si="9"/>
        <v>110</v>
      </c>
      <c r="N34" s="139">
        <f t="shared" si="10"/>
        <v>75.641025641025635</v>
      </c>
      <c r="O34" s="145">
        <f t="shared" si="10"/>
        <v>65.384615384615387</v>
      </c>
      <c r="P34" s="151">
        <f t="shared" si="10"/>
        <v>70.512820512820511</v>
      </c>
      <c r="V34" s="166">
        <f>SUM(H23:H35)</f>
        <v>341</v>
      </c>
    </row>
    <row r="35" spans="1:22" s="2" customFormat="1" ht="22.5" customHeight="1">
      <c r="A35" s="10" t="s">
        <v>35</v>
      </c>
      <c r="B35" s="164">
        <v>229</v>
      </c>
      <c r="C35" s="170">
        <v>349</v>
      </c>
      <c r="D35" s="172">
        <f t="shared" si="5"/>
        <v>578</v>
      </c>
      <c r="E35" s="164">
        <v>73</v>
      </c>
      <c r="F35" s="170">
        <v>100</v>
      </c>
      <c r="G35" s="172">
        <f t="shared" si="6"/>
        <v>173</v>
      </c>
      <c r="H35" s="164">
        <v>81</v>
      </c>
      <c r="I35" s="170">
        <v>90</v>
      </c>
      <c r="J35" s="172">
        <f t="shared" si="7"/>
        <v>171</v>
      </c>
      <c r="K35" s="182">
        <f t="shared" si="8"/>
        <v>154</v>
      </c>
      <c r="L35" s="187">
        <f t="shared" si="8"/>
        <v>190</v>
      </c>
      <c r="M35" s="130">
        <f t="shared" si="9"/>
        <v>344</v>
      </c>
      <c r="N35" s="190">
        <f t="shared" si="10"/>
        <v>67.248908296943227</v>
      </c>
      <c r="O35" s="195">
        <f t="shared" si="10"/>
        <v>54.441260744985676</v>
      </c>
      <c r="P35" s="197">
        <f t="shared" si="10"/>
        <v>59.515570934256054</v>
      </c>
    </row>
    <row r="36" spans="1:22" s="2" customFormat="1" ht="22.5" customHeight="1">
      <c r="A36" s="11" t="s">
        <v>34</v>
      </c>
      <c r="B36" s="42">
        <f t="shared" ref="B36:M36" si="11">SUM(B23:B35)</f>
        <v>1101</v>
      </c>
      <c r="C36" s="22">
        <f t="shared" si="11"/>
        <v>1242</v>
      </c>
      <c r="D36" s="37">
        <f t="shared" si="11"/>
        <v>2343</v>
      </c>
      <c r="E36" s="42">
        <f t="shared" si="11"/>
        <v>347</v>
      </c>
      <c r="F36" s="22">
        <f t="shared" si="11"/>
        <v>394</v>
      </c>
      <c r="G36" s="37">
        <f t="shared" si="11"/>
        <v>741</v>
      </c>
      <c r="H36" s="42">
        <f t="shared" si="11"/>
        <v>341</v>
      </c>
      <c r="I36" s="22">
        <f t="shared" si="11"/>
        <v>357</v>
      </c>
      <c r="J36" s="37">
        <f t="shared" si="11"/>
        <v>698</v>
      </c>
      <c r="K36" s="42">
        <f t="shared" si="11"/>
        <v>688</v>
      </c>
      <c r="L36" s="22">
        <f t="shared" si="11"/>
        <v>751</v>
      </c>
      <c r="M36" s="37">
        <f t="shared" si="11"/>
        <v>1439</v>
      </c>
      <c r="N36" s="143">
        <f t="shared" si="10"/>
        <v>62.48864668483197</v>
      </c>
      <c r="O36" s="149">
        <f t="shared" si="10"/>
        <v>60.466988727858293</v>
      </c>
      <c r="P36" s="155">
        <f t="shared" si="10"/>
        <v>61.416986769099445</v>
      </c>
    </row>
    <row r="37" spans="1:22">
      <c r="H37" s="52">
        <f>SUM(H23:H35)</f>
        <v>341</v>
      </c>
    </row>
    <row r="38" spans="1:22" s="2" customFormat="1" ht="13.5">
      <c r="A38" s="158" t="s">
        <v>9</v>
      </c>
      <c r="B38" s="165">
        <f>B36</f>
        <v>1101</v>
      </c>
      <c r="C38" s="165">
        <f>C36</f>
        <v>1242</v>
      </c>
      <c r="D38" s="173">
        <f>SUM(B38:C38)</f>
        <v>2343</v>
      </c>
      <c r="E38" s="178">
        <f>E36</f>
        <v>347</v>
      </c>
      <c r="F38" s="178">
        <f>F36</f>
        <v>394</v>
      </c>
      <c r="G38" s="173">
        <f>SUM(E38:F38)</f>
        <v>741</v>
      </c>
      <c r="H38" s="178">
        <f>H36</f>
        <v>341</v>
      </c>
      <c r="I38" s="178">
        <f>I36</f>
        <v>357</v>
      </c>
      <c r="J38" s="173">
        <f>SUM(H38:I38)</f>
        <v>698</v>
      </c>
      <c r="K38" s="165">
        <f>K36</f>
        <v>688</v>
      </c>
      <c r="L38" s="165">
        <f>L36</f>
        <v>751</v>
      </c>
      <c r="M38" s="173">
        <f>SUM(K38:L38)</f>
        <v>1439</v>
      </c>
      <c r="N38" s="192">
        <f>IF(OR(K38=0,B38=0),0,K38/B38*100)</f>
        <v>62.48864668483197</v>
      </c>
      <c r="O38" s="192">
        <f>IF(OR(L38=0,C38=0),0,L38/C38*100)</f>
        <v>60.466988727858293</v>
      </c>
      <c r="P38" s="192">
        <f>IF(OR(M38=0,D38=0),0,M38/D38*100)</f>
        <v>61.416986769099445</v>
      </c>
    </row>
    <row r="39" spans="1:22" s="2" customFormat="1" ht="13.5">
      <c r="B39" s="166"/>
      <c r="C39" s="166"/>
      <c r="D39" s="166"/>
      <c r="E39" s="166"/>
      <c r="F39" s="166"/>
      <c r="G39" s="166"/>
      <c r="H39" s="166"/>
      <c r="I39" s="166"/>
      <c r="J39" s="166"/>
      <c r="K39" s="166"/>
      <c r="L39" s="166"/>
      <c r="M39" s="166"/>
    </row>
    <row r="40" spans="1:22" s="2" customFormat="1" ht="13.5">
      <c r="A40" s="159" t="s">
        <v>69</v>
      </c>
      <c r="B40" s="167">
        <f t="shared" ref="B40:B52" si="12">ROUND(IF(B23=0,0,B23*$B$38/$B$36),0)</f>
        <v>16</v>
      </c>
      <c r="C40" s="167">
        <f t="shared" ref="C40:C52" si="13">ROUND(IF(C23=0,0,C23*$C$38/$C$36),0)</f>
        <v>16</v>
      </c>
      <c r="D40" s="166">
        <f t="shared" ref="D40:D52" si="14">SUM(B40:C40)</f>
        <v>32</v>
      </c>
      <c r="E40" s="167">
        <f t="shared" ref="E40:E52" si="15">ROUND(IF(E23=0,0,E23*$E$38/$E$36),0)</f>
        <v>2</v>
      </c>
      <c r="F40" s="167">
        <f t="shared" ref="F40:F52" si="16">ROUND(IF(F23=0,0,F23*$F$38/$F$36),0)</f>
        <v>4</v>
      </c>
      <c r="G40" s="166">
        <f t="shared" ref="G40:G52" si="17">SUM(E40:F40)</f>
        <v>6</v>
      </c>
      <c r="H40" s="167">
        <f t="shared" ref="H40:H52" si="18">ROUND(IF(H23=0,0,H23*$H$38/$H$36),0)</f>
        <v>4</v>
      </c>
      <c r="I40" s="167">
        <f t="shared" ref="I40:I52" si="19">ROUND(IF(I23=0,0,I23*$I$38/$I$36),0)</f>
        <v>6</v>
      </c>
      <c r="J40" s="166">
        <f t="shared" ref="J40:J52" si="20">SUM(H40:I40)</f>
        <v>10</v>
      </c>
      <c r="K40" s="167">
        <f t="shared" ref="K40:K52" si="21">ROUND(IF(K23=0,0,K23*$K$38/$K$36),0)</f>
        <v>6</v>
      </c>
      <c r="L40" s="167">
        <f t="shared" ref="L40:L52" si="22">ROUND(IF(L23=0,0,L23*$L$38/$L$36),0)</f>
        <v>10</v>
      </c>
      <c r="M40" s="166">
        <f t="shared" ref="M40:M52" si="23">SUM(K40:L40)</f>
        <v>16</v>
      </c>
      <c r="N40" s="193">
        <f t="shared" ref="N40:P52" si="24">IF(OR(K40=0,B40=0),0,K40/B40*100)</f>
        <v>37.5</v>
      </c>
      <c r="O40" s="193">
        <f t="shared" si="24"/>
        <v>62.5</v>
      </c>
      <c r="P40" s="193">
        <f t="shared" si="24"/>
        <v>50</v>
      </c>
    </row>
    <row r="41" spans="1:22" s="2" customFormat="1" ht="13.5">
      <c r="A41" s="159" t="s">
        <v>70</v>
      </c>
      <c r="B41" s="167">
        <f t="shared" si="12"/>
        <v>17</v>
      </c>
      <c r="C41" s="167">
        <f t="shared" si="13"/>
        <v>17</v>
      </c>
      <c r="D41" s="166">
        <f t="shared" si="14"/>
        <v>34</v>
      </c>
      <c r="E41" s="167">
        <f t="shared" si="15"/>
        <v>3</v>
      </c>
      <c r="F41" s="167">
        <f t="shared" si="16"/>
        <v>1</v>
      </c>
      <c r="G41" s="166">
        <f t="shared" si="17"/>
        <v>4</v>
      </c>
      <c r="H41" s="167">
        <f t="shared" si="18"/>
        <v>0</v>
      </c>
      <c r="I41" s="167">
        <f t="shared" si="19"/>
        <v>5</v>
      </c>
      <c r="J41" s="166">
        <f t="shared" si="20"/>
        <v>5</v>
      </c>
      <c r="K41" s="167">
        <f t="shared" si="21"/>
        <v>3</v>
      </c>
      <c r="L41" s="167">
        <f t="shared" si="22"/>
        <v>6</v>
      </c>
      <c r="M41" s="166">
        <f t="shared" si="23"/>
        <v>9</v>
      </c>
      <c r="N41" s="193">
        <f t="shared" si="24"/>
        <v>17.647058823529413</v>
      </c>
      <c r="O41" s="193">
        <f t="shared" si="24"/>
        <v>35.294117647058826</v>
      </c>
      <c r="P41" s="193">
        <f t="shared" si="24"/>
        <v>26.47058823529412</v>
      </c>
    </row>
    <row r="42" spans="1:22" s="2" customFormat="1" ht="13.5">
      <c r="A42" s="160" t="s">
        <v>0</v>
      </c>
      <c r="B42" s="167">
        <f t="shared" si="12"/>
        <v>74</v>
      </c>
      <c r="C42" s="167">
        <f t="shared" si="13"/>
        <v>77</v>
      </c>
      <c r="D42" s="166">
        <f t="shared" si="14"/>
        <v>151</v>
      </c>
      <c r="E42" s="167">
        <f t="shared" si="15"/>
        <v>13</v>
      </c>
      <c r="F42" s="167">
        <f t="shared" si="16"/>
        <v>22</v>
      </c>
      <c r="G42" s="166">
        <f t="shared" si="17"/>
        <v>35</v>
      </c>
      <c r="H42" s="167">
        <f t="shared" si="18"/>
        <v>14</v>
      </c>
      <c r="I42" s="167">
        <f t="shared" si="19"/>
        <v>14</v>
      </c>
      <c r="J42" s="166">
        <f t="shared" si="20"/>
        <v>28</v>
      </c>
      <c r="K42" s="167">
        <f t="shared" si="21"/>
        <v>27</v>
      </c>
      <c r="L42" s="167">
        <f t="shared" si="22"/>
        <v>36</v>
      </c>
      <c r="M42" s="166">
        <f t="shared" si="23"/>
        <v>63</v>
      </c>
      <c r="N42" s="193">
        <f t="shared" si="24"/>
        <v>36.486486486486484</v>
      </c>
      <c r="O42" s="193">
        <f t="shared" si="24"/>
        <v>46.753246753246749</v>
      </c>
      <c r="P42" s="193">
        <f t="shared" si="24"/>
        <v>41.721854304635762</v>
      </c>
    </row>
    <row r="43" spans="1:22" s="2" customFormat="1" ht="13.5">
      <c r="A43" s="160" t="s">
        <v>7</v>
      </c>
      <c r="B43" s="167">
        <f t="shared" si="12"/>
        <v>60</v>
      </c>
      <c r="C43" s="167">
        <f t="shared" si="13"/>
        <v>65</v>
      </c>
      <c r="D43" s="166">
        <f t="shared" si="14"/>
        <v>125</v>
      </c>
      <c r="E43" s="167">
        <f t="shared" si="15"/>
        <v>15</v>
      </c>
      <c r="F43" s="167">
        <f t="shared" si="16"/>
        <v>21</v>
      </c>
      <c r="G43" s="166">
        <f t="shared" si="17"/>
        <v>36</v>
      </c>
      <c r="H43" s="167">
        <f t="shared" si="18"/>
        <v>13</v>
      </c>
      <c r="I43" s="167">
        <f t="shared" si="19"/>
        <v>16</v>
      </c>
      <c r="J43" s="166">
        <f t="shared" si="20"/>
        <v>29</v>
      </c>
      <c r="K43" s="167">
        <f t="shared" si="21"/>
        <v>28</v>
      </c>
      <c r="L43" s="167">
        <f t="shared" si="22"/>
        <v>37</v>
      </c>
      <c r="M43" s="166">
        <f t="shared" si="23"/>
        <v>65</v>
      </c>
      <c r="N43" s="193">
        <f t="shared" si="24"/>
        <v>46.666666666666664</v>
      </c>
      <c r="O43" s="193">
        <f t="shared" si="24"/>
        <v>56.92307692307692</v>
      </c>
      <c r="P43" s="193">
        <f t="shared" si="24"/>
        <v>52</v>
      </c>
    </row>
    <row r="44" spans="1:22" s="2" customFormat="1" ht="13.5">
      <c r="A44" s="160" t="s">
        <v>11</v>
      </c>
      <c r="B44" s="167">
        <f t="shared" si="12"/>
        <v>73</v>
      </c>
      <c r="C44" s="167">
        <f t="shared" si="13"/>
        <v>62</v>
      </c>
      <c r="D44" s="166">
        <f t="shared" si="14"/>
        <v>135</v>
      </c>
      <c r="E44" s="167">
        <f t="shared" si="15"/>
        <v>23</v>
      </c>
      <c r="F44" s="167">
        <f t="shared" si="16"/>
        <v>22</v>
      </c>
      <c r="G44" s="166">
        <f t="shared" si="17"/>
        <v>45</v>
      </c>
      <c r="H44" s="167">
        <f t="shared" si="18"/>
        <v>19</v>
      </c>
      <c r="I44" s="167">
        <f t="shared" si="19"/>
        <v>23</v>
      </c>
      <c r="J44" s="166">
        <f t="shared" si="20"/>
        <v>42</v>
      </c>
      <c r="K44" s="167">
        <f t="shared" si="21"/>
        <v>42</v>
      </c>
      <c r="L44" s="167">
        <f t="shared" si="22"/>
        <v>45</v>
      </c>
      <c r="M44" s="166">
        <f t="shared" si="23"/>
        <v>87</v>
      </c>
      <c r="N44" s="193">
        <f t="shared" si="24"/>
        <v>57.534246575342465</v>
      </c>
      <c r="O44" s="193">
        <f t="shared" si="24"/>
        <v>72.58064516129032</v>
      </c>
      <c r="P44" s="193">
        <f t="shared" si="24"/>
        <v>64.444444444444443</v>
      </c>
    </row>
    <row r="45" spans="1:22" s="2" customFormat="1" ht="13.5">
      <c r="A45" s="160" t="s">
        <v>5</v>
      </c>
      <c r="B45" s="167">
        <f t="shared" si="12"/>
        <v>69</v>
      </c>
      <c r="C45" s="167">
        <f t="shared" si="13"/>
        <v>75</v>
      </c>
      <c r="D45" s="166">
        <f t="shared" si="14"/>
        <v>144</v>
      </c>
      <c r="E45" s="167">
        <f t="shared" si="15"/>
        <v>20</v>
      </c>
      <c r="F45" s="167">
        <f t="shared" si="16"/>
        <v>21</v>
      </c>
      <c r="G45" s="166">
        <f t="shared" si="17"/>
        <v>41</v>
      </c>
      <c r="H45" s="167">
        <f t="shared" si="18"/>
        <v>17</v>
      </c>
      <c r="I45" s="167">
        <f t="shared" si="19"/>
        <v>19</v>
      </c>
      <c r="J45" s="166">
        <f t="shared" si="20"/>
        <v>36</v>
      </c>
      <c r="K45" s="167">
        <f t="shared" si="21"/>
        <v>37</v>
      </c>
      <c r="L45" s="167">
        <f t="shared" si="22"/>
        <v>40</v>
      </c>
      <c r="M45" s="166">
        <f t="shared" si="23"/>
        <v>77</v>
      </c>
      <c r="N45" s="193">
        <f t="shared" si="24"/>
        <v>53.623188405797109</v>
      </c>
      <c r="O45" s="193">
        <f t="shared" si="24"/>
        <v>53.333333333333336</v>
      </c>
      <c r="P45" s="193">
        <f t="shared" si="24"/>
        <v>53.472222222222221</v>
      </c>
    </row>
    <row r="46" spans="1:22" s="2" customFormat="1" ht="13.5">
      <c r="A46" s="160" t="s">
        <v>17</v>
      </c>
      <c r="B46" s="167">
        <f t="shared" si="12"/>
        <v>89</v>
      </c>
      <c r="C46" s="167">
        <f t="shared" si="13"/>
        <v>97</v>
      </c>
      <c r="D46" s="166">
        <f t="shared" si="14"/>
        <v>186</v>
      </c>
      <c r="E46" s="167">
        <f t="shared" si="15"/>
        <v>26</v>
      </c>
      <c r="F46" s="167">
        <f t="shared" si="16"/>
        <v>34</v>
      </c>
      <c r="G46" s="166">
        <f t="shared" si="17"/>
        <v>60</v>
      </c>
      <c r="H46" s="167">
        <f t="shared" si="18"/>
        <v>34</v>
      </c>
      <c r="I46" s="167">
        <f t="shared" si="19"/>
        <v>28</v>
      </c>
      <c r="J46" s="166">
        <f t="shared" si="20"/>
        <v>62</v>
      </c>
      <c r="K46" s="167">
        <f t="shared" si="21"/>
        <v>60</v>
      </c>
      <c r="L46" s="167">
        <f t="shared" si="22"/>
        <v>62</v>
      </c>
      <c r="M46" s="166">
        <f t="shared" si="23"/>
        <v>122</v>
      </c>
      <c r="N46" s="193">
        <f t="shared" si="24"/>
        <v>67.415730337078656</v>
      </c>
      <c r="O46" s="193">
        <f t="shared" si="24"/>
        <v>63.917525773195869</v>
      </c>
      <c r="P46" s="193">
        <f t="shared" si="24"/>
        <v>65.591397849462368</v>
      </c>
    </row>
    <row r="47" spans="1:22" s="2" customFormat="1" ht="13.5">
      <c r="A47" s="160" t="s">
        <v>4</v>
      </c>
      <c r="B47" s="167">
        <f t="shared" si="12"/>
        <v>101</v>
      </c>
      <c r="C47" s="167">
        <f t="shared" si="13"/>
        <v>100</v>
      </c>
      <c r="D47" s="166">
        <f t="shared" si="14"/>
        <v>201</v>
      </c>
      <c r="E47" s="167">
        <f t="shared" si="15"/>
        <v>33</v>
      </c>
      <c r="F47" s="167">
        <f t="shared" si="16"/>
        <v>33</v>
      </c>
      <c r="G47" s="166">
        <f t="shared" si="17"/>
        <v>66</v>
      </c>
      <c r="H47" s="167">
        <f t="shared" si="18"/>
        <v>31</v>
      </c>
      <c r="I47" s="167">
        <f t="shared" si="19"/>
        <v>24</v>
      </c>
      <c r="J47" s="166">
        <f t="shared" si="20"/>
        <v>55</v>
      </c>
      <c r="K47" s="167">
        <f t="shared" si="21"/>
        <v>64</v>
      </c>
      <c r="L47" s="167">
        <f t="shared" si="22"/>
        <v>57</v>
      </c>
      <c r="M47" s="166">
        <f t="shared" si="23"/>
        <v>121</v>
      </c>
      <c r="N47" s="193">
        <f t="shared" si="24"/>
        <v>63.366336633663366</v>
      </c>
      <c r="O47" s="193">
        <f t="shared" si="24"/>
        <v>56.999999999999993</v>
      </c>
      <c r="P47" s="193">
        <f t="shared" si="24"/>
        <v>60.199004975124382</v>
      </c>
    </row>
    <row r="48" spans="1:22" s="2" customFormat="1" ht="13.5">
      <c r="A48" s="160" t="s">
        <v>10</v>
      </c>
      <c r="B48" s="167">
        <f t="shared" si="12"/>
        <v>113</v>
      </c>
      <c r="C48" s="167">
        <f t="shared" si="13"/>
        <v>108</v>
      </c>
      <c r="D48" s="166">
        <f t="shared" si="14"/>
        <v>221</v>
      </c>
      <c r="E48" s="167">
        <f t="shared" si="15"/>
        <v>47</v>
      </c>
      <c r="F48" s="167">
        <f t="shared" si="16"/>
        <v>36</v>
      </c>
      <c r="G48" s="166">
        <f t="shared" si="17"/>
        <v>83</v>
      </c>
      <c r="H48" s="167">
        <f t="shared" si="18"/>
        <v>35</v>
      </c>
      <c r="I48" s="167">
        <f t="shared" si="19"/>
        <v>38</v>
      </c>
      <c r="J48" s="166">
        <f t="shared" si="20"/>
        <v>73</v>
      </c>
      <c r="K48" s="167">
        <f t="shared" si="21"/>
        <v>82</v>
      </c>
      <c r="L48" s="167">
        <f t="shared" si="22"/>
        <v>74</v>
      </c>
      <c r="M48" s="166">
        <f t="shared" si="23"/>
        <v>156</v>
      </c>
      <c r="N48" s="193">
        <f t="shared" si="24"/>
        <v>72.56637168141593</v>
      </c>
      <c r="O48" s="193">
        <f t="shared" si="24"/>
        <v>68.518518518518519</v>
      </c>
      <c r="P48" s="193">
        <f t="shared" si="24"/>
        <v>70.588235294117652</v>
      </c>
    </row>
    <row r="49" spans="1:16" s="2" customFormat="1" ht="13.5">
      <c r="A49" s="160" t="s">
        <v>14</v>
      </c>
      <c r="B49" s="167">
        <f t="shared" si="12"/>
        <v>98</v>
      </c>
      <c r="C49" s="167">
        <f t="shared" si="13"/>
        <v>98</v>
      </c>
      <c r="D49" s="166">
        <f t="shared" si="14"/>
        <v>196</v>
      </c>
      <c r="E49" s="167">
        <f t="shared" si="15"/>
        <v>36</v>
      </c>
      <c r="F49" s="167">
        <f t="shared" si="16"/>
        <v>30</v>
      </c>
      <c r="G49" s="166">
        <f t="shared" si="17"/>
        <v>66</v>
      </c>
      <c r="H49" s="167">
        <f t="shared" si="18"/>
        <v>29</v>
      </c>
      <c r="I49" s="167">
        <f t="shared" si="19"/>
        <v>43</v>
      </c>
      <c r="J49" s="166">
        <f t="shared" si="20"/>
        <v>72</v>
      </c>
      <c r="K49" s="167">
        <f t="shared" si="21"/>
        <v>65</v>
      </c>
      <c r="L49" s="167">
        <f t="shared" si="22"/>
        <v>73</v>
      </c>
      <c r="M49" s="166">
        <f t="shared" si="23"/>
        <v>138</v>
      </c>
      <c r="N49" s="193">
        <f t="shared" si="24"/>
        <v>66.326530612244895</v>
      </c>
      <c r="O49" s="193">
        <f t="shared" si="24"/>
        <v>74.489795918367349</v>
      </c>
      <c r="P49" s="193">
        <f t="shared" si="24"/>
        <v>70.408163265306129</v>
      </c>
    </row>
    <row r="50" spans="1:16" s="2" customFormat="1" ht="13.5">
      <c r="A50" s="160" t="s">
        <v>20</v>
      </c>
      <c r="B50" s="167">
        <f t="shared" si="12"/>
        <v>84</v>
      </c>
      <c r="C50" s="167">
        <f t="shared" si="13"/>
        <v>100</v>
      </c>
      <c r="D50" s="166">
        <f t="shared" si="14"/>
        <v>184</v>
      </c>
      <c r="E50" s="167">
        <f t="shared" si="15"/>
        <v>26</v>
      </c>
      <c r="F50" s="167">
        <f t="shared" si="16"/>
        <v>41</v>
      </c>
      <c r="G50" s="166">
        <f t="shared" si="17"/>
        <v>67</v>
      </c>
      <c r="H50" s="167">
        <f t="shared" si="18"/>
        <v>35</v>
      </c>
      <c r="I50" s="167">
        <f t="shared" si="19"/>
        <v>29</v>
      </c>
      <c r="J50" s="166">
        <f t="shared" si="20"/>
        <v>64</v>
      </c>
      <c r="K50" s="167">
        <f t="shared" si="21"/>
        <v>61</v>
      </c>
      <c r="L50" s="167">
        <f t="shared" si="22"/>
        <v>70</v>
      </c>
      <c r="M50" s="166">
        <f t="shared" si="23"/>
        <v>131</v>
      </c>
      <c r="N50" s="193">
        <f t="shared" si="24"/>
        <v>72.61904761904762</v>
      </c>
      <c r="O50" s="193">
        <f t="shared" si="24"/>
        <v>70</v>
      </c>
      <c r="P50" s="193">
        <f t="shared" si="24"/>
        <v>71.195652173913047</v>
      </c>
    </row>
    <row r="51" spans="1:16" s="2" customFormat="1" ht="13.5">
      <c r="A51" s="160" t="s">
        <v>23</v>
      </c>
      <c r="B51" s="167">
        <f t="shared" si="12"/>
        <v>78</v>
      </c>
      <c r="C51" s="167">
        <f t="shared" si="13"/>
        <v>78</v>
      </c>
      <c r="D51" s="166">
        <f t="shared" si="14"/>
        <v>156</v>
      </c>
      <c r="E51" s="167">
        <f t="shared" si="15"/>
        <v>30</v>
      </c>
      <c r="F51" s="167">
        <f t="shared" si="16"/>
        <v>29</v>
      </c>
      <c r="G51" s="166">
        <f t="shared" si="17"/>
        <v>59</v>
      </c>
      <c r="H51" s="167">
        <f t="shared" si="18"/>
        <v>29</v>
      </c>
      <c r="I51" s="167">
        <f t="shared" si="19"/>
        <v>22</v>
      </c>
      <c r="J51" s="166">
        <f t="shared" si="20"/>
        <v>51</v>
      </c>
      <c r="K51" s="167">
        <f t="shared" si="21"/>
        <v>59</v>
      </c>
      <c r="L51" s="167">
        <f t="shared" si="22"/>
        <v>51</v>
      </c>
      <c r="M51" s="166">
        <f t="shared" si="23"/>
        <v>110</v>
      </c>
      <c r="N51" s="193">
        <f t="shared" si="24"/>
        <v>75.641025641025635</v>
      </c>
      <c r="O51" s="193">
        <f t="shared" si="24"/>
        <v>65.384615384615387</v>
      </c>
      <c r="P51" s="193">
        <f t="shared" si="24"/>
        <v>70.512820512820511</v>
      </c>
    </row>
    <row r="52" spans="1:16" s="2" customFormat="1" ht="13.5">
      <c r="A52" s="160" t="s">
        <v>35</v>
      </c>
      <c r="B52" s="167">
        <f t="shared" si="12"/>
        <v>229</v>
      </c>
      <c r="C52" s="167">
        <f t="shared" si="13"/>
        <v>349</v>
      </c>
      <c r="D52" s="166">
        <f t="shared" si="14"/>
        <v>578</v>
      </c>
      <c r="E52" s="167">
        <f t="shared" si="15"/>
        <v>73</v>
      </c>
      <c r="F52" s="167">
        <f t="shared" si="16"/>
        <v>100</v>
      </c>
      <c r="G52" s="166">
        <f t="shared" si="17"/>
        <v>173</v>
      </c>
      <c r="H52" s="167">
        <f t="shared" si="18"/>
        <v>81</v>
      </c>
      <c r="I52" s="167">
        <f t="shared" si="19"/>
        <v>90</v>
      </c>
      <c r="J52" s="166">
        <f t="shared" si="20"/>
        <v>171</v>
      </c>
      <c r="K52" s="167">
        <f t="shared" si="21"/>
        <v>154</v>
      </c>
      <c r="L52" s="167">
        <f t="shared" si="22"/>
        <v>190</v>
      </c>
      <c r="M52" s="166">
        <f t="shared" si="23"/>
        <v>344</v>
      </c>
      <c r="N52" s="193">
        <f t="shared" si="24"/>
        <v>67.248908296943227</v>
      </c>
      <c r="O52" s="193">
        <f t="shared" si="24"/>
        <v>54.441260744985676</v>
      </c>
      <c r="P52" s="193">
        <f t="shared" si="24"/>
        <v>59.515570934256054</v>
      </c>
    </row>
    <row r="53" spans="1:16" s="2" customFormat="1" ht="13.5">
      <c r="A53" s="160" t="s">
        <v>34</v>
      </c>
      <c r="B53" s="166">
        <f t="shared" ref="B53:M53" si="25">SUM(B40:B52)</f>
        <v>1101</v>
      </c>
      <c r="C53" s="166">
        <f t="shared" si="25"/>
        <v>1242</v>
      </c>
      <c r="D53" s="166">
        <f t="shared" si="25"/>
        <v>2343</v>
      </c>
      <c r="E53" s="166">
        <f t="shared" si="25"/>
        <v>347</v>
      </c>
      <c r="F53" s="166">
        <f t="shared" si="25"/>
        <v>394</v>
      </c>
      <c r="G53" s="166">
        <f t="shared" si="25"/>
        <v>741</v>
      </c>
      <c r="H53" s="166">
        <f t="shared" si="25"/>
        <v>341</v>
      </c>
      <c r="I53" s="166">
        <f t="shared" si="25"/>
        <v>357</v>
      </c>
      <c r="J53" s="166">
        <f t="shared" si="25"/>
        <v>698</v>
      </c>
      <c r="K53" s="166">
        <f t="shared" si="25"/>
        <v>688</v>
      </c>
      <c r="L53" s="166">
        <f t="shared" si="25"/>
        <v>751</v>
      </c>
      <c r="M53" s="166">
        <f t="shared" si="25"/>
        <v>1439</v>
      </c>
      <c r="N53" s="193">
        <f>ROUND(IF(OR(K53=0,B53=0),0,K53/B53*100),2)</f>
        <v>62.49</v>
      </c>
      <c r="O53" s="193">
        <f>ROUND(IF(OR(L53=0,C53=0),0,L53/C53*100),2)</f>
        <v>60.47</v>
      </c>
      <c r="P53" s="193">
        <f>ROUND(IF(OR(M53=0,D53=0),0,M53/D53*100),2)</f>
        <v>61.42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567" priority="109" stopIfTrue="1" operator="notEqual">
      <formula>B36</formula>
    </cfRule>
  </conditionalFormatting>
  <conditionalFormatting sqref="H49:J49">
    <cfRule type="cellIs" dxfId="5566" priority="110" stopIfTrue="1" operator="greaterThan">
      <formula>100</formula>
    </cfRule>
    <cfRule type="cellIs" dxfId="5565" priority="111" stopIfTrue="1" operator="notEqual">
      <formula>H36</formula>
    </cfRule>
  </conditionalFormatting>
  <conditionalFormatting sqref="H39:J48">
    <cfRule type="cellIs" dxfId="5564" priority="112" stopIfTrue="1" operator="greaterThan">
      <formula>100</formula>
    </cfRule>
  </conditionalFormatting>
  <conditionalFormatting sqref="B49:G49">
    <cfRule type="cellIs" dxfId="5563" priority="108" stopIfTrue="1" operator="notEqual">
      <formula>B36</formula>
    </cfRule>
  </conditionalFormatting>
  <conditionalFormatting sqref="H49:J49">
    <cfRule type="cellIs" dxfId="5562" priority="106" stopIfTrue="1" operator="greaterThan">
      <formula>100</formula>
    </cfRule>
    <cfRule type="cellIs" dxfId="5561" priority="107" stopIfTrue="1" operator="notEqual">
      <formula>H36</formula>
    </cfRule>
  </conditionalFormatting>
  <conditionalFormatting sqref="H39:J48">
    <cfRule type="cellIs" dxfId="5560" priority="105" stopIfTrue="1" operator="greaterThan">
      <formula>100</formula>
    </cfRule>
  </conditionalFormatting>
  <conditionalFormatting sqref="B49:G49">
    <cfRule type="cellIs" dxfId="5559" priority="104" stopIfTrue="1" operator="notEqual">
      <formula>B36</formula>
    </cfRule>
  </conditionalFormatting>
  <conditionalFormatting sqref="H49:J49">
    <cfRule type="cellIs" dxfId="5558" priority="102" stopIfTrue="1" operator="greaterThan">
      <formula>100</formula>
    </cfRule>
    <cfRule type="cellIs" dxfId="5557" priority="103" stopIfTrue="1" operator="notEqual">
      <formula>H36</formula>
    </cfRule>
  </conditionalFormatting>
  <conditionalFormatting sqref="H39:J48">
    <cfRule type="cellIs" dxfId="5556" priority="101" stopIfTrue="1" operator="greaterThan">
      <formula>100</formula>
    </cfRule>
  </conditionalFormatting>
  <conditionalFormatting sqref="B49:G49">
    <cfRule type="cellIs" dxfId="5555" priority="100" stopIfTrue="1" operator="notEqual">
      <formula>B36</formula>
    </cfRule>
  </conditionalFormatting>
  <conditionalFormatting sqref="H49:J49">
    <cfRule type="cellIs" dxfId="5554" priority="98" stopIfTrue="1" operator="greaterThan">
      <formula>100</formula>
    </cfRule>
    <cfRule type="cellIs" dxfId="5553" priority="99" stopIfTrue="1" operator="notEqual">
      <formula>H36</formula>
    </cfRule>
  </conditionalFormatting>
  <conditionalFormatting sqref="H39:J48">
    <cfRule type="cellIs" dxfId="5552" priority="97" stopIfTrue="1" operator="greaterThan">
      <formula>100</formula>
    </cfRule>
  </conditionalFormatting>
  <conditionalFormatting sqref="B49:G49">
    <cfRule type="cellIs" dxfId="5551" priority="96" stopIfTrue="1" operator="notEqual">
      <formula>B36</formula>
    </cfRule>
  </conditionalFormatting>
  <conditionalFormatting sqref="H49:J49">
    <cfRule type="cellIs" dxfId="5550" priority="94" stopIfTrue="1" operator="greaterThan">
      <formula>100</formula>
    </cfRule>
    <cfRule type="cellIs" dxfId="5549" priority="95" stopIfTrue="1" operator="notEqual">
      <formula>H36</formula>
    </cfRule>
  </conditionalFormatting>
  <conditionalFormatting sqref="H39:J48">
    <cfRule type="cellIs" dxfId="5548" priority="93" stopIfTrue="1" operator="greaterThan">
      <formula>100</formula>
    </cfRule>
  </conditionalFormatting>
  <conditionalFormatting sqref="B49:G49">
    <cfRule type="cellIs" dxfId="5547" priority="92" stopIfTrue="1" operator="notEqual">
      <formula>B36</formula>
    </cfRule>
  </conditionalFormatting>
  <conditionalFormatting sqref="H49:J49">
    <cfRule type="cellIs" dxfId="5546" priority="90" stopIfTrue="1" operator="greaterThan">
      <formula>100</formula>
    </cfRule>
    <cfRule type="cellIs" dxfId="5545" priority="91" stopIfTrue="1" operator="notEqual">
      <formula>H36</formula>
    </cfRule>
  </conditionalFormatting>
  <conditionalFormatting sqref="H39:J48">
    <cfRule type="cellIs" dxfId="5544" priority="89" stopIfTrue="1" operator="greaterThan">
      <formula>100</formula>
    </cfRule>
  </conditionalFormatting>
  <conditionalFormatting sqref="B49:G49">
    <cfRule type="cellIs" dxfId="5543" priority="88" stopIfTrue="1" operator="notEqual">
      <formula>B36</formula>
    </cfRule>
  </conditionalFormatting>
  <conditionalFormatting sqref="H49:J49">
    <cfRule type="cellIs" dxfId="5542" priority="86" stopIfTrue="1" operator="greaterThan">
      <formula>100</formula>
    </cfRule>
    <cfRule type="cellIs" dxfId="5541" priority="87" stopIfTrue="1" operator="notEqual">
      <formula>H36</formula>
    </cfRule>
  </conditionalFormatting>
  <conditionalFormatting sqref="H39:J48">
    <cfRule type="cellIs" dxfId="5540" priority="85" stopIfTrue="1" operator="greaterThan">
      <formula>100</formula>
    </cfRule>
  </conditionalFormatting>
  <conditionalFormatting sqref="B49:G49">
    <cfRule type="cellIs" dxfId="5539" priority="84" stopIfTrue="1" operator="notEqual">
      <formula>B36</formula>
    </cfRule>
  </conditionalFormatting>
  <conditionalFormatting sqref="H49:J49">
    <cfRule type="cellIs" dxfId="5538" priority="82" stopIfTrue="1" operator="greaterThan">
      <formula>100</formula>
    </cfRule>
    <cfRule type="cellIs" dxfId="5537" priority="83" stopIfTrue="1" operator="notEqual">
      <formula>H36</formula>
    </cfRule>
  </conditionalFormatting>
  <conditionalFormatting sqref="H39:J48">
    <cfRule type="cellIs" dxfId="5536" priority="81" stopIfTrue="1" operator="greaterThan">
      <formula>100</formula>
    </cfRule>
  </conditionalFormatting>
  <conditionalFormatting sqref="B49:G49">
    <cfRule type="cellIs" dxfId="5535" priority="80" stopIfTrue="1" operator="notEqual">
      <formula>B36</formula>
    </cfRule>
  </conditionalFormatting>
  <conditionalFormatting sqref="H49:J49">
    <cfRule type="cellIs" dxfId="5534" priority="78" stopIfTrue="1" operator="greaterThan">
      <formula>100</formula>
    </cfRule>
    <cfRule type="cellIs" dxfId="5533" priority="79" stopIfTrue="1" operator="notEqual">
      <formula>H36</formula>
    </cfRule>
  </conditionalFormatting>
  <conditionalFormatting sqref="H39:J48">
    <cfRule type="cellIs" dxfId="5532" priority="77" stopIfTrue="1" operator="greaterThan">
      <formula>100</formula>
    </cfRule>
  </conditionalFormatting>
  <conditionalFormatting sqref="B49:G49">
    <cfRule type="cellIs" dxfId="5531" priority="76" stopIfTrue="1" operator="notEqual">
      <formula>B36</formula>
    </cfRule>
  </conditionalFormatting>
  <conditionalFormatting sqref="H49:J49">
    <cfRule type="cellIs" dxfId="5530" priority="74" stopIfTrue="1" operator="greaterThan">
      <formula>100</formula>
    </cfRule>
    <cfRule type="cellIs" dxfId="5529" priority="75" stopIfTrue="1" operator="notEqual">
      <formula>H36</formula>
    </cfRule>
  </conditionalFormatting>
  <conditionalFormatting sqref="H39:J48">
    <cfRule type="cellIs" dxfId="5528" priority="73" stopIfTrue="1" operator="greaterThan">
      <formula>100</formula>
    </cfRule>
  </conditionalFormatting>
  <conditionalFormatting sqref="B49:G49">
    <cfRule type="cellIs" dxfId="5527" priority="72" stopIfTrue="1" operator="notEqual">
      <formula>B36</formula>
    </cfRule>
  </conditionalFormatting>
  <conditionalFormatting sqref="H49:J49">
    <cfRule type="cellIs" dxfId="5526" priority="70" stopIfTrue="1" operator="greaterThan">
      <formula>100</formula>
    </cfRule>
    <cfRule type="cellIs" dxfId="5525" priority="71" stopIfTrue="1" operator="notEqual">
      <formula>H36</formula>
    </cfRule>
  </conditionalFormatting>
  <conditionalFormatting sqref="H39:J48">
    <cfRule type="cellIs" dxfId="5524" priority="69" stopIfTrue="1" operator="greaterThan">
      <formula>100</formula>
    </cfRule>
  </conditionalFormatting>
  <conditionalFormatting sqref="B49:G49">
    <cfRule type="cellIs" dxfId="5523" priority="68" stopIfTrue="1" operator="notEqual">
      <formula>B36</formula>
    </cfRule>
  </conditionalFormatting>
  <conditionalFormatting sqref="H49:J49">
    <cfRule type="cellIs" dxfId="5522" priority="66" stopIfTrue="1" operator="greaterThan">
      <formula>100</formula>
    </cfRule>
    <cfRule type="cellIs" dxfId="5521" priority="67" stopIfTrue="1" operator="notEqual">
      <formula>H36</formula>
    </cfRule>
  </conditionalFormatting>
  <conditionalFormatting sqref="H39:J48">
    <cfRule type="cellIs" dxfId="5520" priority="65" stopIfTrue="1" operator="greaterThan">
      <formula>100</formula>
    </cfRule>
  </conditionalFormatting>
  <conditionalFormatting sqref="B49:G49">
    <cfRule type="cellIs" dxfId="5519" priority="64" stopIfTrue="1" operator="notEqual">
      <formula>B36</formula>
    </cfRule>
  </conditionalFormatting>
  <conditionalFormatting sqref="H49:J49">
    <cfRule type="cellIs" dxfId="5518" priority="62" stopIfTrue="1" operator="greaterThan">
      <formula>100</formula>
    </cfRule>
    <cfRule type="cellIs" dxfId="5517" priority="63" stopIfTrue="1" operator="notEqual">
      <formula>H36</formula>
    </cfRule>
  </conditionalFormatting>
  <conditionalFormatting sqref="H39:J48">
    <cfRule type="cellIs" dxfId="5516" priority="61" stopIfTrue="1" operator="greaterThan">
      <formula>100</formula>
    </cfRule>
  </conditionalFormatting>
  <conditionalFormatting sqref="B49:G49">
    <cfRule type="cellIs" dxfId="5515" priority="60" stopIfTrue="1" operator="notEqual">
      <formula>B36</formula>
    </cfRule>
  </conditionalFormatting>
  <conditionalFormatting sqref="H49:J49">
    <cfRule type="cellIs" dxfId="5514" priority="58" stopIfTrue="1" operator="greaterThan">
      <formula>100</formula>
    </cfRule>
    <cfRule type="cellIs" dxfId="5513" priority="59" stopIfTrue="1" operator="notEqual">
      <formula>H36</formula>
    </cfRule>
  </conditionalFormatting>
  <conditionalFormatting sqref="H39:J48">
    <cfRule type="cellIs" dxfId="5512" priority="57" stopIfTrue="1" operator="greaterThan">
      <formula>100</formula>
    </cfRule>
  </conditionalFormatting>
  <conditionalFormatting sqref="B49:G49">
    <cfRule type="cellIs" dxfId="5511" priority="56" stopIfTrue="1" operator="notEqual">
      <formula>B36</formula>
    </cfRule>
  </conditionalFormatting>
  <conditionalFormatting sqref="H49:J49">
    <cfRule type="cellIs" dxfId="5510" priority="54" stopIfTrue="1" operator="greaterThan">
      <formula>100</formula>
    </cfRule>
    <cfRule type="cellIs" dxfId="5509" priority="55" stopIfTrue="1" operator="notEqual">
      <formula>H36</formula>
    </cfRule>
  </conditionalFormatting>
  <conditionalFormatting sqref="H39:J48">
    <cfRule type="cellIs" dxfId="5508" priority="53" stopIfTrue="1" operator="greaterThan">
      <formula>100</formula>
    </cfRule>
  </conditionalFormatting>
  <conditionalFormatting sqref="B49:G49">
    <cfRule type="cellIs" dxfId="5507" priority="52" stopIfTrue="1" operator="notEqual">
      <formula>B36</formula>
    </cfRule>
  </conditionalFormatting>
  <conditionalFormatting sqref="H49:J49">
    <cfRule type="cellIs" dxfId="5506" priority="50" stopIfTrue="1" operator="greaterThan">
      <formula>100</formula>
    </cfRule>
    <cfRule type="cellIs" dxfId="5505" priority="51" stopIfTrue="1" operator="notEqual">
      <formula>H36</formula>
    </cfRule>
  </conditionalFormatting>
  <conditionalFormatting sqref="H39:J48">
    <cfRule type="cellIs" dxfId="5504" priority="49" stopIfTrue="1" operator="greaterThan">
      <formula>100</formula>
    </cfRule>
  </conditionalFormatting>
  <conditionalFormatting sqref="B49:G49">
    <cfRule type="cellIs" dxfId="5503" priority="48" stopIfTrue="1" operator="notEqual">
      <formula>B36</formula>
    </cfRule>
  </conditionalFormatting>
  <conditionalFormatting sqref="H49:J49">
    <cfRule type="cellIs" dxfId="5502" priority="46" stopIfTrue="1" operator="greaterThan">
      <formula>100</formula>
    </cfRule>
    <cfRule type="cellIs" dxfId="5501" priority="47" stopIfTrue="1" operator="notEqual">
      <formula>H36</formula>
    </cfRule>
  </conditionalFormatting>
  <conditionalFormatting sqref="H39:J48">
    <cfRule type="cellIs" dxfId="5500" priority="45" stopIfTrue="1" operator="greaterThan">
      <formula>100</formula>
    </cfRule>
  </conditionalFormatting>
  <conditionalFormatting sqref="B53:G53">
    <cfRule type="cellIs" dxfId="5499" priority="44" stopIfTrue="1" operator="notEqual">
      <formula>B38</formula>
    </cfRule>
  </conditionalFormatting>
  <conditionalFormatting sqref="H53:J53">
    <cfRule type="cellIs" dxfId="5498" priority="42" stopIfTrue="1" operator="greaterThan">
      <formula>100</formula>
    </cfRule>
    <cfRule type="cellIs" dxfId="5497" priority="43" stopIfTrue="1" operator="notEqual">
      <formula>H38</formula>
    </cfRule>
  </conditionalFormatting>
  <conditionalFormatting sqref="H40:J52">
    <cfRule type="cellIs" dxfId="5496" priority="41" stopIfTrue="1" operator="greaterThan">
      <formula>100</formula>
    </cfRule>
  </conditionalFormatting>
  <conditionalFormatting sqref="B53:G53">
    <cfRule type="cellIs" dxfId="5495" priority="40" stopIfTrue="1" operator="notEqual">
      <formula>B38</formula>
    </cfRule>
  </conditionalFormatting>
  <conditionalFormatting sqref="H53:J53">
    <cfRule type="cellIs" dxfId="5494" priority="38" stopIfTrue="1" operator="greaterThan">
      <formula>100</formula>
    </cfRule>
    <cfRule type="cellIs" dxfId="5493" priority="39" stopIfTrue="1" operator="notEqual">
      <formula>H38</formula>
    </cfRule>
  </conditionalFormatting>
  <conditionalFormatting sqref="H40:J52">
    <cfRule type="cellIs" dxfId="5492" priority="37" stopIfTrue="1" operator="greaterThan">
      <formula>100</formula>
    </cfRule>
  </conditionalFormatting>
  <conditionalFormatting sqref="B49:G49">
    <cfRule type="cellIs" dxfId="5491" priority="36" stopIfTrue="1" operator="notEqual">
      <formula>B36</formula>
    </cfRule>
  </conditionalFormatting>
  <conditionalFormatting sqref="H49:J49">
    <cfRule type="cellIs" dxfId="5490" priority="34" stopIfTrue="1" operator="greaterThan">
      <formula>100</formula>
    </cfRule>
    <cfRule type="cellIs" dxfId="5489" priority="35" stopIfTrue="1" operator="notEqual">
      <formula>H36</formula>
    </cfRule>
  </conditionalFormatting>
  <conditionalFormatting sqref="H39:J48">
    <cfRule type="cellIs" dxfId="5488" priority="33" stopIfTrue="1" operator="greaterThan">
      <formula>100</formula>
    </cfRule>
  </conditionalFormatting>
  <conditionalFormatting sqref="B53:G53">
    <cfRule type="cellIs" dxfId="5487" priority="32" stopIfTrue="1" operator="notEqual">
      <formula>B38</formula>
    </cfRule>
  </conditionalFormatting>
  <conditionalFormatting sqref="H53:J53">
    <cfRule type="cellIs" dxfId="5486" priority="30" stopIfTrue="1" operator="greaterThan">
      <formula>100</formula>
    </cfRule>
    <cfRule type="cellIs" dxfId="5485" priority="31" stopIfTrue="1" operator="notEqual">
      <formula>H38</formula>
    </cfRule>
  </conditionalFormatting>
  <conditionalFormatting sqref="H40:J52">
    <cfRule type="cellIs" dxfId="5484" priority="29" stopIfTrue="1" operator="greaterThan">
      <formula>100</formula>
    </cfRule>
  </conditionalFormatting>
  <conditionalFormatting sqref="B53:G53">
    <cfRule type="cellIs" dxfId="5483" priority="28" stopIfTrue="1" operator="notEqual">
      <formula>B38</formula>
    </cfRule>
  </conditionalFormatting>
  <conditionalFormatting sqref="H53:J53">
    <cfRule type="cellIs" dxfId="5482" priority="26" stopIfTrue="1" operator="greaterThan">
      <formula>100</formula>
    </cfRule>
    <cfRule type="cellIs" dxfId="5481" priority="27" stopIfTrue="1" operator="notEqual">
      <formula>H38</formula>
    </cfRule>
  </conditionalFormatting>
  <conditionalFormatting sqref="H40:J52">
    <cfRule type="cellIs" dxfId="5480" priority="25" stopIfTrue="1" operator="greaterThan">
      <formula>100</formula>
    </cfRule>
  </conditionalFormatting>
  <conditionalFormatting sqref="B49:G49">
    <cfRule type="cellIs" dxfId="5479" priority="24" stopIfTrue="1" operator="notEqual">
      <formula>B36</formula>
    </cfRule>
  </conditionalFormatting>
  <conditionalFormatting sqref="H49:J49">
    <cfRule type="cellIs" dxfId="5478" priority="22" stopIfTrue="1" operator="greaterThan">
      <formula>100</formula>
    </cfRule>
    <cfRule type="cellIs" dxfId="5477" priority="23" stopIfTrue="1" operator="notEqual">
      <formula>H36</formula>
    </cfRule>
  </conditionalFormatting>
  <conditionalFormatting sqref="H39:J48">
    <cfRule type="cellIs" dxfId="5476" priority="21" stopIfTrue="1" operator="greaterThan">
      <formula>100</formula>
    </cfRule>
  </conditionalFormatting>
  <conditionalFormatting sqref="B53:G53">
    <cfRule type="cellIs" dxfId="5475" priority="20" stopIfTrue="1" operator="notEqual">
      <formula>B38</formula>
    </cfRule>
  </conditionalFormatting>
  <conditionalFormatting sqref="H53:J53">
    <cfRule type="cellIs" dxfId="5474" priority="18" stopIfTrue="1" operator="greaterThan">
      <formula>100</formula>
    </cfRule>
    <cfRule type="cellIs" dxfId="5473" priority="19" stopIfTrue="1" operator="notEqual">
      <formula>H38</formula>
    </cfRule>
  </conditionalFormatting>
  <conditionalFormatting sqref="H40:J52">
    <cfRule type="cellIs" dxfId="5472" priority="17" stopIfTrue="1" operator="greaterThan">
      <formula>100</formula>
    </cfRule>
  </conditionalFormatting>
  <conditionalFormatting sqref="B53:G53">
    <cfRule type="cellIs" dxfId="5471" priority="16" stopIfTrue="1" operator="notEqual">
      <formula>B38</formula>
    </cfRule>
  </conditionalFormatting>
  <conditionalFormatting sqref="H53:J53">
    <cfRule type="cellIs" dxfId="5470" priority="14" stopIfTrue="1" operator="greaterThan">
      <formula>100</formula>
    </cfRule>
    <cfRule type="cellIs" dxfId="5469" priority="15" stopIfTrue="1" operator="notEqual">
      <formula>H38</formula>
    </cfRule>
  </conditionalFormatting>
  <conditionalFormatting sqref="H40:J52">
    <cfRule type="cellIs" dxfId="5468" priority="13" stopIfTrue="1" operator="greaterThan">
      <formula>100</formula>
    </cfRule>
  </conditionalFormatting>
  <conditionalFormatting sqref="B53:G53">
    <cfRule type="cellIs" dxfId="5467" priority="12" stopIfTrue="1" operator="notEqual">
      <formula>B38</formula>
    </cfRule>
  </conditionalFormatting>
  <conditionalFormatting sqref="H53:J53">
    <cfRule type="cellIs" dxfId="5466" priority="10" stopIfTrue="1" operator="greaterThan">
      <formula>100</formula>
    </cfRule>
    <cfRule type="cellIs" dxfId="5465" priority="11" stopIfTrue="1" operator="notEqual">
      <formula>H38</formula>
    </cfRule>
  </conditionalFormatting>
  <conditionalFormatting sqref="H40:J52">
    <cfRule type="cellIs" dxfId="5464" priority="9" stopIfTrue="1" operator="greaterThan">
      <formula>100</formula>
    </cfRule>
  </conditionalFormatting>
  <conditionalFormatting sqref="B53:G53">
    <cfRule type="cellIs" dxfId="5463" priority="8" stopIfTrue="1" operator="notEqual">
      <formula>B38</formula>
    </cfRule>
  </conditionalFormatting>
  <conditionalFormatting sqref="H53:J53">
    <cfRule type="cellIs" dxfId="5462" priority="6" stopIfTrue="1" operator="greaterThan">
      <formula>100</formula>
    </cfRule>
    <cfRule type="cellIs" dxfId="5461" priority="7" stopIfTrue="1" operator="notEqual">
      <formula>H38</formula>
    </cfRule>
  </conditionalFormatting>
  <conditionalFormatting sqref="H40:J52">
    <cfRule type="cellIs" dxfId="5460" priority="5" stopIfTrue="1" operator="greaterThan">
      <formula>100</formula>
    </cfRule>
  </conditionalFormatting>
  <conditionalFormatting sqref="B53:M53">
    <cfRule type="cellIs" dxfId="5459" priority="4" stopIfTrue="1" operator="notEqual">
      <formula>B38</formula>
    </cfRule>
  </conditionalFormatting>
  <conditionalFormatting sqref="N53:P53">
    <cfRule type="cellIs" dxfId="5458" priority="2" stopIfTrue="1" operator="greaterThan">
      <formula>100</formula>
    </cfRule>
    <cfRule type="cellIs" dxfId="5457" priority="3" stopIfTrue="1" operator="notEqual">
      <formula>N38</formula>
    </cfRule>
  </conditionalFormatting>
  <conditionalFormatting sqref="N40:P52">
    <cfRule type="cellIs" dxfId="54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89</v>
      </c>
      <c r="C6" s="168">
        <f t="shared" si="0"/>
        <v>88</v>
      </c>
      <c r="D6" s="171">
        <f t="shared" ref="D6:D16" si="1">SUM(B6:C6)</f>
        <v>177</v>
      </c>
      <c r="E6" s="174"/>
      <c r="F6" s="174"/>
      <c r="G6" s="174"/>
      <c r="H6" s="174"/>
      <c r="I6" s="174"/>
      <c r="J6" s="174"/>
      <c r="K6" s="179">
        <f t="shared" ref="K6:L16" si="2">K42</f>
        <v>35</v>
      </c>
      <c r="L6" s="183">
        <f t="shared" si="2"/>
        <v>43</v>
      </c>
      <c r="M6" s="188">
        <f t="shared" ref="M6:M17" si="3">SUM(K6:L6)</f>
        <v>78</v>
      </c>
      <c r="N6" s="91">
        <f t="shared" ref="N6:P17" si="4">IF(OR(K6=0,B6=0),0,K6/B6*100)</f>
        <v>39.325842696629216</v>
      </c>
      <c r="O6" s="194">
        <f t="shared" si="4"/>
        <v>48.863636363636367</v>
      </c>
      <c r="P6" s="196">
        <f t="shared" si="4"/>
        <v>44.067796610169488</v>
      </c>
    </row>
    <row r="7" spans="1:16" s="2" customFormat="1" ht="22.5" hidden="1" customHeight="1">
      <c r="A7" s="8" t="s">
        <v>7</v>
      </c>
      <c r="B7" s="161">
        <f t="shared" si="0"/>
        <v>84</v>
      </c>
      <c r="C7" s="168">
        <f t="shared" si="0"/>
        <v>87</v>
      </c>
      <c r="D7" s="130">
        <f t="shared" si="1"/>
        <v>171</v>
      </c>
      <c r="E7" s="175"/>
      <c r="F7" s="175"/>
      <c r="G7" s="175"/>
      <c r="H7" s="175"/>
      <c r="I7" s="175"/>
      <c r="J7" s="175"/>
      <c r="K7" s="162">
        <f t="shared" si="2"/>
        <v>41</v>
      </c>
      <c r="L7" s="169">
        <f t="shared" si="2"/>
        <v>54</v>
      </c>
      <c r="M7" s="130">
        <f t="shared" si="3"/>
        <v>95</v>
      </c>
      <c r="N7" s="139">
        <f t="shared" si="4"/>
        <v>48.80952380952381</v>
      </c>
      <c r="O7" s="145">
        <f t="shared" si="4"/>
        <v>62.068965517241381</v>
      </c>
      <c r="P7" s="151">
        <f t="shared" si="4"/>
        <v>55.555555555555557</v>
      </c>
    </row>
    <row r="8" spans="1:16" s="2" customFormat="1" ht="22.5" hidden="1" customHeight="1">
      <c r="A8" s="8" t="s">
        <v>11</v>
      </c>
      <c r="B8" s="161">
        <f t="shared" si="0"/>
        <v>98</v>
      </c>
      <c r="C8" s="168">
        <f t="shared" si="0"/>
        <v>66</v>
      </c>
      <c r="D8" s="130">
        <f t="shared" si="1"/>
        <v>164</v>
      </c>
      <c r="E8" s="175"/>
      <c r="F8" s="175"/>
      <c r="G8" s="175"/>
      <c r="H8" s="175"/>
      <c r="I8" s="175"/>
      <c r="J8" s="175"/>
      <c r="K8" s="162">
        <f t="shared" si="2"/>
        <v>34</v>
      </c>
      <c r="L8" s="169">
        <f t="shared" si="2"/>
        <v>43</v>
      </c>
      <c r="M8" s="130">
        <f t="shared" si="3"/>
        <v>77</v>
      </c>
      <c r="N8" s="139">
        <f t="shared" si="4"/>
        <v>34.693877551020407</v>
      </c>
      <c r="O8" s="145">
        <f t="shared" si="4"/>
        <v>65.151515151515156</v>
      </c>
      <c r="P8" s="151">
        <f t="shared" si="4"/>
        <v>46.951219512195117</v>
      </c>
    </row>
    <row r="9" spans="1:16" s="2" customFormat="1" ht="22.5" hidden="1" customHeight="1">
      <c r="A9" s="8" t="s">
        <v>5</v>
      </c>
      <c r="B9" s="161">
        <f t="shared" si="0"/>
        <v>103</v>
      </c>
      <c r="C9" s="168">
        <f t="shared" si="0"/>
        <v>71</v>
      </c>
      <c r="D9" s="130">
        <f t="shared" si="1"/>
        <v>174</v>
      </c>
      <c r="E9" s="175"/>
      <c r="F9" s="175"/>
      <c r="G9" s="175"/>
      <c r="H9" s="175"/>
      <c r="I9" s="175"/>
      <c r="J9" s="175"/>
      <c r="K9" s="162">
        <f t="shared" si="2"/>
        <v>61</v>
      </c>
      <c r="L9" s="169">
        <f t="shared" si="2"/>
        <v>38</v>
      </c>
      <c r="M9" s="130">
        <f t="shared" si="3"/>
        <v>99</v>
      </c>
      <c r="N9" s="139">
        <f t="shared" si="4"/>
        <v>59.22330097087378</v>
      </c>
      <c r="O9" s="145">
        <f t="shared" si="4"/>
        <v>53.521126760563376</v>
      </c>
      <c r="P9" s="151">
        <f t="shared" si="4"/>
        <v>56.896551724137936</v>
      </c>
    </row>
    <row r="10" spans="1:16" s="2" customFormat="1" ht="22.5" hidden="1" customHeight="1">
      <c r="A10" s="8" t="s">
        <v>17</v>
      </c>
      <c r="B10" s="161">
        <f t="shared" si="0"/>
        <v>105</v>
      </c>
      <c r="C10" s="168">
        <f t="shared" si="0"/>
        <v>93</v>
      </c>
      <c r="D10" s="130">
        <f t="shared" si="1"/>
        <v>198</v>
      </c>
      <c r="E10" s="175"/>
      <c r="F10" s="175"/>
      <c r="G10" s="175"/>
      <c r="H10" s="175"/>
      <c r="I10" s="175"/>
      <c r="J10" s="175"/>
      <c r="K10" s="162">
        <f t="shared" si="2"/>
        <v>55</v>
      </c>
      <c r="L10" s="169">
        <f t="shared" si="2"/>
        <v>53</v>
      </c>
      <c r="M10" s="130">
        <f t="shared" si="3"/>
        <v>108</v>
      </c>
      <c r="N10" s="139">
        <f t="shared" si="4"/>
        <v>52.380952380952387</v>
      </c>
      <c r="O10" s="145">
        <f t="shared" si="4"/>
        <v>56.98924731182796</v>
      </c>
      <c r="P10" s="151">
        <f t="shared" si="4"/>
        <v>54.54545454545454</v>
      </c>
    </row>
    <row r="11" spans="1:16" s="2" customFormat="1" ht="22.5" hidden="1" customHeight="1">
      <c r="A11" s="8" t="s">
        <v>4</v>
      </c>
      <c r="B11" s="161">
        <f t="shared" si="0"/>
        <v>108</v>
      </c>
      <c r="C11" s="168">
        <f t="shared" si="0"/>
        <v>111</v>
      </c>
      <c r="D11" s="130">
        <f t="shared" si="1"/>
        <v>219</v>
      </c>
      <c r="E11" s="175"/>
      <c r="F11" s="175"/>
      <c r="G11" s="175"/>
      <c r="H11" s="175"/>
      <c r="I11" s="175"/>
      <c r="J11" s="175"/>
      <c r="K11" s="162">
        <f t="shared" si="2"/>
        <v>58</v>
      </c>
      <c r="L11" s="169">
        <f t="shared" si="2"/>
        <v>56</v>
      </c>
      <c r="M11" s="130">
        <f t="shared" si="3"/>
        <v>114</v>
      </c>
      <c r="N11" s="139">
        <f t="shared" si="4"/>
        <v>53.703703703703709</v>
      </c>
      <c r="O11" s="145">
        <f t="shared" si="4"/>
        <v>50.450450450450447</v>
      </c>
      <c r="P11" s="151">
        <f t="shared" si="4"/>
        <v>52.054794520547944</v>
      </c>
    </row>
    <row r="12" spans="1:16" s="2" customFormat="1" ht="22.5" hidden="1" customHeight="1">
      <c r="A12" s="8" t="s">
        <v>10</v>
      </c>
      <c r="B12" s="161">
        <f t="shared" si="0"/>
        <v>153</v>
      </c>
      <c r="C12" s="168">
        <f t="shared" si="0"/>
        <v>145</v>
      </c>
      <c r="D12" s="130">
        <f t="shared" si="1"/>
        <v>298</v>
      </c>
      <c r="E12" s="175"/>
      <c r="F12" s="175"/>
      <c r="G12" s="175"/>
      <c r="H12" s="175"/>
      <c r="I12" s="175"/>
      <c r="J12" s="175"/>
      <c r="K12" s="162">
        <f t="shared" si="2"/>
        <v>96</v>
      </c>
      <c r="L12" s="169">
        <f t="shared" si="2"/>
        <v>81</v>
      </c>
      <c r="M12" s="130">
        <f t="shared" si="3"/>
        <v>177</v>
      </c>
      <c r="N12" s="139">
        <f t="shared" si="4"/>
        <v>62.745098039215684</v>
      </c>
      <c r="O12" s="145">
        <f t="shared" si="4"/>
        <v>55.862068965517238</v>
      </c>
      <c r="P12" s="151">
        <f t="shared" si="4"/>
        <v>59.395973154362416</v>
      </c>
    </row>
    <row r="13" spans="1:16" s="2" customFormat="1" ht="22.5" hidden="1" customHeight="1">
      <c r="A13" s="8" t="s">
        <v>14</v>
      </c>
      <c r="B13" s="161">
        <f t="shared" si="0"/>
        <v>115</v>
      </c>
      <c r="C13" s="168">
        <f t="shared" si="0"/>
        <v>133</v>
      </c>
      <c r="D13" s="130">
        <f t="shared" si="1"/>
        <v>248</v>
      </c>
      <c r="E13" s="175"/>
      <c r="F13" s="175"/>
      <c r="G13" s="175"/>
      <c r="H13" s="175"/>
      <c r="I13" s="175"/>
      <c r="J13" s="175"/>
      <c r="K13" s="162">
        <f t="shared" si="2"/>
        <v>73</v>
      </c>
      <c r="L13" s="169">
        <f t="shared" si="2"/>
        <v>84</v>
      </c>
      <c r="M13" s="130">
        <f t="shared" si="3"/>
        <v>157</v>
      </c>
      <c r="N13" s="139">
        <f t="shared" si="4"/>
        <v>63.478260869565219</v>
      </c>
      <c r="O13" s="145">
        <f t="shared" si="4"/>
        <v>63.157894736842103</v>
      </c>
      <c r="P13" s="151">
        <f t="shared" si="4"/>
        <v>63.306451612903224</v>
      </c>
    </row>
    <row r="14" spans="1:16" s="2" customFormat="1" ht="22.5" hidden="1" customHeight="1">
      <c r="A14" s="8" t="s">
        <v>20</v>
      </c>
      <c r="B14" s="161">
        <f t="shared" si="0"/>
        <v>116</v>
      </c>
      <c r="C14" s="168">
        <f t="shared" si="0"/>
        <v>114</v>
      </c>
      <c r="D14" s="130">
        <f t="shared" si="1"/>
        <v>230</v>
      </c>
      <c r="E14" s="175"/>
      <c r="F14" s="175"/>
      <c r="G14" s="175"/>
      <c r="H14" s="175"/>
      <c r="I14" s="175"/>
      <c r="J14" s="175"/>
      <c r="K14" s="162">
        <f t="shared" si="2"/>
        <v>89</v>
      </c>
      <c r="L14" s="169">
        <f t="shared" si="2"/>
        <v>76</v>
      </c>
      <c r="M14" s="130">
        <f t="shared" si="3"/>
        <v>165</v>
      </c>
      <c r="N14" s="139">
        <f t="shared" si="4"/>
        <v>76.724137931034491</v>
      </c>
      <c r="O14" s="145">
        <f t="shared" si="4"/>
        <v>66.666666666666657</v>
      </c>
      <c r="P14" s="151">
        <f t="shared" si="4"/>
        <v>71.739130434782609</v>
      </c>
    </row>
    <row r="15" spans="1:16" s="2" customFormat="1" ht="22.5" hidden="1" customHeight="1">
      <c r="A15" s="8" t="s">
        <v>23</v>
      </c>
      <c r="B15" s="161">
        <f t="shared" si="0"/>
        <v>97</v>
      </c>
      <c r="C15" s="168">
        <f t="shared" si="0"/>
        <v>122</v>
      </c>
      <c r="D15" s="130">
        <f t="shared" si="1"/>
        <v>219</v>
      </c>
      <c r="E15" s="174"/>
      <c r="F15" s="174"/>
      <c r="G15" s="174"/>
      <c r="H15" s="174"/>
      <c r="I15" s="174"/>
      <c r="J15" s="174"/>
      <c r="K15" s="161">
        <f t="shared" si="2"/>
        <v>63</v>
      </c>
      <c r="L15" s="168">
        <f t="shared" si="2"/>
        <v>70</v>
      </c>
      <c r="M15" s="130">
        <f t="shared" si="3"/>
        <v>133</v>
      </c>
      <c r="N15" s="139">
        <f t="shared" si="4"/>
        <v>64.948453608247419</v>
      </c>
      <c r="O15" s="145">
        <f t="shared" si="4"/>
        <v>57.377049180327866</v>
      </c>
      <c r="P15" s="151">
        <f t="shared" si="4"/>
        <v>60.730593607305941</v>
      </c>
    </row>
    <row r="16" spans="1:16" s="2" customFormat="1" ht="22.5" hidden="1" customHeight="1">
      <c r="A16" s="10" t="s">
        <v>35</v>
      </c>
      <c r="B16" s="162">
        <f t="shared" si="0"/>
        <v>357</v>
      </c>
      <c r="C16" s="169">
        <f t="shared" si="0"/>
        <v>500</v>
      </c>
      <c r="D16" s="172">
        <f t="shared" si="1"/>
        <v>857</v>
      </c>
      <c r="E16" s="176"/>
      <c r="F16" s="176"/>
      <c r="G16" s="176"/>
      <c r="H16" s="176"/>
      <c r="I16" s="176"/>
      <c r="J16" s="176"/>
      <c r="K16" s="162">
        <f t="shared" si="2"/>
        <v>232</v>
      </c>
      <c r="L16" s="169">
        <f t="shared" si="2"/>
        <v>233</v>
      </c>
      <c r="M16" s="130">
        <f t="shared" si="3"/>
        <v>465</v>
      </c>
      <c r="N16" s="190">
        <f t="shared" si="4"/>
        <v>64.9859943977591</v>
      </c>
      <c r="O16" s="195">
        <f t="shared" si="4"/>
        <v>46.6</v>
      </c>
      <c r="P16" s="197">
        <f t="shared" si="4"/>
        <v>54.25904317386231</v>
      </c>
    </row>
    <row r="17" spans="1:24" s="2" customFormat="1" ht="22.5" hidden="1" customHeight="1">
      <c r="A17" s="11" t="s">
        <v>34</v>
      </c>
      <c r="B17" s="42">
        <f>SUM(B6:B16)</f>
        <v>1425</v>
      </c>
      <c r="C17" s="22">
        <f>SUM(C6:C16)</f>
        <v>1530</v>
      </c>
      <c r="D17" s="37">
        <f>SUM(D6:D16)</f>
        <v>2955</v>
      </c>
      <c r="E17" s="177"/>
      <c r="F17" s="177"/>
      <c r="G17" s="177"/>
      <c r="H17" s="177"/>
      <c r="I17" s="177"/>
      <c r="J17" s="177"/>
      <c r="K17" s="42">
        <f>SUM(K6:K16)</f>
        <v>837</v>
      </c>
      <c r="L17" s="22">
        <f>SUM(L6:L16)</f>
        <v>831</v>
      </c>
      <c r="M17" s="37">
        <f t="shared" si="3"/>
        <v>1668</v>
      </c>
      <c r="N17" s="143">
        <f t="shared" si="4"/>
        <v>58.73684210526315</v>
      </c>
      <c r="O17" s="149">
        <f t="shared" si="4"/>
        <v>54.313725490196077</v>
      </c>
      <c r="P17" s="155">
        <f t="shared" si="4"/>
        <v>56.44670050761421</v>
      </c>
    </row>
    <row r="18" spans="1:24" hidden="1"/>
    <row r="19" spans="1:24" hidden="1"/>
    <row r="20" spans="1:24" s="2" customFormat="1" ht="22.5" customHeight="1">
      <c r="A20" s="156" t="str">
        <f>'19浜郷第1'!A20:L20</f>
        <v>令和７年７月２０日執行　参議院議員通常選挙</v>
      </c>
      <c r="B20" s="163"/>
      <c r="C20" s="163"/>
      <c r="D20" s="163"/>
      <c r="E20" s="163"/>
      <c r="F20" s="163"/>
      <c r="G20" s="163"/>
      <c r="H20" s="163"/>
      <c r="I20" s="163"/>
      <c r="J20" s="163"/>
      <c r="K20" s="163"/>
      <c r="L20" s="184"/>
      <c r="M20" s="15" t="s">
        <v>104</v>
      </c>
      <c r="N20" s="31"/>
      <c r="O20" s="15" t="s">
        <v>105</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16</v>
      </c>
      <c r="C23" s="170">
        <v>18</v>
      </c>
      <c r="D23" s="171">
        <f t="shared" ref="D23:D35" si="5">SUM(B23:C23)</f>
        <v>34</v>
      </c>
      <c r="E23" s="164">
        <v>4</v>
      </c>
      <c r="F23" s="170">
        <v>3</v>
      </c>
      <c r="G23" s="171">
        <f t="shared" ref="G23:G35" si="6">SUM(E23:F23)</f>
        <v>7</v>
      </c>
      <c r="H23" s="164">
        <v>2</v>
      </c>
      <c r="I23" s="170">
        <v>7</v>
      </c>
      <c r="J23" s="171">
        <f t="shared" ref="J23:J35" si="7">SUM(H23:I23)</f>
        <v>9</v>
      </c>
      <c r="K23" s="180">
        <f t="shared" ref="K23:L35" si="8">E23+H23</f>
        <v>6</v>
      </c>
      <c r="L23" s="185">
        <f t="shared" si="8"/>
        <v>10</v>
      </c>
      <c r="M23" s="189">
        <f t="shared" ref="M23:M35" si="9">SUM(K23:L23)</f>
        <v>16</v>
      </c>
      <c r="N23" s="91">
        <f t="shared" ref="N23:P36" si="10">IF(OR(K23=0,B23=0),0,K23/B23*100)</f>
        <v>37.5</v>
      </c>
      <c r="O23" s="97">
        <f t="shared" si="10"/>
        <v>55.555555555555557</v>
      </c>
      <c r="P23" s="103">
        <f t="shared" si="10"/>
        <v>47.058823529411761</v>
      </c>
      <c r="Q23" s="158"/>
      <c r="R23" s="198"/>
      <c r="S23" s="1" t="s">
        <v>28</v>
      </c>
      <c r="T23" s="1"/>
      <c r="U23" s="1"/>
      <c r="V23" s="1"/>
      <c r="W23" s="1"/>
      <c r="X23" s="1"/>
    </row>
    <row r="24" spans="1:24" s="2" customFormat="1" ht="22.5" customHeight="1">
      <c r="A24" s="157" t="s">
        <v>70</v>
      </c>
      <c r="B24" s="164">
        <v>20</v>
      </c>
      <c r="C24" s="170">
        <v>14</v>
      </c>
      <c r="D24" s="171">
        <f t="shared" si="5"/>
        <v>34</v>
      </c>
      <c r="E24" s="164">
        <v>1</v>
      </c>
      <c r="F24" s="170">
        <v>2</v>
      </c>
      <c r="G24" s="171">
        <f t="shared" si="6"/>
        <v>3</v>
      </c>
      <c r="H24" s="164">
        <v>4</v>
      </c>
      <c r="I24" s="170">
        <v>1</v>
      </c>
      <c r="J24" s="171">
        <f t="shared" si="7"/>
        <v>5</v>
      </c>
      <c r="K24" s="181">
        <f t="shared" si="8"/>
        <v>5</v>
      </c>
      <c r="L24" s="186">
        <f t="shared" si="8"/>
        <v>3</v>
      </c>
      <c r="M24" s="130">
        <f t="shared" si="9"/>
        <v>8</v>
      </c>
      <c r="N24" s="139">
        <f t="shared" si="10"/>
        <v>25</v>
      </c>
      <c r="O24" s="145">
        <f t="shared" si="10"/>
        <v>21.428571428571427</v>
      </c>
      <c r="P24" s="151">
        <f t="shared" si="10"/>
        <v>23.52941176470588</v>
      </c>
      <c r="R24" s="1"/>
      <c r="S24" s="1" t="s">
        <v>61</v>
      </c>
      <c r="T24" s="1"/>
      <c r="U24" s="1"/>
      <c r="V24" s="1"/>
      <c r="W24" s="1"/>
      <c r="X24" s="1"/>
    </row>
    <row r="25" spans="1:24" s="2" customFormat="1" ht="22.5" customHeight="1">
      <c r="A25" s="65" t="s">
        <v>0</v>
      </c>
      <c r="B25" s="164">
        <v>89</v>
      </c>
      <c r="C25" s="170">
        <v>88</v>
      </c>
      <c r="D25" s="171">
        <f t="shared" si="5"/>
        <v>177</v>
      </c>
      <c r="E25" s="164">
        <v>19</v>
      </c>
      <c r="F25" s="170">
        <v>27</v>
      </c>
      <c r="G25" s="171">
        <f t="shared" si="6"/>
        <v>46</v>
      </c>
      <c r="H25" s="164">
        <v>16</v>
      </c>
      <c r="I25" s="170">
        <v>16</v>
      </c>
      <c r="J25" s="171">
        <f t="shared" si="7"/>
        <v>32</v>
      </c>
      <c r="K25" s="181">
        <f t="shared" si="8"/>
        <v>35</v>
      </c>
      <c r="L25" s="186">
        <f t="shared" si="8"/>
        <v>43</v>
      </c>
      <c r="M25" s="171">
        <f t="shared" si="9"/>
        <v>78</v>
      </c>
      <c r="N25" s="191">
        <f t="shared" si="10"/>
        <v>39.325842696629216</v>
      </c>
      <c r="O25" s="101">
        <f t="shared" si="10"/>
        <v>48.863636363636367</v>
      </c>
      <c r="P25" s="107">
        <f t="shared" si="10"/>
        <v>44.067796610169488</v>
      </c>
      <c r="S25" s="1" t="s">
        <v>21</v>
      </c>
      <c r="T25" s="1"/>
      <c r="U25" s="1"/>
      <c r="V25" s="1"/>
      <c r="W25" s="1"/>
      <c r="X25" s="1"/>
    </row>
    <row r="26" spans="1:24" s="2" customFormat="1" ht="22.5" customHeight="1">
      <c r="A26" s="8" t="s">
        <v>7</v>
      </c>
      <c r="B26" s="164">
        <v>84</v>
      </c>
      <c r="C26" s="170">
        <v>87</v>
      </c>
      <c r="D26" s="130">
        <f t="shared" si="5"/>
        <v>171</v>
      </c>
      <c r="E26" s="164">
        <v>23</v>
      </c>
      <c r="F26" s="170">
        <v>34</v>
      </c>
      <c r="G26" s="130">
        <f t="shared" si="6"/>
        <v>57</v>
      </c>
      <c r="H26" s="164">
        <v>18</v>
      </c>
      <c r="I26" s="170">
        <v>20</v>
      </c>
      <c r="J26" s="130">
        <f t="shared" si="7"/>
        <v>38</v>
      </c>
      <c r="K26" s="181">
        <f t="shared" si="8"/>
        <v>41</v>
      </c>
      <c r="L26" s="186">
        <f t="shared" si="8"/>
        <v>54</v>
      </c>
      <c r="M26" s="130">
        <f t="shared" si="9"/>
        <v>95</v>
      </c>
      <c r="N26" s="139">
        <f t="shared" si="10"/>
        <v>48.80952380952381</v>
      </c>
      <c r="O26" s="145">
        <f t="shared" si="10"/>
        <v>62.068965517241381</v>
      </c>
      <c r="P26" s="151">
        <f t="shared" si="10"/>
        <v>55.555555555555557</v>
      </c>
    </row>
    <row r="27" spans="1:24" s="2" customFormat="1" ht="22.5" customHeight="1">
      <c r="A27" s="8" t="s">
        <v>11</v>
      </c>
      <c r="B27" s="164">
        <v>98</v>
      </c>
      <c r="C27" s="170">
        <v>66</v>
      </c>
      <c r="D27" s="130">
        <f t="shared" si="5"/>
        <v>164</v>
      </c>
      <c r="E27" s="164">
        <v>19</v>
      </c>
      <c r="F27" s="170">
        <v>26</v>
      </c>
      <c r="G27" s="130">
        <f t="shared" si="6"/>
        <v>45</v>
      </c>
      <c r="H27" s="164">
        <v>15</v>
      </c>
      <c r="I27" s="170">
        <v>17</v>
      </c>
      <c r="J27" s="130">
        <f t="shared" si="7"/>
        <v>32</v>
      </c>
      <c r="K27" s="181">
        <f t="shared" si="8"/>
        <v>34</v>
      </c>
      <c r="L27" s="186">
        <f t="shared" si="8"/>
        <v>43</v>
      </c>
      <c r="M27" s="130">
        <f t="shared" si="9"/>
        <v>77</v>
      </c>
      <c r="N27" s="139">
        <f t="shared" si="10"/>
        <v>34.693877551020407</v>
      </c>
      <c r="O27" s="145">
        <f t="shared" si="10"/>
        <v>65.151515151515156</v>
      </c>
      <c r="P27" s="151">
        <f t="shared" si="10"/>
        <v>46.951219512195117</v>
      </c>
      <c r="R27" s="199"/>
      <c r="S27" s="1" t="s">
        <v>16</v>
      </c>
    </row>
    <row r="28" spans="1:24" s="2" customFormat="1" ht="22.5" customHeight="1">
      <c r="A28" s="8" t="s">
        <v>5</v>
      </c>
      <c r="B28" s="164">
        <v>103</v>
      </c>
      <c r="C28" s="170">
        <v>71</v>
      </c>
      <c r="D28" s="130">
        <f t="shared" si="5"/>
        <v>174</v>
      </c>
      <c r="E28" s="164">
        <v>32</v>
      </c>
      <c r="F28" s="170">
        <v>18</v>
      </c>
      <c r="G28" s="130">
        <f t="shared" si="6"/>
        <v>50</v>
      </c>
      <c r="H28" s="164">
        <v>29</v>
      </c>
      <c r="I28" s="170">
        <v>20</v>
      </c>
      <c r="J28" s="130">
        <f t="shared" si="7"/>
        <v>49</v>
      </c>
      <c r="K28" s="181">
        <f t="shared" si="8"/>
        <v>61</v>
      </c>
      <c r="L28" s="186">
        <f t="shared" si="8"/>
        <v>38</v>
      </c>
      <c r="M28" s="130">
        <f t="shared" si="9"/>
        <v>99</v>
      </c>
      <c r="N28" s="139">
        <f t="shared" si="10"/>
        <v>59.22330097087378</v>
      </c>
      <c r="O28" s="145">
        <f t="shared" si="10"/>
        <v>53.521126760563376</v>
      </c>
      <c r="P28" s="151">
        <f t="shared" si="10"/>
        <v>56.896551724137936</v>
      </c>
      <c r="S28" s="1" t="s">
        <v>62</v>
      </c>
    </row>
    <row r="29" spans="1:24" s="2" customFormat="1" ht="22.5" customHeight="1">
      <c r="A29" s="8" t="s">
        <v>17</v>
      </c>
      <c r="B29" s="164">
        <v>105</v>
      </c>
      <c r="C29" s="170">
        <v>93</v>
      </c>
      <c r="D29" s="130">
        <f t="shared" si="5"/>
        <v>198</v>
      </c>
      <c r="E29" s="164">
        <v>33</v>
      </c>
      <c r="F29" s="170">
        <v>30</v>
      </c>
      <c r="G29" s="130">
        <f t="shared" si="6"/>
        <v>63</v>
      </c>
      <c r="H29" s="164">
        <v>22</v>
      </c>
      <c r="I29" s="170">
        <v>23</v>
      </c>
      <c r="J29" s="130">
        <f t="shared" si="7"/>
        <v>45</v>
      </c>
      <c r="K29" s="181">
        <f t="shared" si="8"/>
        <v>55</v>
      </c>
      <c r="L29" s="186">
        <f t="shared" si="8"/>
        <v>53</v>
      </c>
      <c r="M29" s="130">
        <f t="shared" si="9"/>
        <v>108</v>
      </c>
      <c r="N29" s="139">
        <f t="shared" si="10"/>
        <v>52.380952380952387</v>
      </c>
      <c r="O29" s="145">
        <f t="shared" si="10"/>
        <v>56.98924731182796</v>
      </c>
      <c r="P29" s="151">
        <f t="shared" si="10"/>
        <v>54.54545454545454</v>
      </c>
    </row>
    <row r="30" spans="1:24" s="2" customFormat="1" ht="22.5" customHeight="1">
      <c r="A30" s="8" t="s">
        <v>4</v>
      </c>
      <c r="B30" s="164">
        <v>108</v>
      </c>
      <c r="C30" s="170">
        <v>111</v>
      </c>
      <c r="D30" s="130">
        <f t="shared" si="5"/>
        <v>219</v>
      </c>
      <c r="E30" s="164">
        <v>25</v>
      </c>
      <c r="F30" s="170">
        <v>28</v>
      </c>
      <c r="G30" s="130">
        <f t="shared" si="6"/>
        <v>53</v>
      </c>
      <c r="H30" s="164">
        <v>33</v>
      </c>
      <c r="I30" s="170">
        <v>28</v>
      </c>
      <c r="J30" s="130">
        <f t="shared" si="7"/>
        <v>61</v>
      </c>
      <c r="K30" s="181">
        <f t="shared" si="8"/>
        <v>58</v>
      </c>
      <c r="L30" s="186">
        <f t="shared" si="8"/>
        <v>56</v>
      </c>
      <c r="M30" s="130">
        <f t="shared" si="9"/>
        <v>114</v>
      </c>
      <c r="N30" s="139">
        <f t="shared" si="10"/>
        <v>53.703703703703709</v>
      </c>
      <c r="O30" s="145">
        <f t="shared" si="10"/>
        <v>50.450450450450447</v>
      </c>
      <c r="P30" s="151">
        <f t="shared" si="10"/>
        <v>52.054794520547944</v>
      </c>
    </row>
    <row r="31" spans="1:24" s="2" customFormat="1" ht="22.5" customHeight="1">
      <c r="A31" s="8" t="s">
        <v>10</v>
      </c>
      <c r="B31" s="164">
        <v>153</v>
      </c>
      <c r="C31" s="170">
        <v>145</v>
      </c>
      <c r="D31" s="130">
        <f t="shared" si="5"/>
        <v>298</v>
      </c>
      <c r="E31" s="164">
        <v>54</v>
      </c>
      <c r="F31" s="170">
        <v>44</v>
      </c>
      <c r="G31" s="130">
        <f t="shared" si="6"/>
        <v>98</v>
      </c>
      <c r="H31" s="164">
        <v>42</v>
      </c>
      <c r="I31" s="170">
        <v>37</v>
      </c>
      <c r="J31" s="130">
        <f t="shared" si="7"/>
        <v>79</v>
      </c>
      <c r="K31" s="181">
        <f t="shared" si="8"/>
        <v>96</v>
      </c>
      <c r="L31" s="186">
        <f t="shared" si="8"/>
        <v>81</v>
      </c>
      <c r="M31" s="130">
        <f t="shared" si="9"/>
        <v>177</v>
      </c>
      <c r="N31" s="139">
        <f t="shared" si="10"/>
        <v>62.745098039215684</v>
      </c>
      <c r="O31" s="145">
        <f t="shared" si="10"/>
        <v>55.862068965517238</v>
      </c>
      <c r="P31" s="151">
        <f t="shared" si="10"/>
        <v>59.395973154362416</v>
      </c>
    </row>
    <row r="32" spans="1:24" s="2" customFormat="1" ht="22.5" customHeight="1">
      <c r="A32" s="8" t="s">
        <v>14</v>
      </c>
      <c r="B32" s="164">
        <v>115</v>
      </c>
      <c r="C32" s="170">
        <v>133</v>
      </c>
      <c r="D32" s="130">
        <f t="shared" si="5"/>
        <v>248</v>
      </c>
      <c r="E32" s="164">
        <v>39</v>
      </c>
      <c r="F32" s="170">
        <v>43</v>
      </c>
      <c r="G32" s="130">
        <f t="shared" si="6"/>
        <v>82</v>
      </c>
      <c r="H32" s="164">
        <v>34</v>
      </c>
      <c r="I32" s="170">
        <v>41</v>
      </c>
      <c r="J32" s="130">
        <f t="shared" si="7"/>
        <v>75</v>
      </c>
      <c r="K32" s="181">
        <f t="shared" si="8"/>
        <v>73</v>
      </c>
      <c r="L32" s="186">
        <f t="shared" si="8"/>
        <v>84</v>
      </c>
      <c r="M32" s="130">
        <f t="shared" si="9"/>
        <v>157</v>
      </c>
      <c r="N32" s="139">
        <f t="shared" si="10"/>
        <v>63.478260869565219</v>
      </c>
      <c r="O32" s="145">
        <f t="shared" si="10"/>
        <v>63.157894736842103</v>
      </c>
      <c r="P32" s="151">
        <f t="shared" si="10"/>
        <v>63.306451612903224</v>
      </c>
    </row>
    <row r="33" spans="1:16" s="2" customFormat="1" ht="22.5" customHeight="1">
      <c r="A33" s="8" t="s">
        <v>20</v>
      </c>
      <c r="B33" s="164">
        <v>116</v>
      </c>
      <c r="C33" s="170">
        <v>114</v>
      </c>
      <c r="D33" s="130">
        <f t="shared" si="5"/>
        <v>230</v>
      </c>
      <c r="E33" s="164">
        <v>39</v>
      </c>
      <c r="F33" s="170">
        <v>38</v>
      </c>
      <c r="G33" s="130">
        <f t="shared" si="6"/>
        <v>77</v>
      </c>
      <c r="H33" s="164">
        <v>50</v>
      </c>
      <c r="I33" s="170">
        <v>38</v>
      </c>
      <c r="J33" s="130">
        <f t="shared" si="7"/>
        <v>88</v>
      </c>
      <c r="K33" s="181">
        <f t="shared" si="8"/>
        <v>89</v>
      </c>
      <c r="L33" s="186">
        <f t="shared" si="8"/>
        <v>76</v>
      </c>
      <c r="M33" s="130">
        <f t="shared" si="9"/>
        <v>165</v>
      </c>
      <c r="N33" s="139">
        <f t="shared" si="10"/>
        <v>76.724137931034491</v>
      </c>
      <c r="O33" s="145">
        <f t="shared" si="10"/>
        <v>66.666666666666657</v>
      </c>
      <c r="P33" s="151">
        <f t="shared" si="10"/>
        <v>71.739130434782609</v>
      </c>
    </row>
    <row r="34" spans="1:16" s="2" customFormat="1" ht="22.5" customHeight="1">
      <c r="A34" s="8" t="s">
        <v>23</v>
      </c>
      <c r="B34" s="164">
        <v>97</v>
      </c>
      <c r="C34" s="170">
        <v>122</v>
      </c>
      <c r="D34" s="130">
        <f t="shared" si="5"/>
        <v>219</v>
      </c>
      <c r="E34" s="164">
        <v>30</v>
      </c>
      <c r="F34" s="170">
        <v>40</v>
      </c>
      <c r="G34" s="130">
        <f t="shared" si="6"/>
        <v>70</v>
      </c>
      <c r="H34" s="164">
        <v>33</v>
      </c>
      <c r="I34" s="170">
        <v>30</v>
      </c>
      <c r="J34" s="130">
        <f t="shared" si="7"/>
        <v>63</v>
      </c>
      <c r="K34" s="181">
        <f t="shared" si="8"/>
        <v>63</v>
      </c>
      <c r="L34" s="186">
        <f t="shared" si="8"/>
        <v>70</v>
      </c>
      <c r="M34" s="130">
        <f t="shared" si="9"/>
        <v>133</v>
      </c>
      <c r="N34" s="139">
        <f t="shared" si="10"/>
        <v>64.948453608247419</v>
      </c>
      <c r="O34" s="145">
        <f t="shared" si="10"/>
        <v>57.377049180327866</v>
      </c>
      <c r="P34" s="151">
        <f t="shared" si="10"/>
        <v>60.730593607305941</v>
      </c>
    </row>
    <row r="35" spans="1:16" s="2" customFormat="1" ht="22.5" customHeight="1">
      <c r="A35" s="10" t="s">
        <v>35</v>
      </c>
      <c r="B35" s="164">
        <v>357</v>
      </c>
      <c r="C35" s="170">
        <v>500</v>
      </c>
      <c r="D35" s="172">
        <f t="shared" si="5"/>
        <v>857</v>
      </c>
      <c r="E35" s="164">
        <v>110</v>
      </c>
      <c r="F35" s="170">
        <v>127</v>
      </c>
      <c r="G35" s="172">
        <f t="shared" si="6"/>
        <v>237</v>
      </c>
      <c r="H35" s="164">
        <v>122</v>
      </c>
      <c r="I35" s="170">
        <v>106</v>
      </c>
      <c r="J35" s="172">
        <f t="shared" si="7"/>
        <v>228</v>
      </c>
      <c r="K35" s="182">
        <f t="shared" si="8"/>
        <v>232</v>
      </c>
      <c r="L35" s="187">
        <f t="shared" si="8"/>
        <v>233</v>
      </c>
      <c r="M35" s="130">
        <f t="shared" si="9"/>
        <v>465</v>
      </c>
      <c r="N35" s="190">
        <f t="shared" si="10"/>
        <v>64.9859943977591</v>
      </c>
      <c r="O35" s="195">
        <f t="shared" si="10"/>
        <v>46.6</v>
      </c>
      <c r="P35" s="197">
        <f t="shared" si="10"/>
        <v>54.25904317386231</v>
      </c>
    </row>
    <row r="36" spans="1:16" s="2" customFormat="1" ht="22.5" customHeight="1">
      <c r="A36" s="11" t="s">
        <v>34</v>
      </c>
      <c r="B36" s="42">
        <f t="shared" ref="B36:M36" si="11">SUM(B23:B35)</f>
        <v>1461</v>
      </c>
      <c r="C36" s="22">
        <f t="shared" si="11"/>
        <v>1562</v>
      </c>
      <c r="D36" s="37">
        <f t="shared" si="11"/>
        <v>3023</v>
      </c>
      <c r="E36" s="42">
        <f t="shared" si="11"/>
        <v>428</v>
      </c>
      <c r="F36" s="22">
        <f t="shared" si="11"/>
        <v>460</v>
      </c>
      <c r="G36" s="37">
        <f t="shared" si="11"/>
        <v>888</v>
      </c>
      <c r="H36" s="42">
        <f t="shared" si="11"/>
        <v>420</v>
      </c>
      <c r="I36" s="22">
        <f t="shared" si="11"/>
        <v>384</v>
      </c>
      <c r="J36" s="37">
        <f t="shared" si="11"/>
        <v>804</v>
      </c>
      <c r="K36" s="42">
        <f t="shared" si="11"/>
        <v>848</v>
      </c>
      <c r="L36" s="22">
        <f t="shared" si="11"/>
        <v>844</v>
      </c>
      <c r="M36" s="37">
        <f t="shared" si="11"/>
        <v>1692</v>
      </c>
      <c r="N36" s="143">
        <f t="shared" si="10"/>
        <v>58.042436687200549</v>
      </c>
      <c r="O36" s="149">
        <f t="shared" si="10"/>
        <v>54.033290653008962</v>
      </c>
      <c r="P36" s="155">
        <f t="shared" si="10"/>
        <v>55.97088984452531</v>
      </c>
    </row>
    <row r="38" spans="1:16" s="2" customFormat="1" ht="13.5">
      <c r="A38" s="158" t="s">
        <v>9</v>
      </c>
      <c r="B38" s="165">
        <f>B36</f>
        <v>1461</v>
      </c>
      <c r="C38" s="165">
        <f>C36</f>
        <v>1562</v>
      </c>
      <c r="D38" s="173">
        <f>SUM(B38:C38)</f>
        <v>3023</v>
      </c>
      <c r="E38" s="178">
        <f>E36</f>
        <v>428</v>
      </c>
      <c r="F38" s="178">
        <f>F36</f>
        <v>460</v>
      </c>
      <c r="G38" s="173">
        <f>SUM(E38:F38)</f>
        <v>888</v>
      </c>
      <c r="H38" s="178">
        <f>H36</f>
        <v>420</v>
      </c>
      <c r="I38" s="178">
        <f>I36</f>
        <v>384</v>
      </c>
      <c r="J38" s="173">
        <f>SUM(H38:I38)</f>
        <v>804</v>
      </c>
      <c r="K38" s="165">
        <f>K36</f>
        <v>848</v>
      </c>
      <c r="L38" s="165">
        <f>L36</f>
        <v>844</v>
      </c>
      <c r="M38" s="173">
        <f>SUM(K38:L38)</f>
        <v>1692</v>
      </c>
      <c r="N38" s="192">
        <f>IF(OR(K38=0,B38=0),0,K38/B38*100)</f>
        <v>58.042436687200549</v>
      </c>
      <c r="O38" s="192">
        <f>IF(OR(L38=0,C38=0),0,L38/C38*100)</f>
        <v>54.033290653008962</v>
      </c>
      <c r="P38" s="192">
        <f>IF(OR(M38=0,D38=0),0,M38/D38*100)</f>
        <v>55.97088984452531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16</v>
      </c>
      <c r="C40" s="167">
        <f t="shared" ref="C40:C52" si="13">ROUND(IF(C23=0,0,C23*$C$38/$C$36),0)</f>
        <v>18</v>
      </c>
      <c r="D40" s="166">
        <f t="shared" ref="D40:D52" si="14">SUM(B40:C40)</f>
        <v>34</v>
      </c>
      <c r="E40" s="167">
        <f t="shared" ref="E40:E52" si="15">ROUND(IF(E23=0,0,E23*$E$38/$E$36),0)</f>
        <v>4</v>
      </c>
      <c r="F40" s="167">
        <f t="shared" ref="F40:F52" si="16">ROUND(IF(F23=0,0,F23*$F$38/$F$36),0)</f>
        <v>3</v>
      </c>
      <c r="G40" s="166">
        <f t="shared" ref="G40:G52" si="17">SUM(E40:F40)</f>
        <v>7</v>
      </c>
      <c r="H40" s="167">
        <f t="shared" ref="H40:H52" si="18">ROUND(IF(H23=0,0,H23*$H$38/$H$36),0)</f>
        <v>2</v>
      </c>
      <c r="I40" s="167">
        <f t="shared" ref="I40:I52" si="19">ROUND(IF(I23=0,0,I23*$I$38/$I$36),0)</f>
        <v>7</v>
      </c>
      <c r="J40" s="166">
        <f t="shared" ref="J40:J52" si="20">SUM(H40:I40)</f>
        <v>9</v>
      </c>
      <c r="K40" s="167">
        <f t="shared" ref="K40:K52" si="21">ROUND(IF(K23=0,0,K23*$K$38/$K$36),0)</f>
        <v>6</v>
      </c>
      <c r="L40" s="167">
        <f t="shared" ref="L40:L52" si="22">ROUND(IF(L23=0,0,L23*$L$38/$L$36),0)</f>
        <v>10</v>
      </c>
      <c r="M40" s="166">
        <f t="shared" ref="M40:M52" si="23">SUM(K40:L40)</f>
        <v>16</v>
      </c>
      <c r="N40" s="193">
        <f t="shared" ref="N40:P52" si="24">IF(OR(K40=0,B40=0),0,K40/B40*100)</f>
        <v>37.5</v>
      </c>
      <c r="O40" s="193">
        <f t="shared" si="24"/>
        <v>55.555555555555557</v>
      </c>
      <c r="P40" s="193">
        <f t="shared" si="24"/>
        <v>47.058823529411761</v>
      </c>
    </row>
    <row r="41" spans="1:16" s="2" customFormat="1" ht="13.5">
      <c r="A41" s="159" t="s">
        <v>70</v>
      </c>
      <c r="B41" s="167">
        <f t="shared" si="12"/>
        <v>20</v>
      </c>
      <c r="C41" s="167">
        <f t="shared" si="13"/>
        <v>14</v>
      </c>
      <c r="D41" s="166">
        <f t="shared" si="14"/>
        <v>34</v>
      </c>
      <c r="E41" s="167">
        <f t="shared" si="15"/>
        <v>1</v>
      </c>
      <c r="F41" s="167">
        <f t="shared" si="16"/>
        <v>2</v>
      </c>
      <c r="G41" s="166">
        <f t="shared" si="17"/>
        <v>3</v>
      </c>
      <c r="H41" s="167">
        <f t="shared" si="18"/>
        <v>4</v>
      </c>
      <c r="I41" s="167">
        <f t="shared" si="19"/>
        <v>1</v>
      </c>
      <c r="J41" s="166">
        <f t="shared" si="20"/>
        <v>5</v>
      </c>
      <c r="K41" s="167">
        <f t="shared" si="21"/>
        <v>5</v>
      </c>
      <c r="L41" s="167">
        <f t="shared" si="22"/>
        <v>3</v>
      </c>
      <c r="M41" s="166">
        <f t="shared" si="23"/>
        <v>8</v>
      </c>
      <c r="N41" s="193">
        <f t="shared" si="24"/>
        <v>25</v>
      </c>
      <c r="O41" s="193">
        <f t="shared" si="24"/>
        <v>21.428571428571427</v>
      </c>
      <c r="P41" s="193">
        <f t="shared" si="24"/>
        <v>23.52941176470588</v>
      </c>
    </row>
    <row r="42" spans="1:16" s="2" customFormat="1" ht="13.5">
      <c r="A42" s="160" t="s">
        <v>0</v>
      </c>
      <c r="B42" s="167">
        <f t="shared" si="12"/>
        <v>89</v>
      </c>
      <c r="C42" s="167">
        <f t="shared" si="13"/>
        <v>88</v>
      </c>
      <c r="D42" s="166">
        <f t="shared" si="14"/>
        <v>177</v>
      </c>
      <c r="E42" s="167">
        <f t="shared" si="15"/>
        <v>19</v>
      </c>
      <c r="F42" s="167">
        <f t="shared" si="16"/>
        <v>27</v>
      </c>
      <c r="G42" s="166">
        <f t="shared" si="17"/>
        <v>46</v>
      </c>
      <c r="H42" s="167">
        <f t="shared" si="18"/>
        <v>16</v>
      </c>
      <c r="I42" s="167">
        <f t="shared" si="19"/>
        <v>16</v>
      </c>
      <c r="J42" s="166">
        <f t="shared" si="20"/>
        <v>32</v>
      </c>
      <c r="K42" s="167">
        <f t="shared" si="21"/>
        <v>35</v>
      </c>
      <c r="L42" s="167">
        <f t="shared" si="22"/>
        <v>43</v>
      </c>
      <c r="M42" s="166">
        <f t="shared" si="23"/>
        <v>78</v>
      </c>
      <c r="N42" s="193">
        <f t="shared" si="24"/>
        <v>39.325842696629216</v>
      </c>
      <c r="O42" s="193">
        <f t="shared" si="24"/>
        <v>48.863636363636367</v>
      </c>
      <c r="P42" s="193">
        <f t="shared" si="24"/>
        <v>44.067796610169488</v>
      </c>
    </row>
    <row r="43" spans="1:16" s="2" customFormat="1" ht="13.5">
      <c r="A43" s="160" t="s">
        <v>7</v>
      </c>
      <c r="B43" s="167">
        <f t="shared" si="12"/>
        <v>84</v>
      </c>
      <c r="C43" s="167">
        <f t="shared" si="13"/>
        <v>87</v>
      </c>
      <c r="D43" s="166">
        <f t="shared" si="14"/>
        <v>171</v>
      </c>
      <c r="E43" s="167">
        <f t="shared" si="15"/>
        <v>23</v>
      </c>
      <c r="F43" s="167">
        <f t="shared" si="16"/>
        <v>34</v>
      </c>
      <c r="G43" s="166">
        <f t="shared" si="17"/>
        <v>57</v>
      </c>
      <c r="H43" s="167">
        <f t="shared" si="18"/>
        <v>18</v>
      </c>
      <c r="I43" s="167">
        <f t="shared" si="19"/>
        <v>20</v>
      </c>
      <c r="J43" s="166">
        <f t="shared" si="20"/>
        <v>38</v>
      </c>
      <c r="K43" s="167">
        <f t="shared" si="21"/>
        <v>41</v>
      </c>
      <c r="L43" s="167">
        <f t="shared" si="22"/>
        <v>54</v>
      </c>
      <c r="M43" s="166">
        <f t="shared" si="23"/>
        <v>95</v>
      </c>
      <c r="N43" s="193">
        <f t="shared" si="24"/>
        <v>48.80952380952381</v>
      </c>
      <c r="O43" s="193">
        <f t="shared" si="24"/>
        <v>62.068965517241381</v>
      </c>
      <c r="P43" s="193">
        <f t="shared" si="24"/>
        <v>55.555555555555557</v>
      </c>
    </row>
    <row r="44" spans="1:16" s="2" customFormat="1" ht="13.5">
      <c r="A44" s="160" t="s">
        <v>11</v>
      </c>
      <c r="B44" s="167">
        <f t="shared" si="12"/>
        <v>98</v>
      </c>
      <c r="C44" s="167">
        <f t="shared" si="13"/>
        <v>66</v>
      </c>
      <c r="D44" s="166">
        <f t="shared" si="14"/>
        <v>164</v>
      </c>
      <c r="E44" s="167">
        <f t="shared" si="15"/>
        <v>19</v>
      </c>
      <c r="F44" s="167">
        <f t="shared" si="16"/>
        <v>26</v>
      </c>
      <c r="G44" s="166">
        <f t="shared" si="17"/>
        <v>45</v>
      </c>
      <c r="H44" s="167">
        <f t="shared" si="18"/>
        <v>15</v>
      </c>
      <c r="I44" s="167">
        <f t="shared" si="19"/>
        <v>17</v>
      </c>
      <c r="J44" s="166">
        <f t="shared" si="20"/>
        <v>32</v>
      </c>
      <c r="K44" s="167">
        <f t="shared" si="21"/>
        <v>34</v>
      </c>
      <c r="L44" s="167">
        <f t="shared" si="22"/>
        <v>43</v>
      </c>
      <c r="M44" s="166">
        <f t="shared" si="23"/>
        <v>77</v>
      </c>
      <c r="N44" s="193">
        <f t="shared" si="24"/>
        <v>34.693877551020407</v>
      </c>
      <c r="O44" s="193">
        <f t="shared" si="24"/>
        <v>65.151515151515156</v>
      </c>
      <c r="P44" s="193">
        <f t="shared" si="24"/>
        <v>46.951219512195117</v>
      </c>
    </row>
    <row r="45" spans="1:16" s="2" customFormat="1" ht="13.5">
      <c r="A45" s="160" t="s">
        <v>5</v>
      </c>
      <c r="B45" s="167">
        <f t="shared" si="12"/>
        <v>103</v>
      </c>
      <c r="C45" s="167">
        <f t="shared" si="13"/>
        <v>71</v>
      </c>
      <c r="D45" s="166">
        <f t="shared" si="14"/>
        <v>174</v>
      </c>
      <c r="E45" s="167">
        <f t="shared" si="15"/>
        <v>32</v>
      </c>
      <c r="F45" s="167">
        <f t="shared" si="16"/>
        <v>18</v>
      </c>
      <c r="G45" s="166">
        <f t="shared" si="17"/>
        <v>50</v>
      </c>
      <c r="H45" s="167">
        <f t="shared" si="18"/>
        <v>29</v>
      </c>
      <c r="I45" s="167">
        <f t="shared" si="19"/>
        <v>20</v>
      </c>
      <c r="J45" s="166">
        <f t="shared" si="20"/>
        <v>49</v>
      </c>
      <c r="K45" s="167">
        <f t="shared" si="21"/>
        <v>61</v>
      </c>
      <c r="L45" s="167">
        <f t="shared" si="22"/>
        <v>38</v>
      </c>
      <c r="M45" s="166">
        <f t="shared" si="23"/>
        <v>99</v>
      </c>
      <c r="N45" s="193">
        <f t="shared" si="24"/>
        <v>59.22330097087378</v>
      </c>
      <c r="O45" s="193">
        <f t="shared" si="24"/>
        <v>53.521126760563376</v>
      </c>
      <c r="P45" s="193">
        <f t="shared" si="24"/>
        <v>56.896551724137936</v>
      </c>
    </row>
    <row r="46" spans="1:16" s="2" customFormat="1" ht="13.5">
      <c r="A46" s="160" t="s">
        <v>17</v>
      </c>
      <c r="B46" s="167">
        <f t="shared" si="12"/>
        <v>105</v>
      </c>
      <c r="C46" s="167">
        <f t="shared" si="13"/>
        <v>93</v>
      </c>
      <c r="D46" s="166">
        <f t="shared" si="14"/>
        <v>198</v>
      </c>
      <c r="E46" s="167">
        <f t="shared" si="15"/>
        <v>33</v>
      </c>
      <c r="F46" s="167">
        <f t="shared" si="16"/>
        <v>30</v>
      </c>
      <c r="G46" s="166">
        <f t="shared" si="17"/>
        <v>63</v>
      </c>
      <c r="H46" s="167">
        <f t="shared" si="18"/>
        <v>22</v>
      </c>
      <c r="I46" s="167">
        <f t="shared" si="19"/>
        <v>23</v>
      </c>
      <c r="J46" s="166">
        <f t="shared" si="20"/>
        <v>45</v>
      </c>
      <c r="K46" s="167">
        <f t="shared" si="21"/>
        <v>55</v>
      </c>
      <c r="L46" s="167">
        <f t="shared" si="22"/>
        <v>53</v>
      </c>
      <c r="M46" s="166">
        <f t="shared" si="23"/>
        <v>108</v>
      </c>
      <c r="N46" s="193">
        <f t="shared" si="24"/>
        <v>52.380952380952387</v>
      </c>
      <c r="O46" s="193">
        <f t="shared" si="24"/>
        <v>56.98924731182796</v>
      </c>
      <c r="P46" s="193">
        <f t="shared" si="24"/>
        <v>54.54545454545454</v>
      </c>
    </row>
    <row r="47" spans="1:16" s="2" customFormat="1" ht="13.5">
      <c r="A47" s="160" t="s">
        <v>4</v>
      </c>
      <c r="B47" s="167">
        <f t="shared" si="12"/>
        <v>108</v>
      </c>
      <c r="C47" s="167">
        <f t="shared" si="13"/>
        <v>111</v>
      </c>
      <c r="D47" s="166">
        <f t="shared" si="14"/>
        <v>219</v>
      </c>
      <c r="E47" s="167">
        <f t="shared" si="15"/>
        <v>25</v>
      </c>
      <c r="F47" s="167">
        <f t="shared" si="16"/>
        <v>28</v>
      </c>
      <c r="G47" s="166">
        <f t="shared" si="17"/>
        <v>53</v>
      </c>
      <c r="H47" s="167">
        <f t="shared" si="18"/>
        <v>33</v>
      </c>
      <c r="I47" s="167">
        <f t="shared" si="19"/>
        <v>28</v>
      </c>
      <c r="J47" s="166">
        <f t="shared" si="20"/>
        <v>61</v>
      </c>
      <c r="K47" s="167">
        <f t="shared" si="21"/>
        <v>58</v>
      </c>
      <c r="L47" s="167">
        <f t="shared" si="22"/>
        <v>56</v>
      </c>
      <c r="M47" s="166">
        <f t="shared" si="23"/>
        <v>114</v>
      </c>
      <c r="N47" s="193">
        <f t="shared" si="24"/>
        <v>53.703703703703709</v>
      </c>
      <c r="O47" s="193">
        <f t="shared" si="24"/>
        <v>50.450450450450447</v>
      </c>
      <c r="P47" s="193">
        <f t="shared" si="24"/>
        <v>52.054794520547944</v>
      </c>
    </row>
    <row r="48" spans="1:16" s="2" customFormat="1" ht="13.5">
      <c r="A48" s="160" t="s">
        <v>10</v>
      </c>
      <c r="B48" s="167">
        <f t="shared" si="12"/>
        <v>153</v>
      </c>
      <c r="C48" s="167">
        <f t="shared" si="13"/>
        <v>145</v>
      </c>
      <c r="D48" s="166">
        <f t="shared" si="14"/>
        <v>298</v>
      </c>
      <c r="E48" s="167">
        <f t="shared" si="15"/>
        <v>54</v>
      </c>
      <c r="F48" s="167">
        <f t="shared" si="16"/>
        <v>44</v>
      </c>
      <c r="G48" s="166">
        <f t="shared" si="17"/>
        <v>98</v>
      </c>
      <c r="H48" s="167">
        <f t="shared" si="18"/>
        <v>42</v>
      </c>
      <c r="I48" s="167">
        <f t="shared" si="19"/>
        <v>37</v>
      </c>
      <c r="J48" s="166">
        <f t="shared" si="20"/>
        <v>79</v>
      </c>
      <c r="K48" s="167">
        <f t="shared" si="21"/>
        <v>96</v>
      </c>
      <c r="L48" s="167">
        <f t="shared" si="22"/>
        <v>81</v>
      </c>
      <c r="M48" s="166">
        <f t="shared" si="23"/>
        <v>177</v>
      </c>
      <c r="N48" s="193">
        <f t="shared" si="24"/>
        <v>62.745098039215684</v>
      </c>
      <c r="O48" s="193">
        <f t="shared" si="24"/>
        <v>55.862068965517238</v>
      </c>
      <c r="P48" s="193">
        <f t="shared" si="24"/>
        <v>59.395973154362416</v>
      </c>
    </row>
    <row r="49" spans="1:16" s="2" customFormat="1" ht="13.5">
      <c r="A49" s="160" t="s">
        <v>14</v>
      </c>
      <c r="B49" s="167">
        <f t="shared" si="12"/>
        <v>115</v>
      </c>
      <c r="C49" s="167">
        <f t="shared" si="13"/>
        <v>133</v>
      </c>
      <c r="D49" s="166">
        <f t="shared" si="14"/>
        <v>248</v>
      </c>
      <c r="E49" s="167">
        <f t="shared" si="15"/>
        <v>39</v>
      </c>
      <c r="F49" s="167">
        <f t="shared" si="16"/>
        <v>43</v>
      </c>
      <c r="G49" s="166">
        <f t="shared" si="17"/>
        <v>82</v>
      </c>
      <c r="H49" s="167">
        <f t="shared" si="18"/>
        <v>34</v>
      </c>
      <c r="I49" s="167">
        <f t="shared" si="19"/>
        <v>41</v>
      </c>
      <c r="J49" s="166">
        <f t="shared" si="20"/>
        <v>75</v>
      </c>
      <c r="K49" s="167">
        <f t="shared" si="21"/>
        <v>73</v>
      </c>
      <c r="L49" s="167">
        <f t="shared" si="22"/>
        <v>84</v>
      </c>
      <c r="M49" s="166">
        <f t="shared" si="23"/>
        <v>157</v>
      </c>
      <c r="N49" s="193">
        <f t="shared" si="24"/>
        <v>63.478260869565219</v>
      </c>
      <c r="O49" s="193">
        <f t="shared" si="24"/>
        <v>63.157894736842103</v>
      </c>
      <c r="P49" s="193">
        <f t="shared" si="24"/>
        <v>63.306451612903224</v>
      </c>
    </row>
    <row r="50" spans="1:16" s="2" customFormat="1" ht="13.5">
      <c r="A50" s="160" t="s">
        <v>20</v>
      </c>
      <c r="B50" s="167">
        <f t="shared" si="12"/>
        <v>116</v>
      </c>
      <c r="C50" s="167">
        <f t="shared" si="13"/>
        <v>114</v>
      </c>
      <c r="D50" s="166">
        <f t="shared" si="14"/>
        <v>230</v>
      </c>
      <c r="E50" s="167">
        <f t="shared" si="15"/>
        <v>39</v>
      </c>
      <c r="F50" s="167">
        <f t="shared" si="16"/>
        <v>38</v>
      </c>
      <c r="G50" s="166">
        <f t="shared" si="17"/>
        <v>77</v>
      </c>
      <c r="H50" s="167">
        <f t="shared" si="18"/>
        <v>50</v>
      </c>
      <c r="I50" s="167">
        <f t="shared" si="19"/>
        <v>38</v>
      </c>
      <c r="J50" s="166">
        <f t="shared" si="20"/>
        <v>88</v>
      </c>
      <c r="K50" s="167">
        <f t="shared" si="21"/>
        <v>89</v>
      </c>
      <c r="L50" s="167">
        <f t="shared" si="22"/>
        <v>76</v>
      </c>
      <c r="M50" s="166">
        <f t="shared" si="23"/>
        <v>165</v>
      </c>
      <c r="N50" s="193">
        <f t="shared" si="24"/>
        <v>76.724137931034491</v>
      </c>
      <c r="O50" s="193">
        <f t="shared" si="24"/>
        <v>66.666666666666657</v>
      </c>
      <c r="P50" s="193">
        <f t="shared" si="24"/>
        <v>71.739130434782609</v>
      </c>
    </row>
    <row r="51" spans="1:16" s="2" customFormat="1" ht="13.5">
      <c r="A51" s="160" t="s">
        <v>23</v>
      </c>
      <c r="B51" s="167">
        <f t="shared" si="12"/>
        <v>97</v>
      </c>
      <c r="C51" s="167">
        <f t="shared" si="13"/>
        <v>122</v>
      </c>
      <c r="D51" s="166">
        <f t="shared" si="14"/>
        <v>219</v>
      </c>
      <c r="E51" s="167">
        <f t="shared" si="15"/>
        <v>30</v>
      </c>
      <c r="F51" s="167">
        <f t="shared" si="16"/>
        <v>40</v>
      </c>
      <c r="G51" s="166">
        <f t="shared" si="17"/>
        <v>70</v>
      </c>
      <c r="H51" s="167">
        <f t="shared" si="18"/>
        <v>33</v>
      </c>
      <c r="I51" s="167">
        <f t="shared" si="19"/>
        <v>30</v>
      </c>
      <c r="J51" s="166">
        <f t="shared" si="20"/>
        <v>63</v>
      </c>
      <c r="K51" s="167">
        <f t="shared" si="21"/>
        <v>63</v>
      </c>
      <c r="L51" s="167">
        <f t="shared" si="22"/>
        <v>70</v>
      </c>
      <c r="M51" s="166">
        <f t="shared" si="23"/>
        <v>133</v>
      </c>
      <c r="N51" s="193">
        <f t="shared" si="24"/>
        <v>64.948453608247419</v>
      </c>
      <c r="O51" s="193">
        <f t="shared" si="24"/>
        <v>57.377049180327866</v>
      </c>
      <c r="P51" s="193">
        <f t="shared" si="24"/>
        <v>60.730593607305941</v>
      </c>
    </row>
    <row r="52" spans="1:16" s="2" customFormat="1" ht="13.5">
      <c r="A52" s="160" t="s">
        <v>35</v>
      </c>
      <c r="B52" s="167">
        <f t="shared" si="12"/>
        <v>357</v>
      </c>
      <c r="C52" s="167">
        <f t="shared" si="13"/>
        <v>500</v>
      </c>
      <c r="D52" s="166">
        <f t="shared" si="14"/>
        <v>857</v>
      </c>
      <c r="E52" s="167">
        <f t="shared" si="15"/>
        <v>110</v>
      </c>
      <c r="F52" s="167">
        <f t="shared" si="16"/>
        <v>127</v>
      </c>
      <c r="G52" s="166">
        <f t="shared" si="17"/>
        <v>237</v>
      </c>
      <c r="H52" s="167">
        <f t="shared" si="18"/>
        <v>122</v>
      </c>
      <c r="I52" s="167">
        <f t="shared" si="19"/>
        <v>106</v>
      </c>
      <c r="J52" s="166">
        <f t="shared" si="20"/>
        <v>228</v>
      </c>
      <c r="K52" s="167">
        <f t="shared" si="21"/>
        <v>232</v>
      </c>
      <c r="L52" s="167">
        <f t="shared" si="22"/>
        <v>233</v>
      </c>
      <c r="M52" s="166">
        <f t="shared" si="23"/>
        <v>465</v>
      </c>
      <c r="N52" s="193">
        <f t="shared" si="24"/>
        <v>64.9859943977591</v>
      </c>
      <c r="O52" s="193">
        <f t="shared" si="24"/>
        <v>46.6</v>
      </c>
      <c r="P52" s="193">
        <f t="shared" si="24"/>
        <v>54.25904317386231</v>
      </c>
    </row>
    <row r="53" spans="1:16" s="2" customFormat="1" ht="13.5">
      <c r="A53" s="160" t="s">
        <v>34</v>
      </c>
      <c r="B53" s="166">
        <f t="shared" ref="B53:M53" si="25">SUM(B40:B52)</f>
        <v>1461</v>
      </c>
      <c r="C53" s="166">
        <f t="shared" si="25"/>
        <v>1562</v>
      </c>
      <c r="D53" s="166">
        <f t="shared" si="25"/>
        <v>3023</v>
      </c>
      <c r="E53" s="166">
        <f t="shared" si="25"/>
        <v>428</v>
      </c>
      <c r="F53" s="166">
        <f t="shared" si="25"/>
        <v>460</v>
      </c>
      <c r="G53" s="166">
        <f t="shared" si="25"/>
        <v>888</v>
      </c>
      <c r="H53" s="166">
        <f t="shared" si="25"/>
        <v>420</v>
      </c>
      <c r="I53" s="166">
        <f t="shared" si="25"/>
        <v>384</v>
      </c>
      <c r="J53" s="166">
        <f t="shared" si="25"/>
        <v>804</v>
      </c>
      <c r="K53" s="166">
        <f t="shared" si="25"/>
        <v>848</v>
      </c>
      <c r="L53" s="166">
        <f t="shared" si="25"/>
        <v>844</v>
      </c>
      <c r="M53" s="166">
        <f t="shared" si="25"/>
        <v>1692</v>
      </c>
      <c r="N53" s="193">
        <f>ROUND(IF(OR(K53=0,B53=0),0,K53/B53*100),2)</f>
        <v>58.04</v>
      </c>
      <c r="O53" s="193">
        <f>ROUND(IF(OR(L53=0,C53=0),0,L53/C53*100),2)</f>
        <v>54.03</v>
      </c>
      <c r="P53" s="193">
        <f>ROUND(IF(OR(M53=0,D53=0),0,M53/D53*100),2)</f>
        <v>55.97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455" priority="113" stopIfTrue="1" operator="notEqual">
      <formula>B36</formula>
    </cfRule>
  </conditionalFormatting>
  <conditionalFormatting sqref="H49:J49">
    <cfRule type="cellIs" dxfId="5454" priority="114" stopIfTrue="1" operator="greaterThan">
      <formula>100</formula>
    </cfRule>
    <cfRule type="cellIs" dxfId="5453" priority="115" stopIfTrue="1" operator="notEqual">
      <formula>H36</formula>
    </cfRule>
  </conditionalFormatting>
  <conditionalFormatting sqref="H39:J48">
    <cfRule type="cellIs" dxfId="5452" priority="116" stopIfTrue="1" operator="greaterThan">
      <formula>100</formula>
    </cfRule>
  </conditionalFormatting>
  <conditionalFormatting sqref="B49:G49">
    <cfRule type="cellIs" dxfId="5451" priority="112" stopIfTrue="1" operator="notEqual">
      <formula>B36</formula>
    </cfRule>
  </conditionalFormatting>
  <conditionalFormatting sqref="H49:J49">
    <cfRule type="cellIs" dxfId="5450" priority="110" stopIfTrue="1" operator="greaterThan">
      <formula>100</formula>
    </cfRule>
    <cfRule type="cellIs" dxfId="5449" priority="111" stopIfTrue="1" operator="notEqual">
      <formula>H36</formula>
    </cfRule>
  </conditionalFormatting>
  <conditionalFormatting sqref="H39:J48">
    <cfRule type="cellIs" dxfId="5448" priority="109" stopIfTrue="1" operator="greaterThan">
      <formula>100</formula>
    </cfRule>
  </conditionalFormatting>
  <conditionalFormatting sqref="B49:G49">
    <cfRule type="cellIs" dxfId="5447" priority="108" stopIfTrue="1" operator="notEqual">
      <formula>B36</formula>
    </cfRule>
  </conditionalFormatting>
  <conditionalFormatting sqref="H49:J49">
    <cfRule type="cellIs" dxfId="5446" priority="106" stopIfTrue="1" operator="greaterThan">
      <formula>100</formula>
    </cfRule>
    <cfRule type="cellIs" dxfId="5445" priority="107" stopIfTrue="1" operator="notEqual">
      <formula>H36</formula>
    </cfRule>
  </conditionalFormatting>
  <conditionalFormatting sqref="H39:J48">
    <cfRule type="cellIs" dxfId="5444" priority="105" stopIfTrue="1" operator="greaterThan">
      <formula>100</formula>
    </cfRule>
  </conditionalFormatting>
  <conditionalFormatting sqref="B49:G49">
    <cfRule type="cellIs" dxfId="5443" priority="104" stopIfTrue="1" operator="notEqual">
      <formula>B36</formula>
    </cfRule>
  </conditionalFormatting>
  <conditionalFormatting sqref="H49:J49">
    <cfRule type="cellIs" dxfId="5442" priority="102" stopIfTrue="1" operator="greaterThan">
      <formula>100</formula>
    </cfRule>
    <cfRule type="cellIs" dxfId="5441" priority="103" stopIfTrue="1" operator="notEqual">
      <formula>H36</formula>
    </cfRule>
  </conditionalFormatting>
  <conditionalFormatting sqref="H39:J48">
    <cfRule type="cellIs" dxfId="5440" priority="101" stopIfTrue="1" operator="greaterThan">
      <formula>100</formula>
    </cfRule>
  </conditionalFormatting>
  <conditionalFormatting sqref="B49:G49">
    <cfRule type="cellIs" dxfId="5439" priority="100" stopIfTrue="1" operator="notEqual">
      <formula>B36</formula>
    </cfRule>
  </conditionalFormatting>
  <conditionalFormatting sqref="H49:J49">
    <cfRule type="cellIs" dxfId="5438" priority="98" stopIfTrue="1" operator="greaterThan">
      <formula>100</formula>
    </cfRule>
    <cfRule type="cellIs" dxfId="5437" priority="99" stopIfTrue="1" operator="notEqual">
      <formula>H36</formula>
    </cfRule>
  </conditionalFormatting>
  <conditionalFormatting sqref="H39:J48">
    <cfRule type="cellIs" dxfId="5436" priority="97" stopIfTrue="1" operator="greaterThan">
      <formula>100</formula>
    </cfRule>
  </conditionalFormatting>
  <conditionalFormatting sqref="B49:G49">
    <cfRule type="cellIs" dxfId="5435" priority="96" stopIfTrue="1" operator="notEqual">
      <formula>B36</formula>
    </cfRule>
  </conditionalFormatting>
  <conditionalFormatting sqref="H49:J49">
    <cfRule type="cellIs" dxfId="5434" priority="94" stopIfTrue="1" operator="greaterThan">
      <formula>100</formula>
    </cfRule>
    <cfRule type="cellIs" dxfId="5433" priority="95" stopIfTrue="1" operator="notEqual">
      <formula>H36</formula>
    </cfRule>
  </conditionalFormatting>
  <conditionalFormatting sqref="H39:J48">
    <cfRule type="cellIs" dxfId="5432" priority="93" stopIfTrue="1" operator="greaterThan">
      <formula>100</formula>
    </cfRule>
  </conditionalFormatting>
  <conditionalFormatting sqref="B49:G49">
    <cfRule type="cellIs" dxfId="5431" priority="92" stopIfTrue="1" operator="notEqual">
      <formula>B36</formula>
    </cfRule>
  </conditionalFormatting>
  <conditionalFormatting sqref="H49:J49">
    <cfRule type="cellIs" dxfId="5430" priority="90" stopIfTrue="1" operator="greaterThan">
      <formula>100</formula>
    </cfRule>
    <cfRule type="cellIs" dxfId="5429" priority="91" stopIfTrue="1" operator="notEqual">
      <formula>H36</formula>
    </cfRule>
  </conditionalFormatting>
  <conditionalFormatting sqref="H39:J48">
    <cfRule type="cellIs" dxfId="5428" priority="89" stopIfTrue="1" operator="greaterThan">
      <formula>100</formula>
    </cfRule>
  </conditionalFormatting>
  <conditionalFormatting sqref="B49:G49">
    <cfRule type="cellIs" dxfId="5427" priority="88" stopIfTrue="1" operator="notEqual">
      <formula>B36</formula>
    </cfRule>
  </conditionalFormatting>
  <conditionalFormatting sqref="H49:J49">
    <cfRule type="cellIs" dxfId="5426" priority="86" stopIfTrue="1" operator="greaterThan">
      <formula>100</formula>
    </cfRule>
    <cfRule type="cellIs" dxfId="5425" priority="87" stopIfTrue="1" operator="notEqual">
      <formula>H36</formula>
    </cfRule>
  </conditionalFormatting>
  <conditionalFormatting sqref="H39:J48">
    <cfRule type="cellIs" dxfId="5424" priority="85" stopIfTrue="1" operator="greaterThan">
      <formula>100</formula>
    </cfRule>
  </conditionalFormatting>
  <conditionalFormatting sqref="B49:G49">
    <cfRule type="cellIs" dxfId="5423" priority="84" stopIfTrue="1" operator="notEqual">
      <formula>B36</formula>
    </cfRule>
  </conditionalFormatting>
  <conditionalFormatting sqref="H49:J49">
    <cfRule type="cellIs" dxfId="5422" priority="82" stopIfTrue="1" operator="greaterThan">
      <formula>100</formula>
    </cfRule>
    <cfRule type="cellIs" dxfId="5421" priority="83" stopIfTrue="1" operator="notEqual">
      <formula>H36</formula>
    </cfRule>
  </conditionalFormatting>
  <conditionalFormatting sqref="H39:J48">
    <cfRule type="cellIs" dxfId="5420" priority="81" stopIfTrue="1" operator="greaterThan">
      <formula>100</formula>
    </cfRule>
  </conditionalFormatting>
  <conditionalFormatting sqref="B49:G49">
    <cfRule type="cellIs" dxfId="5419" priority="80" stopIfTrue="1" operator="notEqual">
      <formula>B36</formula>
    </cfRule>
  </conditionalFormatting>
  <conditionalFormatting sqref="H49:J49">
    <cfRule type="cellIs" dxfId="5418" priority="78" stopIfTrue="1" operator="greaterThan">
      <formula>100</formula>
    </cfRule>
    <cfRule type="cellIs" dxfId="5417" priority="79" stopIfTrue="1" operator="notEqual">
      <formula>H36</formula>
    </cfRule>
  </conditionalFormatting>
  <conditionalFormatting sqref="H39:J48">
    <cfRule type="cellIs" dxfId="5416" priority="77" stopIfTrue="1" operator="greaterThan">
      <formula>100</formula>
    </cfRule>
  </conditionalFormatting>
  <conditionalFormatting sqref="B49:G49">
    <cfRule type="cellIs" dxfId="5415" priority="76" stopIfTrue="1" operator="notEqual">
      <formula>B36</formula>
    </cfRule>
  </conditionalFormatting>
  <conditionalFormatting sqref="H49:J49">
    <cfRule type="cellIs" dxfId="5414" priority="74" stopIfTrue="1" operator="greaterThan">
      <formula>100</formula>
    </cfRule>
    <cfRule type="cellIs" dxfId="5413" priority="75" stopIfTrue="1" operator="notEqual">
      <formula>H36</formula>
    </cfRule>
  </conditionalFormatting>
  <conditionalFormatting sqref="H39:J48">
    <cfRule type="cellIs" dxfId="5412" priority="73" stopIfTrue="1" operator="greaterThan">
      <formula>100</formula>
    </cfRule>
  </conditionalFormatting>
  <conditionalFormatting sqref="B49:G49">
    <cfRule type="cellIs" dxfId="5411" priority="72" stopIfTrue="1" operator="notEqual">
      <formula>B36</formula>
    </cfRule>
  </conditionalFormatting>
  <conditionalFormatting sqref="H49:J49">
    <cfRule type="cellIs" dxfId="5410" priority="70" stopIfTrue="1" operator="greaterThan">
      <formula>100</formula>
    </cfRule>
    <cfRule type="cellIs" dxfId="5409" priority="71" stopIfTrue="1" operator="notEqual">
      <formula>H36</formula>
    </cfRule>
  </conditionalFormatting>
  <conditionalFormatting sqref="H39:J48">
    <cfRule type="cellIs" dxfId="5408" priority="69" stopIfTrue="1" operator="greaterThan">
      <formula>100</formula>
    </cfRule>
  </conditionalFormatting>
  <conditionalFormatting sqref="B49:G49">
    <cfRule type="cellIs" dxfId="5407" priority="68" stopIfTrue="1" operator="notEqual">
      <formula>B36</formula>
    </cfRule>
  </conditionalFormatting>
  <conditionalFormatting sqref="H49:J49">
    <cfRule type="cellIs" dxfId="5406" priority="66" stopIfTrue="1" operator="greaterThan">
      <formula>100</formula>
    </cfRule>
    <cfRule type="cellIs" dxfId="5405" priority="67" stopIfTrue="1" operator="notEqual">
      <formula>H36</formula>
    </cfRule>
  </conditionalFormatting>
  <conditionalFormatting sqref="H39:J48">
    <cfRule type="cellIs" dxfId="5404" priority="65" stopIfTrue="1" operator="greaterThan">
      <formula>100</formula>
    </cfRule>
  </conditionalFormatting>
  <conditionalFormatting sqref="B49:G49">
    <cfRule type="cellIs" dxfId="5403" priority="64" stopIfTrue="1" operator="notEqual">
      <formula>B36</formula>
    </cfRule>
  </conditionalFormatting>
  <conditionalFormatting sqref="H49:J49">
    <cfRule type="cellIs" dxfId="5402" priority="62" stopIfTrue="1" operator="greaterThan">
      <formula>100</formula>
    </cfRule>
    <cfRule type="cellIs" dxfId="5401" priority="63" stopIfTrue="1" operator="notEqual">
      <formula>H36</formula>
    </cfRule>
  </conditionalFormatting>
  <conditionalFormatting sqref="H39:J48">
    <cfRule type="cellIs" dxfId="5400" priority="61" stopIfTrue="1" operator="greaterThan">
      <formula>100</formula>
    </cfRule>
  </conditionalFormatting>
  <conditionalFormatting sqref="B49:G49">
    <cfRule type="cellIs" dxfId="5399" priority="60" stopIfTrue="1" operator="notEqual">
      <formula>B36</formula>
    </cfRule>
  </conditionalFormatting>
  <conditionalFormatting sqref="H49:J49">
    <cfRule type="cellIs" dxfId="5398" priority="58" stopIfTrue="1" operator="greaterThan">
      <formula>100</formula>
    </cfRule>
    <cfRule type="cellIs" dxfId="5397" priority="59" stopIfTrue="1" operator="notEqual">
      <formula>H36</formula>
    </cfRule>
  </conditionalFormatting>
  <conditionalFormatting sqref="H39:J48">
    <cfRule type="cellIs" dxfId="5396" priority="57" stopIfTrue="1" operator="greaterThan">
      <formula>100</formula>
    </cfRule>
  </conditionalFormatting>
  <conditionalFormatting sqref="B49:G49">
    <cfRule type="cellIs" dxfId="5395" priority="56" stopIfTrue="1" operator="notEqual">
      <formula>B36</formula>
    </cfRule>
  </conditionalFormatting>
  <conditionalFormatting sqref="H49:J49">
    <cfRule type="cellIs" dxfId="5394" priority="54" stopIfTrue="1" operator="greaterThan">
      <formula>100</formula>
    </cfRule>
    <cfRule type="cellIs" dxfId="5393" priority="55" stopIfTrue="1" operator="notEqual">
      <formula>H36</formula>
    </cfRule>
  </conditionalFormatting>
  <conditionalFormatting sqref="H39:J48">
    <cfRule type="cellIs" dxfId="5392" priority="53" stopIfTrue="1" operator="greaterThan">
      <formula>100</formula>
    </cfRule>
  </conditionalFormatting>
  <conditionalFormatting sqref="B49:G49">
    <cfRule type="cellIs" dxfId="5391" priority="52" stopIfTrue="1" operator="notEqual">
      <formula>B36</formula>
    </cfRule>
  </conditionalFormatting>
  <conditionalFormatting sqref="H49:J49">
    <cfRule type="cellIs" dxfId="5390" priority="50" stopIfTrue="1" operator="greaterThan">
      <formula>100</formula>
    </cfRule>
    <cfRule type="cellIs" dxfId="5389" priority="51" stopIfTrue="1" operator="notEqual">
      <formula>H36</formula>
    </cfRule>
  </conditionalFormatting>
  <conditionalFormatting sqref="H39:J48">
    <cfRule type="cellIs" dxfId="5388" priority="49" stopIfTrue="1" operator="greaterThan">
      <formula>100</formula>
    </cfRule>
  </conditionalFormatting>
  <conditionalFormatting sqref="B49:G49">
    <cfRule type="cellIs" dxfId="5387" priority="48" stopIfTrue="1" operator="notEqual">
      <formula>B36</formula>
    </cfRule>
  </conditionalFormatting>
  <conditionalFormatting sqref="H49:J49">
    <cfRule type="cellIs" dxfId="5386" priority="46" stopIfTrue="1" operator="greaterThan">
      <formula>100</formula>
    </cfRule>
    <cfRule type="cellIs" dxfId="5385" priority="47" stopIfTrue="1" operator="notEqual">
      <formula>H36</formula>
    </cfRule>
  </conditionalFormatting>
  <conditionalFormatting sqref="H39:J48">
    <cfRule type="cellIs" dxfId="5384" priority="45" stopIfTrue="1" operator="greaterThan">
      <formula>100</formula>
    </cfRule>
  </conditionalFormatting>
  <conditionalFormatting sqref="B53:G53">
    <cfRule type="cellIs" dxfId="5383" priority="44" stopIfTrue="1" operator="notEqual">
      <formula>B38</formula>
    </cfRule>
  </conditionalFormatting>
  <conditionalFormatting sqref="H53:J53">
    <cfRule type="cellIs" dxfId="5382" priority="42" stopIfTrue="1" operator="greaterThan">
      <formula>100</formula>
    </cfRule>
    <cfRule type="cellIs" dxfId="5381" priority="43" stopIfTrue="1" operator="notEqual">
      <formula>H38</formula>
    </cfRule>
  </conditionalFormatting>
  <conditionalFormatting sqref="H40:J52">
    <cfRule type="cellIs" dxfId="5380" priority="41" stopIfTrue="1" operator="greaterThan">
      <formula>100</formula>
    </cfRule>
  </conditionalFormatting>
  <conditionalFormatting sqref="B53:G53">
    <cfRule type="cellIs" dxfId="5379" priority="40" stopIfTrue="1" operator="notEqual">
      <formula>B38</formula>
    </cfRule>
  </conditionalFormatting>
  <conditionalFormatting sqref="H53:J53">
    <cfRule type="cellIs" dxfId="5378" priority="38" stopIfTrue="1" operator="greaterThan">
      <formula>100</formula>
    </cfRule>
    <cfRule type="cellIs" dxfId="5377" priority="39" stopIfTrue="1" operator="notEqual">
      <formula>H38</formula>
    </cfRule>
  </conditionalFormatting>
  <conditionalFormatting sqref="H40:J52">
    <cfRule type="cellIs" dxfId="5376" priority="37" stopIfTrue="1" operator="greaterThan">
      <formula>100</formula>
    </cfRule>
  </conditionalFormatting>
  <conditionalFormatting sqref="B49:G49">
    <cfRule type="cellIs" dxfId="5375" priority="36" stopIfTrue="1" operator="notEqual">
      <formula>B36</formula>
    </cfRule>
  </conditionalFormatting>
  <conditionalFormatting sqref="H49:J49">
    <cfRule type="cellIs" dxfId="5374" priority="34" stopIfTrue="1" operator="greaterThan">
      <formula>100</formula>
    </cfRule>
    <cfRule type="cellIs" dxfId="5373" priority="35" stopIfTrue="1" operator="notEqual">
      <formula>H36</formula>
    </cfRule>
  </conditionalFormatting>
  <conditionalFormatting sqref="H39:J48">
    <cfRule type="cellIs" dxfId="5372" priority="33" stopIfTrue="1" operator="greaterThan">
      <formula>100</formula>
    </cfRule>
  </conditionalFormatting>
  <conditionalFormatting sqref="B53:G53">
    <cfRule type="cellIs" dxfId="5371" priority="32" stopIfTrue="1" operator="notEqual">
      <formula>B38</formula>
    </cfRule>
  </conditionalFormatting>
  <conditionalFormatting sqref="H53:J53">
    <cfRule type="cellIs" dxfId="5370" priority="30" stopIfTrue="1" operator="greaterThan">
      <formula>100</formula>
    </cfRule>
    <cfRule type="cellIs" dxfId="5369" priority="31" stopIfTrue="1" operator="notEqual">
      <formula>H38</formula>
    </cfRule>
  </conditionalFormatting>
  <conditionalFormatting sqref="H40:J52">
    <cfRule type="cellIs" dxfId="5368" priority="29" stopIfTrue="1" operator="greaterThan">
      <formula>100</formula>
    </cfRule>
  </conditionalFormatting>
  <conditionalFormatting sqref="B53:G53">
    <cfRule type="cellIs" dxfId="5367" priority="28" stopIfTrue="1" operator="notEqual">
      <formula>B38</formula>
    </cfRule>
  </conditionalFormatting>
  <conditionalFormatting sqref="H53:J53">
    <cfRule type="cellIs" dxfId="5366" priority="26" stopIfTrue="1" operator="greaterThan">
      <formula>100</formula>
    </cfRule>
    <cfRule type="cellIs" dxfId="5365" priority="27" stopIfTrue="1" operator="notEqual">
      <formula>H38</formula>
    </cfRule>
  </conditionalFormatting>
  <conditionalFormatting sqref="H40:J52">
    <cfRule type="cellIs" dxfId="5364" priority="25" stopIfTrue="1" operator="greaterThan">
      <formula>100</formula>
    </cfRule>
  </conditionalFormatting>
  <conditionalFormatting sqref="B49:G49">
    <cfRule type="cellIs" dxfId="5363" priority="24" stopIfTrue="1" operator="notEqual">
      <formula>B36</formula>
    </cfRule>
  </conditionalFormatting>
  <conditionalFormatting sqref="H49:J49">
    <cfRule type="cellIs" dxfId="5362" priority="22" stopIfTrue="1" operator="greaterThan">
      <formula>100</formula>
    </cfRule>
    <cfRule type="cellIs" dxfId="5361" priority="23" stopIfTrue="1" operator="notEqual">
      <formula>H36</formula>
    </cfRule>
  </conditionalFormatting>
  <conditionalFormatting sqref="H39:J48">
    <cfRule type="cellIs" dxfId="5360" priority="21" stopIfTrue="1" operator="greaterThan">
      <formula>100</formula>
    </cfRule>
  </conditionalFormatting>
  <conditionalFormatting sqref="B53:G53">
    <cfRule type="cellIs" dxfId="5359" priority="20" stopIfTrue="1" operator="notEqual">
      <formula>B38</formula>
    </cfRule>
  </conditionalFormatting>
  <conditionalFormatting sqref="H53:J53">
    <cfRule type="cellIs" dxfId="5358" priority="18" stopIfTrue="1" operator="greaterThan">
      <formula>100</formula>
    </cfRule>
    <cfRule type="cellIs" dxfId="5357" priority="19" stopIfTrue="1" operator="notEqual">
      <formula>H38</formula>
    </cfRule>
  </conditionalFormatting>
  <conditionalFormatting sqref="H40:J52">
    <cfRule type="cellIs" dxfId="5356" priority="17" stopIfTrue="1" operator="greaterThan">
      <formula>100</formula>
    </cfRule>
  </conditionalFormatting>
  <conditionalFormatting sqref="B53:G53">
    <cfRule type="cellIs" dxfId="5355" priority="16" stopIfTrue="1" operator="notEqual">
      <formula>B38</formula>
    </cfRule>
  </conditionalFormatting>
  <conditionalFormatting sqref="H53:J53">
    <cfRule type="cellIs" dxfId="5354" priority="14" stopIfTrue="1" operator="greaterThan">
      <formula>100</formula>
    </cfRule>
    <cfRule type="cellIs" dxfId="5353" priority="15" stopIfTrue="1" operator="notEqual">
      <formula>H38</formula>
    </cfRule>
  </conditionalFormatting>
  <conditionalFormatting sqref="H40:J52">
    <cfRule type="cellIs" dxfId="5352" priority="13" stopIfTrue="1" operator="greaterThan">
      <formula>100</formula>
    </cfRule>
  </conditionalFormatting>
  <conditionalFormatting sqref="B53:G53">
    <cfRule type="cellIs" dxfId="5351" priority="12" stopIfTrue="1" operator="notEqual">
      <formula>B38</formula>
    </cfRule>
  </conditionalFormatting>
  <conditionalFormatting sqref="H53:J53">
    <cfRule type="cellIs" dxfId="5350" priority="10" stopIfTrue="1" operator="greaterThan">
      <formula>100</formula>
    </cfRule>
    <cfRule type="cellIs" dxfId="5349" priority="11" stopIfTrue="1" operator="notEqual">
      <formula>H38</formula>
    </cfRule>
  </conditionalFormatting>
  <conditionalFormatting sqref="H40:J52">
    <cfRule type="cellIs" dxfId="5348" priority="9" stopIfTrue="1" operator="greaterThan">
      <formula>100</formula>
    </cfRule>
  </conditionalFormatting>
  <conditionalFormatting sqref="B53:G53">
    <cfRule type="cellIs" dxfId="5347" priority="8" stopIfTrue="1" operator="notEqual">
      <formula>B38</formula>
    </cfRule>
  </conditionalFormatting>
  <conditionalFormatting sqref="H53:J53">
    <cfRule type="cellIs" dxfId="5346" priority="6" stopIfTrue="1" operator="greaterThan">
      <formula>100</formula>
    </cfRule>
    <cfRule type="cellIs" dxfId="5345" priority="7" stopIfTrue="1" operator="notEqual">
      <formula>H38</formula>
    </cfRule>
  </conditionalFormatting>
  <conditionalFormatting sqref="H40:J52">
    <cfRule type="cellIs" dxfId="5344" priority="5" stopIfTrue="1" operator="greaterThan">
      <formula>100</formula>
    </cfRule>
  </conditionalFormatting>
  <conditionalFormatting sqref="B53:M53">
    <cfRule type="cellIs" dxfId="5343" priority="4" stopIfTrue="1" operator="notEqual">
      <formula>B38</formula>
    </cfRule>
  </conditionalFormatting>
  <conditionalFormatting sqref="N53:P53">
    <cfRule type="cellIs" dxfId="5342" priority="2" stopIfTrue="1" operator="greaterThan">
      <formula>100</formula>
    </cfRule>
    <cfRule type="cellIs" dxfId="5341" priority="3" stopIfTrue="1" operator="notEqual">
      <formula>N38</formula>
    </cfRule>
  </conditionalFormatting>
  <conditionalFormatting sqref="N40:P52">
    <cfRule type="cellIs" dxfId="53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12</v>
      </c>
      <c r="C6" s="168">
        <f t="shared" si="0"/>
        <v>25</v>
      </c>
      <c r="D6" s="171">
        <f t="shared" ref="D6:D16" si="1">SUM(B6:C6)</f>
        <v>37</v>
      </c>
      <c r="E6" s="174"/>
      <c r="F6" s="174"/>
      <c r="G6" s="174"/>
      <c r="H6" s="174"/>
      <c r="I6" s="174"/>
      <c r="J6" s="174"/>
      <c r="K6" s="179">
        <f t="shared" ref="K6:L16" si="2">K42</f>
        <v>6</v>
      </c>
      <c r="L6" s="183">
        <f t="shared" si="2"/>
        <v>11</v>
      </c>
      <c r="M6" s="188">
        <f t="shared" ref="M6:M17" si="3">SUM(K6:L6)</f>
        <v>17</v>
      </c>
      <c r="N6" s="91">
        <f t="shared" ref="N6:P17" si="4">IF(OR(K6=0,B6=0),0,K6/B6*100)</f>
        <v>50</v>
      </c>
      <c r="O6" s="194">
        <f t="shared" si="4"/>
        <v>44</v>
      </c>
      <c r="P6" s="196">
        <f t="shared" si="4"/>
        <v>45.945945945945951</v>
      </c>
    </row>
    <row r="7" spans="1:16" s="2" customFormat="1" ht="22.5" hidden="1" customHeight="1">
      <c r="A7" s="8" t="s">
        <v>7</v>
      </c>
      <c r="B7" s="161">
        <f t="shared" si="0"/>
        <v>12</v>
      </c>
      <c r="C7" s="168">
        <f t="shared" si="0"/>
        <v>13</v>
      </c>
      <c r="D7" s="130">
        <f t="shared" si="1"/>
        <v>25</v>
      </c>
      <c r="E7" s="175"/>
      <c r="F7" s="175"/>
      <c r="G7" s="175"/>
      <c r="H7" s="175"/>
      <c r="I7" s="175"/>
      <c r="J7" s="175"/>
      <c r="K7" s="162">
        <f t="shared" si="2"/>
        <v>5</v>
      </c>
      <c r="L7" s="169">
        <f t="shared" si="2"/>
        <v>5</v>
      </c>
      <c r="M7" s="130">
        <f t="shared" si="3"/>
        <v>10</v>
      </c>
      <c r="N7" s="139">
        <f t="shared" si="4"/>
        <v>41.666666666666671</v>
      </c>
      <c r="O7" s="145">
        <f t="shared" si="4"/>
        <v>38.461538461538467</v>
      </c>
      <c r="P7" s="151">
        <f t="shared" si="4"/>
        <v>40</v>
      </c>
    </row>
    <row r="8" spans="1:16" s="2" customFormat="1" ht="22.5" hidden="1" customHeight="1">
      <c r="A8" s="8" t="s">
        <v>11</v>
      </c>
      <c r="B8" s="161">
        <f t="shared" si="0"/>
        <v>19</v>
      </c>
      <c r="C8" s="168">
        <f t="shared" si="0"/>
        <v>12</v>
      </c>
      <c r="D8" s="130">
        <f t="shared" si="1"/>
        <v>31</v>
      </c>
      <c r="E8" s="175"/>
      <c r="F8" s="175"/>
      <c r="G8" s="175"/>
      <c r="H8" s="175"/>
      <c r="I8" s="175"/>
      <c r="J8" s="175"/>
      <c r="K8" s="162">
        <f t="shared" si="2"/>
        <v>10</v>
      </c>
      <c r="L8" s="169">
        <f t="shared" si="2"/>
        <v>8</v>
      </c>
      <c r="M8" s="130">
        <f t="shared" si="3"/>
        <v>18</v>
      </c>
      <c r="N8" s="139">
        <f t="shared" si="4"/>
        <v>52.631578947368418</v>
      </c>
      <c r="O8" s="145">
        <f t="shared" si="4"/>
        <v>66.666666666666657</v>
      </c>
      <c r="P8" s="151">
        <f t="shared" si="4"/>
        <v>58.064516129032263</v>
      </c>
    </row>
    <row r="9" spans="1:16" s="2" customFormat="1" ht="22.5" hidden="1" customHeight="1">
      <c r="A9" s="8" t="s">
        <v>5</v>
      </c>
      <c r="B9" s="161">
        <f t="shared" si="0"/>
        <v>20</v>
      </c>
      <c r="C9" s="168">
        <f t="shared" si="0"/>
        <v>17</v>
      </c>
      <c r="D9" s="130">
        <f t="shared" si="1"/>
        <v>37</v>
      </c>
      <c r="E9" s="175"/>
      <c r="F9" s="175"/>
      <c r="G9" s="175"/>
      <c r="H9" s="175"/>
      <c r="I9" s="175"/>
      <c r="J9" s="175"/>
      <c r="K9" s="162">
        <f t="shared" si="2"/>
        <v>5</v>
      </c>
      <c r="L9" s="169">
        <f t="shared" si="2"/>
        <v>6</v>
      </c>
      <c r="M9" s="130">
        <f t="shared" si="3"/>
        <v>11</v>
      </c>
      <c r="N9" s="139">
        <f t="shared" si="4"/>
        <v>25</v>
      </c>
      <c r="O9" s="145">
        <f t="shared" si="4"/>
        <v>35.294117647058826</v>
      </c>
      <c r="P9" s="151">
        <f t="shared" si="4"/>
        <v>29.72972972972973</v>
      </c>
    </row>
    <row r="10" spans="1:16" s="2" customFormat="1" ht="22.5" hidden="1" customHeight="1">
      <c r="A10" s="8" t="s">
        <v>17</v>
      </c>
      <c r="B10" s="161">
        <f t="shared" si="0"/>
        <v>35</v>
      </c>
      <c r="C10" s="168">
        <f t="shared" si="0"/>
        <v>34</v>
      </c>
      <c r="D10" s="130">
        <f t="shared" si="1"/>
        <v>69</v>
      </c>
      <c r="E10" s="175"/>
      <c r="F10" s="175"/>
      <c r="G10" s="175"/>
      <c r="H10" s="175"/>
      <c r="I10" s="175"/>
      <c r="J10" s="175"/>
      <c r="K10" s="162">
        <f t="shared" si="2"/>
        <v>25</v>
      </c>
      <c r="L10" s="169">
        <f t="shared" si="2"/>
        <v>20</v>
      </c>
      <c r="M10" s="130">
        <f t="shared" si="3"/>
        <v>45</v>
      </c>
      <c r="N10" s="139">
        <f t="shared" si="4"/>
        <v>71.428571428571431</v>
      </c>
      <c r="O10" s="145">
        <f t="shared" si="4"/>
        <v>58.82352941176471</v>
      </c>
      <c r="P10" s="151">
        <f t="shared" si="4"/>
        <v>65.217391304347828</v>
      </c>
    </row>
    <row r="11" spans="1:16" s="2" customFormat="1" ht="22.5" hidden="1" customHeight="1">
      <c r="A11" s="8" t="s">
        <v>4</v>
      </c>
      <c r="B11" s="161">
        <f t="shared" si="0"/>
        <v>26</v>
      </c>
      <c r="C11" s="168">
        <f t="shared" si="0"/>
        <v>29</v>
      </c>
      <c r="D11" s="130">
        <f t="shared" si="1"/>
        <v>55</v>
      </c>
      <c r="E11" s="175"/>
      <c r="F11" s="175"/>
      <c r="G11" s="175"/>
      <c r="H11" s="175"/>
      <c r="I11" s="175"/>
      <c r="J11" s="175"/>
      <c r="K11" s="162">
        <f t="shared" si="2"/>
        <v>18</v>
      </c>
      <c r="L11" s="169">
        <f t="shared" si="2"/>
        <v>17</v>
      </c>
      <c r="M11" s="130">
        <f t="shared" si="3"/>
        <v>35</v>
      </c>
      <c r="N11" s="139">
        <f t="shared" si="4"/>
        <v>69.230769230769226</v>
      </c>
      <c r="O11" s="145">
        <f t="shared" si="4"/>
        <v>58.620689655172406</v>
      </c>
      <c r="P11" s="151">
        <f t="shared" si="4"/>
        <v>63.636363636363633</v>
      </c>
    </row>
    <row r="12" spans="1:16" s="2" customFormat="1" ht="22.5" hidden="1" customHeight="1">
      <c r="A12" s="8" t="s">
        <v>10</v>
      </c>
      <c r="B12" s="161">
        <f t="shared" si="0"/>
        <v>34</v>
      </c>
      <c r="C12" s="168">
        <f t="shared" si="0"/>
        <v>28</v>
      </c>
      <c r="D12" s="130">
        <f t="shared" si="1"/>
        <v>62</v>
      </c>
      <c r="E12" s="175"/>
      <c r="F12" s="175"/>
      <c r="G12" s="175"/>
      <c r="H12" s="175"/>
      <c r="I12" s="175"/>
      <c r="J12" s="175"/>
      <c r="K12" s="162">
        <f t="shared" si="2"/>
        <v>20</v>
      </c>
      <c r="L12" s="169">
        <f t="shared" si="2"/>
        <v>19</v>
      </c>
      <c r="M12" s="130">
        <f t="shared" si="3"/>
        <v>39</v>
      </c>
      <c r="N12" s="139">
        <f t="shared" si="4"/>
        <v>58.82352941176471</v>
      </c>
      <c r="O12" s="145">
        <f t="shared" si="4"/>
        <v>67.857142857142861</v>
      </c>
      <c r="P12" s="151">
        <f t="shared" si="4"/>
        <v>62.903225806451616</v>
      </c>
    </row>
    <row r="13" spans="1:16" s="2" customFormat="1" ht="22.5" hidden="1" customHeight="1">
      <c r="A13" s="8" t="s">
        <v>14</v>
      </c>
      <c r="B13" s="161">
        <f t="shared" si="0"/>
        <v>30</v>
      </c>
      <c r="C13" s="168">
        <f t="shared" si="0"/>
        <v>31</v>
      </c>
      <c r="D13" s="130">
        <f t="shared" si="1"/>
        <v>61</v>
      </c>
      <c r="E13" s="175"/>
      <c r="F13" s="175"/>
      <c r="G13" s="175"/>
      <c r="H13" s="175"/>
      <c r="I13" s="175"/>
      <c r="J13" s="175"/>
      <c r="K13" s="162">
        <f t="shared" si="2"/>
        <v>20</v>
      </c>
      <c r="L13" s="169">
        <f t="shared" si="2"/>
        <v>19</v>
      </c>
      <c r="M13" s="130">
        <f t="shared" si="3"/>
        <v>39</v>
      </c>
      <c r="N13" s="139">
        <f t="shared" si="4"/>
        <v>66.666666666666657</v>
      </c>
      <c r="O13" s="145">
        <f t="shared" si="4"/>
        <v>61.29032258064516</v>
      </c>
      <c r="P13" s="151">
        <f t="shared" si="4"/>
        <v>63.934426229508205</v>
      </c>
    </row>
    <row r="14" spans="1:16" s="2" customFormat="1" ht="22.5" hidden="1" customHeight="1">
      <c r="A14" s="8" t="s">
        <v>20</v>
      </c>
      <c r="B14" s="161">
        <f t="shared" si="0"/>
        <v>42</v>
      </c>
      <c r="C14" s="168">
        <f t="shared" si="0"/>
        <v>45</v>
      </c>
      <c r="D14" s="130">
        <f t="shared" si="1"/>
        <v>87</v>
      </c>
      <c r="E14" s="175"/>
      <c r="F14" s="175"/>
      <c r="G14" s="175"/>
      <c r="H14" s="175"/>
      <c r="I14" s="175"/>
      <c r="J14" s="175"/>
      <c r="K14" s="162">
        <f t="shared" si="2"/>
        <v>31</v>
      </c>
      <c r="L14" s="169">
        <f t="shared" si="2"/>
        <v>32</v>
      </c>
      <c r="M14" s="130">
        <f t="shared" si="3"/>
        <v>63</v>
      </c>
      <c r="N14" s="139">
        <f t="shared" si="4"/>
        <v>73.80952380952381</v>
      </c>
      <c r="O14" s="145">
        <f t="shared" si="4"/>
        <v>71.111111111111114</v>
      </c>
      <c r="P14" s="151">
        <f t="shared" si="4"/>
        <v>72.41379310344827</v>
      </c>
    </row>
    <row r="15" spans="1:16" s="2" customFormat="1" ht="22.5" hidden="1" customHeight="1">
      <c r="A15" s="8" t="s">
        <v>23</v>
      </c>
      <c r="B15" s="161">
        <f t="shared" si="0"/>
        <v>50</v>
      </c>
      <c r="C15" s="168">
        <f t="shared" si="0"/>
        <v>40</v>
      </c>
      <c r="D15" s="130">
        <f t="shared" si="1"/>
        <v>90</v>
      </c>
      <c r="E15" s="174"/>
      <c r="F15" s="174"/>
      <c r="G15" s="174"/>
      <c r="H15" s="174"/>
      <c r="I15" s="174"/>
      <c r="J15" s="174"/>
      <c r="K15" s="161">
        <f t="shared" si="2"/>
        <v>32</v>
      </c>
      <c r="L15" s="168">
        <f t="shared" si="2"/>
        <v>27</v>
      </c>
      <c r="M15" s="130">
        <f t="shared" si="3"/>
        <v>59</v>
      </c>
      <c r="N15" s="139">
        <f t="shared" si="4"/>
        <v>64</v>
      </c>
      <c r="O15" s="145">
        <f t="shared" si="4"/>
        <v>67.5</v>
      </c>
      <c r="P15" s="151">
        <f t="shared" si="4"/>
        <v>65.555555555555557</v>
      </c>
    </row>
    <row r="16" spans="1:16" s="2" customFormat="1" ht="22.5" hidden="1" customHeight="1">
      <c r="A16" s="10" t="s">
        <v>35</v>
      </c>
      <c r="B16" s="162">
        <f t="shared" si="0"/>
        <v>134</v>
      </c>
      <c r="C16" s="169">
        <f t="shared" si="0"/>
        <v>175</v>
      </c>
      <c r="D16" s="172">
        <f t="shared" si="1"/>
        <v>309</v>
      </c>
      <c r="E16" s="176"/>
      <c r="F16" s="176"/>
      <c r="G16" s="176"/>
      <c r="H16" s="176"/>
      <c r="I16" s="176"/>
      <c r="J16" s="176"/>
      <c r="K16" s="162">
        <f t="shared" si="2"/>
        <v>95</v>
      </c>
      <c r="L16" s="169">
        <f t="shared" si="2"/>
        <v>99</v>
      </c>
      <c r="M16" s="130">
        <f t="shared" si="3"/>
        <v>194</v>
      </c>
      <c r="N16" s="190">
        <f t="shared" si="4"/>
        <v>70.895522388059703</v>
      </c>
      <c r="O16" s="195">
        <f t="shared" si="4"/>
        <v>56.571428571428569</v>
      </c>
      <c r="P16" s="197">
        <f t="shared" si="4"/>
        <v>62.783171521035598</v>
      </c>
    </row>
    <row r="17" spans="1:24" s="2" customFormat="1" ht="22.5" hidden="1" customHeight="1">
      <c r="A17" s="11" t="s">
        <v>34</v>
      </c>
      <c r="B17" s="42">
        <f>SUM(B6:B16)</f>
        <v>414</v>
      </c>
      <c r="C17" s="22">
        <f>SUM(C6:C16)</f>
        <v>449</v>
      </c>
      <c r="D17" s="37">
        <f>SUM(D6:D16)</f>
        <v>863</v>
      </c>
      <c r="E17" s="177"/>
      <c r="F17" s="177"/>
      <c r="G17" s="177"/>
      <c r="H17" s="177"/>
      <c r="I17" s="177"/>
      <c r="J17" s="177"/>
      <c r="K17" s="42">
        <f>SUM(K6:K16)</f>
        <v>267</v>
      </c>
      <c r="L17" s="22">
        <f>SUM(L6:L16)</f>
        <v>263</v>
      </c>
      <c r="M17" s="37">
        <f t="shared" si="3"/>
        <v>530</v>
      </c>
      <c r="N17" s="143">
        <f t="shared" si="4"/>
        <v>64.492753623188406</v>
      </c>
      <c r="O17" s="149">
        <f t="shared" si="4"/>
        <v>58.574610244988868</v>
      </c>
      <c r="P17" s="155">
        <f t="shared" si="4"/>
        <v>61.413673232908458</v>
      </c>
    </row>
    <row r="18" spans="1:24" hidden="1"/>
    <row r="19" spans="1:24" hidden="1"/>
    <row r="20" spans="1:24" s="2" customFormat="1" ht="22.5" customHeight="1">
      <c r="A20" s="156" t="str">
        <f>'20浜郷第2'!A20:L20</f>
        <v>令和７年７月２０日執行　参議院議員通常選挙</v>
      </c>
      <c r="B20" s="163"/>
      <c r="C20" s="163"/>
      <c r="D20" s="163"/>
      <c r="E20" s="163"/>
      <c r="F20" s="163"/>
      <c r="G20" s="163"/>
      <c r="H20" s="163"/>
      <c r="I20" s="163"/>
      <c r="J20" s="163"/>
      <c r="K20" s="163"/>
      <c r="L20" s="184"/>
      <c r="M20" s="15" t="s">
        <v>106</v>
      </c>
      <c r="N20" s="31"/>
      <c r="O20" s="15" t="s">
        <v>19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5</v>
      </c>
      <c r="C23" s="170">
        <v>3</v>
      </c>
      <c r="D23" s="171">
        <f t="shared" ref="D23:D35" si="5">SUM(B23:C23)</f>
        <v>8</v>
      </c>
      <c r="E23" s="164">
        <v>0</v>
      </c>
      <c r="F23" s="170">
        <v>0</v>
      </c>
      <c r="G23" s="171">
        <f t="shared" ref="G23:G35" si="6">SUM(E23:F23)</f>
        <v>0</v>
      </c>
      <c r="H23" s="164">
        <v>1</v>
      </c>
      <c r="I23" s="170">
        <v>1</v>
      </c>
      <c r="J23" s="171">
        <f t="shared" ref="J23:J35" si="7">SUM(H23:I23)</f>
        <v>2</v>
      </c>
      <c r="K23" s="180">
        <f t="shared" ref="K23:L35" si="8">E23+H23</f>
        <v>1</v>
      </c>
      <c r="L23" s="185">
        <f t="shared" si="8"/>
        <v>1</v>
      </c>
      <c r="M23" s="189">
        <f t="shared" ref="M23:M35" si="9">SUM(K23:L23)</f>
        <v>2</v>
      </c>
      <c r="N23" s="91">
        <f t="shared" ref="N23:P36" si="10">IF(OR(K23=0,B23=0),0,K23/B23*100)</f>
        <v>20</v>
      </c>
      <c r="O23" s="97">
        <f t="shared" si="10"/>
        <v>33.333333333333329</v>
      </c>
      <c r="P23" s="103">
        <f t="shared" si="10"/>
        <v>25</v>
      </c>
      <c r="Q23" s="158"/>
      <c r="R23" s="198"/>
      <c r="S23" s="1" t="s">
        <v>28</v>
      </c>
      <c r="T23" s="1"/>
      <c r="U23" s="1"/>
      <c r="V23" s="1"/>
      <c r="W23" s="1"/>
      <c r="X23" s="1"/>
    </row>
    <row r="24" spans="1:24" s="2" customFormat="1" ht="22.5" customHeight="1">
      <c r="A24" s="157" t="s">
        <v>70</v>
      </c>
      <c r="B24" s="164">
        <v>6</v>
      </c>
      <c r="C24" s="170">
        <v>4</v>
      </c>
      <c r="D24" s="171">
        <f t="shared" si="5"/>
        <v>10</v>
      </c>
      <c r="E24" s="164">
        <v>2</v>
      </c>
      <c r="F24" s="170">
        <v>0</v>
      </c>
      <c r="G24" s="171">
        <f t="shared" si="6"/>
        <v>2</v>
      </c>
      <c r="H24" s="164">
        <v>2</v>
      </c>
      <c r="I24" s="170">
        <v>3</v>
      </c>
      <c r="J24" s="171">
        <f t="shared" si="7"/>
        <v>5</v>
      </c>
      <c r="K24" s="181">
        <f t="shared" si="8"/>
        <v>4</v>
      </c>
      <c r="L24" s="186">
        <f t="shared" si="8"/>
        <v>3</v>
      </c>
      <c r="M24" s="130">
        <f t="shared" si="9"/>
        <v>7</v>
      </c>
      <c r="N24" s="139">
        <f t="shared" si="10"/>
        <v>66.666666666666657</v>
      </c>
      <c r="O24" s="145">
        <f t="shared" si="10"/>
        <v>75</v>
      </c>
      <c r="P24" s="151">
        <f t="shared" si="10"/>
        <v>70</v>
      </c>
      <c r="R24" s="1"/>
      <c r="S24" s="1" t="s">
        <v>61</v>
      </c>
      <c r="T24" s="1"/>
      <c r="U24" s="1"/>
      <c r="V24" s="1"/>
      <c r="W24" s="1"/>
      <c r="X24" s="1"/>
    </row>
    <row r="25" spans="1:24" s="2" customFormat="1" ht="22.5" customHeight="1">
      <c r="A25" s="65" t="s">
        <v>0</v>
      </c>
      <c r="B25" s="164">
        <v>12</v>
      </c>
      <c r="C25" s="170">
        <v>25</v>
      </c>
      <c r="D25" s="171">
        <f t="shared" si="5"/>
        <v>37</v>
      </c>
      <c r="E25" s="164">
        <v>1</v>
      </c>
      <c r="F25" s="170">
        <v>6</v>
      </c>
      <c r="G25" s="171">
        <f t="shared" si="6"/>
        <v>7</v>
      </c>
      <c r="H25" s="164">
        <v>5</v>
      </c>
      <c r="I25" s="170">
        <v>5</v>
      </c>
      <c r="J25" s="171">
        <f t="shared" si="7"/>
        <v>10</v>
      </c>
      <c r="K25" s="181">
        <f t="shared" si="8"/>
        <v>6</v>
      </c>
      <c r="L25" s="186">
        <f t="shared" si="8"/>
        <v>11</v>
      </c>
      <c r="M25" s="171">
        <f t="shared" si="9"/>
        <v>17</v>
      </c>
      <c r="N25" s="191">
        <f t="shared" si="10"/>
        <v>50</v>
      </c>
      <c r="O25" s="101">
        <f t="shared" si="10"/>
        <v>44</v>
      </c>
      <c r="P25" s="107">
        <f t="shared" si="10"/>
        <v>45.945945945945951</v>
      </c>
      <c r="S25" s="1" t="s">
        <v>21</v>
      </c>
      <c r="T25" s="1"/>
      <c r="U25" s="1"/>
      <c r="V25" s="1"/>
      <c r="W25" s="1"/>
      <c r="X25" s="1"/>
    </row>
    <row r="26" spans="1:24" s="2" customFormat="1" ht="22.5" customHeight="1">
      <c r="A26" s="8" t="s">
        <v>7</v>
      </c>
      <c r="B26" s="164">
        <v>12</v>
      </c>
      <c r="C26" s="170">
        <v>13</v>
      </c>
      <c r="D26" s="130">
        <f t="shared" si="5"/>
        <v>25</v>
      </c>
      <c r="E26" s="164">
        <v>3</v>
      </c>
      <c r="F26" s="170">
        <v>2</v>
      </c>
      <c r="G26" s="130">
        <f t="shared" si="6"/>
        <v>5</v>
      </c>
      <c r="H26" s="164">
        <v>2</v>
      </c>
      <c r="I26" s="170">
        <v>3</v>
      </c>
      <c r="J26" s="130">
        <f t="shared" si="7"/>
        <v>5</v>
      </c>
      <c r="K26" s="181">
        <f t="shared" si="8"/>
        <v>5</v>
      </c>
      <c r="L26" s="186">
        <f t="shared" si="8"/>
        <v>5</v>
      </c>
      <c r="M26" s="130">
        <f t="shared" si="9"/>
        <v>10</v>
      </c>
      <c r="N26" s="139">
        <f t="shared" si="10"/>
        <v>41.666666666666671</v>
      </c>
      <c r="O26" s="145">
        <f t="shared" si="10"/>
        <v>38.461538461538467</v>
      </c>
      <c r="P26" s="151">
        <f t="shared" si="10"/>
        <v>40</v>
      </c>
    </row>
    <row r="27" spans="1:24" s="2" customFormat="1" ht="22.5" customHeight="1">
      <c r="A27" s="8" t="s">
        <v>11</v>
      </c>
      <c r="B27" s="164">
        <v>19</v>
      </c>
      <c r="C27" s="170">
        <v>12</v>
      </c>
      <c r="D27" s="130">
        <f t="shared" si="5"/>
        <v>31</v>
      </c>
      <c r="E27" s="164">
        <v>7</v>
      </c>
      <c r="F27" s="170">
        <v>5</v>
      </c>
      <c r="G27" s="130">
        <f t="shared" si="6"/>
        <v>12</v>
      </c>
      <c r="H27" s="164">
        <v>3</v>
      </c>
      <c r="I27" s="170">
        <v>3</v>
      </c>
      <c r="J27" s="130">
        <f t="shared" si="7"/>
        <v>6</v>
      </c>
      <c r="K27" s="181">
        <f t="shared" si="8"/>
        <v>10</v>
      </c>
      <c r="L27" s="186">
        <f t="shared" si="8"/>
        <v>8</v>
      </c>
      <c r="M27" s="130">
        <f t="shared" si="9"/>
        <v>18</v>
      </c>
      <c r="N27" s="139">
        <f t="shared" si="10"/>
        <v>52.631578947368418</v>
      </c>
      <c r="O27" s="145">
        <f t="shared" si="10"/>
        <v>66.666666666666657</v>
      </c>
      <c r="P27" s="151">
        <f t="shared" si="10"/>
        <v>58.064516129032263</v>
      </c>
      <c r="R27" s="199"/>
      <c r="S27" s="1" t="s">
        <v>16</v>
      </c>
    </row>
    <row r="28" spans="1:24" s="2" customFormat="1" ht="22.5" customHeight="1">
      <c r="A28" s="8" t="s">
        <v>5</v>
      </c>
      <c r="B28" s="164">
        <v>20</v>
      </c>
      <c r="C28" s="170">
        <v>17</v>
      </c>
      <c r="D28" s="130">
        <f t="shared" si="5"/>
        <v>37</v>
      </c>
      <c r="E28" s="164">
        <v>3</v>
      </c>
      <c r="F28" s="170">
        <v>3</v>
      </c>
      <c r="G28" s="130">
        <f t="shared" si="6"/>
        <v>6</v>
      </c>
      <c r="H28" s="164">
        <v>2</v>
      </c>
      <c r="I28" s="170">
        <v>3</v>
      </c>
      <c r="J28" s="130">
        <f t="shared" si="7"/>
        <v>5</v>
      </c>
      <c r="K28" s="181">
        <f t="shared" si="8"/>
        <v>5</v>
      </c>
      <c r="L28" s="186">
        <f t="shared" si="8"/>
        <v>6</v>
      </c>
      <c r="M28" s="130">
        <f t="shared" si="9"/>
        <v>11</v>
      </c>
      <c r="N28" s="139">
        <f t="shared" si="10"/>
        <v>25</v>
      </c>
      <c r="O28" s="145">
        <f t="shared" si="10"/>
        <v>35.294117647058826</v>
      </c>
      <c r="P28" s="151">
        <f t="shared" si="10"/>
        <v>29.72972972972973</v>
      </c>
      <c r="S28" s="1" t="s">
        <v>62</v>
      </c>
    </row>
    <row r="29" spans="1:24" s="2" customFormat="1" ht="22.5" customHeight="1">
      <c r="A29" s="8" t="s">
        <v>17</v>
      </c>
      <c r="B29" s="164">
        <v>35</v>
      </c>
      <c r="C29" s="170">
        <v>34</v>
      </c>
      <c r="D29" s="130">
        <f t="shared" si="5"/>
        <v>69</v>
      </c>
      <c r="E29" s="164">
        <v>14</v>
      </c>
      <c r="F29" s="170">
        <v>10</v>
      </c>
      <c r="G29" s="130">
        <f t="shared" si="6"/>
        <v>24</v>
      </c>
      <c r="H29" s="164">
        <v>11</v>
      </c>
      <c r="I29" s="170">
        <v>10</v>
      </c>
      <c r="J29" s="130">
        <f t="shared" si="7"/>
        <v>21</v>
      </c>
      <c r="K29" s="181">
        <f t="shared" si="8"/>
        <v>25</v>
      </c>
      <c r="L29" s="186">
        <f t="shared" si="8"/>
        <v>20</v>
      </c>
      <c r="M29" s="130">
        <f t="shared" si="9"/>
        <v>45</v>
      </c>
      <c r="N29" s="139">
        <f t="shared" si="10"/>
        <v>71.428571428571431</v>
      </c>
      <c r="O29" s="145">
        <f t="shared" si="10"/>
        <v>58.82352941176471</v>
      </c>
      <c r="P29" s="151">
        <f t="shared" si="10"/>
        <v>65.217391304347828</v>
      </c>
    </row>
    <row r="30" spans="1:24" s="2" customFormat="1" ht="22.5" customHeight="1">
      <c r="A30" s="8" t="s">
        <v>4</v>
      </c>
      <c r="B30" s="164">
        <v>26</v>
      </c>
      <c r="C30" s="170">
        <v>29</v>
      </c>
      <c r="D30" s="130">
        <f t="shared" si="5"/>
        <v>55</v>
      </c>
      <c r="E30" s="164">
        <v>9</v>
      </c>
      <c r="F30" s="170">
        <v>7</v>
      </c>
      <c r="G30" s="130">
        <f t="shared" si="6"/>
        <v>16</v>
      </c>
      <c r="H30" s="164">
        <v>9</v>
      </c>
      <c r="I30" s="170">
        <v>10</v>
      </c>
      <c r="J30" s="130">
        <f t="shared" si="7"/>
        <v>19</v>
      </c>
      <c r="K30" s="181">
        <f t="shared" si="8"/>
        <v>18</v>
      </c>
      <c r="L30" s="186">
        <f t="shared" si="8"/>
        <v>17</v>
      </c>
      <c r="M30" s="130">
        <f t="shared" si="9"/>
        <v>35</v>
      </c>
      <c r="N30" s="139">
        <f t="shared" si="10"/>
        <v>69.230769230769226</v>
      </c>
      <c r="O30" s="145">
        <f t="shared" si="10"/>
        <v>58.620689655172406</v>
      </c>
      <c r="P30" s="151">
        <f t="shared" si="10"/>
        <v>63.636363636363633</v>
      </c>
    </row>
    <row r="31" spans="1:24" s="2" customFormat="1" ht="22.5" customHeight="1">
      <c r="A31" s="8" t="s">
        <v>10</v>
      </c>
      <c r="B31" s="164">
        <v>34</v>
      </c>
      <c r="C31" s="170">
        <v>28</v>
      </c>
      <c r="D31" s="130">
        <f t="shared" si="5"/>
        <v>62</v>
      </c>
      <c r="E31" s="164">
        <v>7</v>
      </c>
      <c r="F31" s="170">
        <v>7</v>
      </c>
      <c r="G31" s="130">
        <f t="shared" si="6"/>
        <v>14</v>
      </c>
      <c r="H31" s="164">
        <v>13</v>
      </c>
      <c r="I31" s="170">
        <v>12</v>
      </c>
      <c r="J31" s="130">
        <f t="shared" si="7"/>
        <v>25</v>
      </c>
      <c r="K31" s="181">
        <f t="shared" si="8"/>
        <v>20</v>
      </c>
      <c r="L31" s="186">
        <f t="shared" si="8"/>
        <v>19</v>
      </c>
      <c r="M31" s="130">
        <f t="shared" si="9"/>
        <v>39</v>
      </c>
      <c r="N31" s="139">
        <f t="shared" si="10"/>
        <v>58.82352941176471</v>
      </c>
      <c r="O31" s="145">
        <f t="shared" si="10"/>
        <v>67.857142857142861</v>
      </c>
      <c r="P31" s="151">
        <f t="shared" si="10"/>
        <v>62.903225806451616</v>
      </c>
    </row>
    <row r="32" spans="1:24" s="2" customFormat="1" ht="22.5" customHeight="1">
      <c r="A32" s="8" t="s">
        <v>14</v>
      </c>
      <c r="B32" s="164">
        <v>30</v>
      </c>
      <c r="C32" s="170">
        <v>31</v>
      </c>
      <c r="D32" s="130">
        <f t="shared" si="5"/>
        <v>61</v>
      </c>
      <c r="E32" s="164">
        <v>7</v>
      </c>
      <c r="F32" s="170">
        <v>6</v>
      </c>
      <c r="G32" s="130">
        <f t="shared" si="6"/>
        <v>13</v>
      </c>
      <c r="H32" s="164">
        <v>13</v>
      </c>
      <c r="I32" s="170">
        <v>13</v>
      </c>
      <c r="J32" s="130">
        <f t="shared" si="7"/>
        <v>26</v>
      </c>
      <c r="K32" s="181">
        <f t="shared" si="8"/>
        <v>20</v>
      </c>
      <c r="L32" s="186">
        <f t="shared" si="8"/>
        <v>19</v>
      </c>
      <c r="M32" s="130">
        <f t="shared" si="9"/>
        <v>39</v>
      </c>
      <c r="N32" s="139">
        <f t="shared" si="10"/>
        <v>66.666666666666657</v>
      </c>
      <c r="O32" s="145">
        <f t="shared" si="10"/>
        <v>61.29032258064516</v>
      </c>
      <c r="P32" s="151">
        <f t="shared" si="10"/>
        <v>63.934426229508205</v>
      </c>
    </row>
    <row r="33" spans="1:16" s="2" customFormat="1" ht="22.5" customHeight="1">
      <c r="A33" s="8" t="s">
        <v>20</v>
      </c>
      <c r="B33" s="164">
        <v>42</v>
      </c>
      <c r="C33" s="170">
        <v>45</v>
      </c>
      <c r="D33" s="130">
        <f t="shared" si="5"/>
        <v>87</v>
      </c>
      <c r="E33" s="164">
        <v>9</v>
      </c>
      <c r="F33" s="170">
        <v>16</v>
      </c>
      <c r="G33" s="130">
        <f t="shared" si="6"/>
        <v>25</v>
      </c>
      <c r="H33" s="164">
        <v>22</v>
      </c>
      <c r="I33" s="170">
        <v>16</v>
      </c>
      <c r="J33" s="130">
        <f t="shared" si="7"/>
        <v>38</v>
      </c>
      <c r="K33" s="181">
        <f t="shared" si="8"/>
        <v>31</v>
      </c>
      <c r="L33" s="186">
        <f t="shared" si="8"/>
        <v>32</v>
      </c>
      <c r="M33" s="130">
        <f t="shared" si="9"/>
        <v>63</v>
      </c>
      <c r="N33" s="139">
        <f t="shared" si="10"/>
        <v>73.80952380952381</v>
      </c>
      <c r="O33" s="145">
        <f t="shared" si="10"/>
        <v>71.111111111111114</v>
      </c>
      <c r="P33" s="151">
        <f t="shared" si="10"/>
        <v>72.41379310344827</v>
      </c>
    </row>
    <row r="34" spans="1:16" s="2" customFormat="1" ht="22.5" customHeight="1">
      <c r="A34" s="8" t="s">
        <v>23</v>
      </c>
      <c r="B34" s="164">
        <v>50</v>
      </c>
      <c r="C34" s="170">
        <v>40</v>
      </c>
      <c r="D34" s="130">
        <f t="shared" si="5"/>
        <v>90</v>
      </c>
      <c r="E34" s="164">
        <v>13</v>
      </c>
      <c r="F34" s="170">
        <v>13</v>
      </c>
      <c r="G34" s="130">
        <f t="shared" si="6"/>
        <v>26</v>
      </c>
      <c r="H34" s="164">
        <v>19</v>
      </c>
      <c r="I34" s="170">
        <v>14</v>
      </c>
      <c r="J34" s="130">
        <f t="shared" si="7"/>
        <v>33</v>
      </c>
      <c r="K34" s="181">
        <f t="shared" si="8"/>
        <v>32</v>
      </c>
      <c r="L34" s="186">
        <f t="shared" si="8"/>
        <v>27</v>
      </c>
      <c r="M34" s="130">
        <f t="shared" si="9"/>
        <v>59</v>
      </c>
      <c r="N34" s="139">
        <f t="shared" si="10"/>
        <v>64</v>
      </c>
      <c r="O34" s="145">
        <f t="shared" si="10"/>
        <v>67.5</v>
      </c>
      <c r="P34" s="151">
        <f t="shared" si="10"/>
        <v>65.555555555555557</v>
      </c>
    </row>
    <row r="35" spans="1:16" s="2" customFormat="1" ht="22.5" customHeight="1">
      <c r="A35" s="10" t="s">
        <v>35</v>
      </c>
      <c r="B35" s="164">
        <v>134</v>
      </c>
      <c r="C35" s="170">
        <v>175</v>
      </c>
      <c r="D35" s="172">
        <f t="shared" si="5"/>
        <v>309</v>
      </c>
      <c r="E35" s="164">
        <v>28</v>
      </c>
      <c r="F35" s="170">
        <v>37</v>
      </c>
      <c r="G35" s="172">
        <f t="shared" si="6"/>
        <v>65</v>
      </c>
      <c r="H35" s="164">
        <v>67</v>
      </c>
      <c r="I35" s="170">
        <v>62</v>
      </c>
      <c r="J35" s="172">
        <f t="shared" si="7"/>
        <v>129</v>
      </c>
      <c r="K35" s="182">
        <f t="shared" si="8"/>
        <v>95</v>
      </c>
      <c r="L35" s="187">
        <f t="shared" si="8"/>
        <v>99</v>
      </c>
      <c r="M35" s="130">
        <f t="shared" si="9"/>
        <v>194</v>
      </c>
      <c r="N35" s="190">
        <f t="shared" si="10"/>
        <v>70.895522388059703</v>
      </c>
      <c r="O35" s="195">
        <f t="shared" si="10"/>
        <v>56.571428571428569</v>
      </c>
      <c r="P35" s="197">
        <f t="shared" si="10"/>
        <v>62.783171521035598</v>
      </c>
    </row>
    <row r="36" spans="1:16" s="2" customFormat="1" ht="22.5" customHeight="1">
      <c r="A36" s="11" t="s">
        <v>34</v>
      </c>
      <c r="B36" s="42">
        <f t="shared" ref="B36:M36" si="11">SUM(B23:B35)</f>
        <v>425</v>
      </c>
      <c r="C36" s="22">
        <f t="shared" si="11"/>
        <v>456</v>
      </c>
      <c r="D36" s="37">
        <f t="shared" si="11"/>
        <v>881</v>
      </c>
      <c r="E36" s="42">
        <f t="shared" si="11"/>
        <v>103</v>
      </c>
      <c r="F36" s="22">
        <f t="shared" si="11"/>
        <v>112</v>
      </c>
      <c r="G36" s="37">
        <f t="shared" si="11"/>
        <v>215</v>
      </c>
      <c r="H36" s="42">
        <f t="shared" si="11"/>
        <v>169</v>
      </c>
      <c r="I36" s="22">
        <f t="shared" si="11"/>
        <v>155</v>
      </c>
      <c r="J36" s="37">
        <f t="shared" si="11"/>
        <v>324</v>
      </c>
      <c r="K36" s="42">
        <f t="shared" si="11"/>
        <v>272</v>
      </c>
      <c r="L36" s="22">
        <f t="shared" si="11"/>
        <v>267</v>
      </c>
      <c r="M36" s="37">
        <f t="shared" si="11"/>
        <v>539</v>
      </c>
      <c r="N36" s="143">
        <f t="shared" si="10"/>
        <v>64</v>
      </c>
      <c r="O36" s="149">
        <f t="shared" si="10"/>
        <v>58.55263157894737</v>
      </c>
      <c r="P36" s="155">
        <f t="shared" si="10"/>
        <v>61.180476730987507</v>
      </c>
    </row>
    <row r="38" spans="1:16" s="2" customFormat="1" ht="13.5">
      <c r="A38" s="158" t="s">
        <v>9</v>
      </c>
      <c r="B38" s="165">
        <f>B36</f>
        <v>425</v>
      </c>
      <c r="C38" s="165">
        <f>C36</f>
        <v>456</v>
      </c>
      <c r="D38" s="173">
        <f>SUM(B38:C38)</f>
        <v>881</v>
      </c>
      <c r="E38" s="178">
        <f>E36</f>
        <v>103</v>
      </c>
      <c r="F38" s="178">
        <f>F36</f>
        <v>112</v>
      </c>
      <c r="G38" s="173">
        <f>SUM(E38:F38)</f>
        <v>215</v>
      </c>
      <c r="H38" s="178">
        <f>H36</f>
        <v>169</v>
      </c>
      <c r="I38" s="178">
        <f>I36</f>
        <v>155</v>
      </c>
      <c r="J38" s="173">
        <f>SUM(H38:I38)</f>
        <v>324</v>
      </c>
      <c r="K38" s="165">
        <f>K36</f>
        <v>272</v>
      </c>
      <c r="L38" s="165">
        <f>L36</f>
        <v>267</v>
      </c>
      <c r="M38" s="173">
        <f>SUM(K38:L38)</f>
        <v>539</v>
      </c>
      <c r="N38" s="192">
        <f>IF(OR(K38=0,B38=0),0,K38/B38*100)</f>
        <v>64</v>
      </c>
      <c r="O38" s="192">
        <f>IF(OR(L38=0,C38=0),0,L38/C38*100)</f>
        <v>58.55263157894737</v>
      </c>
      <c r="P38" s="192">
        <f>IF(OR(M38=0,D38=0),0,M38/D38*100)</f>
        <v>61.180476730987507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5</v>
      </c>
      <c r="C40" s="167">
        <f t="shared" ref="C40:C52" si="13">ROUND(IF(C23=0,0,C23*$C$38/$C$36),0)</f>
        <v>3</v>
      </c>
      <c r="D40" s="166">
        <f t="shared" ref="D40:D52" si="14">SUM(B40:C40)</f>
        <v>8</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1</v>
      </c>
      <c r="J40" s="166">
        <f t="shared" ref="J40:J52" si="20">SUM(H40:I40)</f>
        <v>2</v>
      </c>
      <c r="K40" s="167">
        <f t="shared" ref="K40:K52" si="21">ROUND(IF(K23=0,0,K23*$K$38/$K$36),0)</f>
        <v>1</v>
      </c>
      <c r="L40" s="167">
        <f t="shared" ref="L40:L52" si="22">ROUND(IF(L23=0,0,L23*$L$38/$L$36),0)</f>
        <v>1</v>
      </c>
      <c r="M40" s="166">
        <f t="shared" ref="M40:M52" si="23">SUM(K40:L40)</f>
        <v>2</v>
      </c>
      <c r="N40" s="193">
        <f t="shared" ref="N40:P52" si="24">IF(OR(K40=0,B40=0),0,K40/B40*100)</f>
        <v>20</v>
      </c>
      <c r="O40" s="193">
        <f t="shared" si="24"/>
        <v>33.333333333333329</v>
      </c>
      <c r="P40" s="193">
        <f t="shared" si="24"/>
        <v>25</v>
      </c>
    </row>
    <row r="41" spans="1:16" s="2" customFormat="1" ht="13.5">
      <c r="A41" s="159" t="s">
        <v>70</v>
      </c>
      <c r="B41" s="167">
        <f t="shared" si="12"/>
        <v>6</v>
      </c>
      <c r="C41" s="167">
        <f t="shared" si="13"/>
        <v>4</v>
      </c>
      <c r="D41" s="166">
        <f t="shared" si="14"/>
        <v>10</v>
      </c>
      <c r="E41" s="167">
        <f t="shared" si="15"/>
        <v>2</v>
      </c>
      <c r="F41" s="167">
        <f t="shared" si="16"/>
        <v>0</v>
      </c>
      <c r="G41" s="166">
        <f t="shared" si="17"/>
        <v>2</v>
      </c>
      <c r="H41" s="167">
        <f t="shared" si="18"/>
        <v>2</v>
      </c>
      <c r="I41" s="167">
        <f t="shared" si="19"/>
        <v>3</v>
      </c>
      <c r="J41" s="166">
        <f t="shared" si="20"/>
        <v>5</v>
      </c>
      <c r="K41" s="167">
        <f t="shared" si="21"/>
        <v>4</v>
      </c>
      <c r="L41" s="167">
        <f t="shared" si="22"/>
        <v>3</v>
      </c>
      <c r="M41" s="166">
        <f t="shared" si="23"/>
        <v>7</v>
      </c>
      <c r="N41" s="193">
        <f t="shared" si="24"/>
        <v>66.666666666666657</v>
      </c>
      <c r="O41" s="193">
        <f t="shared" si="24"/>
        <v>75</v>
      </c>
      <c r="P41" s="193">
        <f t="shared" si="24"/>
        <v>70</v>
      </c>
    </row>
    <row r="42" spans="1:16" s="2" customFormat="1" ht="13.5">
      <c r="A42" s="160" t="s">
        <v>0</v>
      </c>
      <c r="B42" s="167">
        <f t="shared" si="12"/>
        <v>12</v>
      </c>
      <c r="C42" s="167">
        <f t="shared" si="13"/>
        <v>25</v>
      </c>
      <c r="D42" s="166">
        <f t="shared" si="14"/>
        <v>37</v>
      </c>
      <c r="E42" s="167">
        <f t="shared" si="15"/>
        <v>1</v>
      </c>
      <c r="F42" s="167">
        <f t="shared" si="16"/>
        <v>6</v>
      </c>
      <c r="G42" s="166">
        <f t="shared" si="17"/>
        <v>7</v>
      </c>
      <c r="H42" s="167">
        <f t="shared" si="18"/>
        <v>5</v>
      </c>
      <c r="I42" s="167">
        <f t="shared" si="19"/>
        <v>5</v>
      </c>
      <c r="J42" s="166">
        <f t="shared" si="20"/>
        <v>10</v>
      </c>
      <c r="K42" s="167">
        <f t="shared" si="21"/>
        <v>6</v>
      </c>
      <c r="L42" s="167">
        <f t="shared" si="22"/>
        <v>11</v>
      </c>
      <c r="M42" s="166">
        <f t="shared" si="23"/>
        <v>17</v>
      </c>
      <c r="N42" s="193">
        <f t="shared" si="24"/>
        <v>50</v>
      </c>
      <c r="O42" s="193">
        <f t="shared" si="24"/>
        <v>44</v>
      </c>
      <c r="P42" s="193">
        <f t="shared" si="24"/>
        <v>45.945945945945951</v>
      </c>
    </row>
    <row r="43" spans="1:16" s="2" customFormat="1" ht="13.5">
      <c r="A43" s="160" t="s">
        <v>7</v>
      </c>
      <c r="B43" s="167">
        <f t="shared" si="12"/>
        <v>12</v>
      </c>
      <c r="C43" s="167">
        <f t="shared" si="13"/>
        <v>13</v>
      </c>
      <c r="D43" s="166">
        <f t="shared" si="14"/>
        <v>25</v>
      </c>
      <c r="E43" s="167">
        <f t="shared" si="15"/>
        <v>3</v>
      </c>
      <c r="F43" s="167">
        <f t="shared" si="16"/>
        <v>2</v>
      </c>
      <c r="G43" s="166">
        <f t="shared" si="17"/>
        <v>5</v>
      </c>
      <c r="H43" s="167">
        <f t="shared" si="18"/>
        <v>2</v>
      </c>
      <c r="I43" s="167">
        <f t="shared" si="19"/>
        <v>3</v>
      </c>
      <c r="J43" s="166">
        <f t="shared" si="20"/>
        <v>5</v>
      </c>
      <c r="K43" s="167">
        <f t="shared" si="21"/>
        <v>5</v>
      </c>
      <c r="L43" s="167">
        <f t="shared" si="22"/>
        <v>5</v>
      </c>
      <c r="M43" s="166">
        <f t="shared" si="23"/>
        <v>10</v>
      </c>
      <c r="N43" s="193">
        <f t="shared" si="24"/>
        <v>41.666666666666671</v>
      </c>
      <c r="O43" s="193">
        <f t="shared" si="24"/>
        <v>38.461538461538467</v>
      </c>
      <c r="P43" s="193">
        <f t="shared" si="24"/>
        <v>40</v>
      </c>
    </row>
    <row r="44" spans="1:16" s="2" customFormat="1" ht="13.5">
      <c r="A44" s="160" t="s">
        <v>11</v>
      </c>
      <c r="B44" s="167">
        <f t="shared" si="12"/>
        <v>19</v>
      </c>
      <c r="C44" s="167">
        <f t="shared" si="13"/>
        <v>12</v>
      </c>
      <c r="D44" s="166">
        <f t="shared" si="14"/>
        <v>31</v>
      </c>
      <c r="E44" s="167">
        <f t="shared" si="15"/>
        <v>7</v>
      </c>
      <c r="F44" s="167">
        <f t="shared" si="16"/>
        <v>5</v>
      </c>
      <c r="G44" s="166">
        <f t="shared" si="17"/>
        <v>12</v>
      </c>
      <c r="H44" s="167">
        <f t="shared" si="18"/>
        <v>3</v>
      </c>
      <c r="I44" s="167">
        <f t="shared" si="19"/>
        <v>3</v>
      </c>
      <c r="J44" s="166">
        <f t="shared" si="20"/>
        <v>6</v>
      </c>
      <c r="K44" s="167">
        <f t="shared" si="21"/>
        <v>10</v>
      </c>
      <c r="L44" s="167">
        <f t="shared" si="22"/>
        <v>8</v>
      </c>
      <c r="M44" s="166">
        <f t="shared" si="23"/>
        <v>18</v>
      </c>
      <c r="N44" s="193">
        <f t="shared" si="24"/>
        <v>52.631578947368418</v>
      </c>
      <c r="O44" s="193">
        <f t="shared" si="24"/>
        <v>66.666666666666657</v>
      </c>
      <c r="P44" s="193">
        <f t="shared" si="24"/>
        <v>58.064516129032263</v>
      </c>
    </row>
    <row r="45" spans="1:16" s="2" customFormat="1" ht="13.5">
      <c r="A45" s="160" t="s">
        <v>5</v>
      </c>
      <c r="B45" s="167">
        <f t="shared" si="12"/>
        <v>20</v>
      </c>
      <c r="C45" s="167">
        <f t="shared" si="13"/>
        <v>17</v>
      </c>
      <c r="D45" s="166">
        <f t="shared" si="14"/>
        <v>37</v>
      </c>
      <c r="E45" s="167">
        <f t="shared" si="15"/>
        <v>3</v>
      </c>
      <c r="F45" s="167">
        <f t="shared" si="16"/>
        <v>3</v>
      </c>
      <c r="G45" s="166">
        <f t="shared" si="17"/>
        <v>6</v>
      </c>
      <c r="H45" s="167">
        <f t="shared" si="18"/>
        <v>2</v>
      </c>
      <c r="I45" s="167">
        <f t="shared" si="19"/>
        <v>3</v>
      </c>
      <c r="J45" s="166">
        <f t="shared" si="20"/>
        <v>5</v>
      </c>
      <c r="K45" s="167">
        <f t="shared" si="21"/>
        <v>5</v>
      </c>
      <c r="L45" s="167">
        <f t="shared" si="22"/>
        <v>6</v>
      </c>
      <c r="M45" s="166">
        <f t="shared" si="23"/>
        <v>11</v>
      </c>
      <c r="N45" s="193">
        <f t="shared" si="24"/>
        <v>25</v>
      </c>
      <c r="O45" s="193">
        <f t="shared" si="24"/>
        <v>35.294117647058826</v>
      </c>
      <c r="P45" s="193">
        <f t="shared" si="24"/>
        <v>29.72972972972973</v>
      </c>
    </row>
    <row r="46" spans="1:16" s="2" customFormat="1" ht="13.5">
      <c r="A46" s="160" t="s">
        <v>17</v>
      </c>
      <c r="B46" s="167">
        <f t="shared" si="12"/>
        <v>35</v>
      </c>
      <c r="C46" s="167">
        <f t="shared" si="13"/>
        <v>34</v>
      </c>
      <c r="D46" s="166">
        <f t="shared" si="14"/>
        <v>69</v>
      </c>
      <c r="E46" s="167">
        <f t="shared" si="15"/>
        <v>14</v>
      </c>
      <c r="F46" s="167">
        <f t="shared" si="16"/>
        <v>10</v>
      </c>
      <c r="G46" s="166">
        <f t="shared" si="17"/>
        <v>24</v>
      </c>
      <c r="H46" s="167">
        <f t="shared" si="18"/>
        <v>11</v>
      </c>
      <c r="I46" s="167">
        <f t="shared" si="19"/>
        <v>10</v>
      </c>
      <c r="J46" s="166">
        <f t="shared" si="20"/>
        <v>21</v>
      </c>
      <c r="K46" s="167">
        <f t="shared" si="21"/>
        <v>25</v>
      </c>
      <c r="L46" s="167">
        <f t="shared" si="22"/>
        <v>20</v>
      </c>
      <c r="M46" s="166">
        <f t="shared" si="23"/>
        <v>45</v>
      </c>
      <c r="N46" s="193">
        <f t="shared" si="24"/>
        <v>71.428571428571431</v>
      </c>
      <c r="O46" s="193">
        <f t="shared" si="24"/>
        <v>58.82352941176471</v>
      </c>
      <c r="P46" s="193">
        <f t="shared" si="24"/>
        <v>65.217391304347828</v>
      </c>
    </row>
    <row r="47" spans="1:16" s="2" customFormat="1" ht="13.5">
      <c r="A47" s="160" t="s">
        <v>4</v>
      </c>
      <c r="B47" s="167">
        <f t="shared" si="12"/>
        <v>26</v>
      </c>
      <c r="C47" s="167">
        <f t="shared" si="13"/>
        <v>29</v>
      </c>
      <c r="D47" s="166">
        <f t="shared" si="14"/>
        <v>55</v>
      </c>
      <c r="E47" s="167">
        <f t="shared" si="15"/>
        <v>9</v>
      </c>
      <c r="F47" s="167">
        <f t="shared" si="16"/>
        <v>7</v>
      </c>
      <c r="G47" s="166">
        <f t="shared" si="17"/>
        <v>16</v>
      </c>
      <c r="H47" s="167">
        <f t="shared" si="18"/>
        <v>9</v>
      </c>
      <c r="I47" s="167">
        <f t="shared" si="19"/>
        <v>10</v>
      </c>
      <c r="J47" s="166">
        <f t="shared" si="20"/>
        <v>19</v>
      </c>
      <c r="K47" s="167">
        <f t="shared" si="21"/>
        <v>18</v>
      </c>
      <c r="L47" s="167">
        <f t="shared" si="22"/>
        <v>17</v>
      </c>
      <c r="M47" s="166">
        <f t="shared" si="23"/>
        <v>35</v>
      </c>
      <c r="N47" s="193">
        <f t="shared" si="24"/>
        <v>69.230769230769226</v>
      </c>
      <c r="O47" s="193">
        <f t="shared" si="24"/>
        <v>58.620689655172406</v>
      </c>
      <c r="P47" s="193">
        <f t="shared" si="24"/>
        <v>63.636363636363633</v>
      </c>
    </row>
    <row r="48" spans="1:16" s="2" customFormat="1" ht="13.5">
      <c r="A48" s="160" t="s">
        <v>10</v>
      </c>
      <c r="B48" s="167">
        <f t="shared" si="12"/>
        <v>34</v>
      </c>
      <c r="C48" s="167">
        <f t="shared" si="13"/>
        <v>28</v>
      </c>
      <c r="D48" s="166">
        <f t="shared" si="14"/>
        <v>62</v>
      </c>
      <c r="E48" s="167">
        <f t="shared" si="15"/>
        <v>7</v>
      </c>
      <c r="F48" s="167">
        <f t="shared" si="16"/>
        <v>7</v>
      </c>
      <c r="G48" s="166">
        <f t="shared" si="17"/>
        <v>14</v>
      </c>
      <c r="H48" s="167">
        <f t="shared" si="18"/>
        <v>13</v>
      </c>
      <c r="I48" s="167">
        <f t="shared" si="19"/>
        <v>12</v>
      </c>
      <c r="J48" s="166">
        <f t="shared" si="20"/>
        <v>25</v>
      </c>
      <c r="K48" s="167">
        <f t="shared" si="21"/>
        <v>20</v>
      </c>
      <c r="L48" s="167">
        <f t="shared" si="22"/>
        <v>19</v>
      </c>
      <c r="M48" s="166">
        <f t="shared" si="23"/>
        <v>39</v>
      </c>
      <c r="N48" s="193">
        <f t="shared" si="24"/>
        <v>58.82352941176471</v>
      </c>
      <c r="O48" s="193">
        <f t="shared" si="24"/>
        <v>67.857142857142861</v>
      </c>
      <c r="P48" s="193">
        <f t="shared" si="24"/>
        <v>62.903225806451616</v>
      </c>
    </row>
    <row r="49" spans="1:16" s="2" customFormat="1" ht="13.5">
      <c r="A49" s="160" t="s">
        <v>14</v>
      </c>
      <c r="B49" s="167">
        <f t="shared" si="12"/>
        <v>30</v>
      </c>
      <c r="C49" s="167">
        <f t="shared" si="13"/>
        <v>31</v>
      </c>
      <c r="D49" s="166">
        <f t="shared" si="14"/>
        <v>61</v>
      </c>
      <c r="E49" s="167">
        <f t="shared" si="15"/>
        <v>7</v>
      </c>
      <c r="F49" s="167">
        <f t="shared" si="16"/>
        <v>6</v>
      </c>
      <c r="G49" s="166">
        <f t="shared" si="17"/>
        <v>13</v>
      </c>
      <c r="H49" s="167">
        <f t="shared" si="18"/>
        <v>13</v>
      </c>
      <c r="I49" s="167">
        <f t="shared" si="19"/>
        <v>13</v>
      </c>
      <c r="J49" s="166">
        <f t="shared" si="20"/>
        <v>26</v>
      </c>
      <c r="K49" s="167">
        <f t="shared" si="21"/>
        <v>20</v>
      </c>
      <c r="L49" s="167">
        <f t="shared" si="22"/>
        <v>19</v>
      </c>
      <c r="M49" s="166">
        <f t="shared" si="23"/>
        <v>39</v>
      </c>
      <c r="N49" s="193">
        <f t="shared" si="24"/>
        <v>66.666666666666657</v>
      </c>
      <c r="O49" s="193">
        <f t="shared" si="24"/>
        <v>61.29032258064516</v>
      </c>
      <c r="P49" s="193">
        <f t="shared" si="24"/>
        <v>63.934426229508205</v>
      </c>
    </row>
    <row r="50" spans="1:16" s="2" customFormat="1" ht="13.5">
      <c r="A50" s="160" t="s">
        <v>20</v>
      </c>
      <c r="B50" s="167">
        <f t="shared" si="12"/>
        <v>42</v>
      </c>
      <c r="C50" s="167">
        <f t="shared" si="13"/>
        <v>45</v>
      </c>
      <c r="D50" s="166">
        <f t="shared" si="14"/>
        <v>87</v>
      </c>
      <c r="E50" s="167">
        <f t="shared" si="15"/>
        <v>9</v>
      </c>
      <c r="F50" s="167">
        <f t="shared" si="16"/>
        <v>16</v>
      </c>
      <c r="G50" s="166">
        <f t="shared" si="17"/>
        <v>25</v>
      </c>
      <c r="H50" s="167">
        <f t="shared" si="18"/>
        <v>22</v>
      </c>
      <c r="I50" s="167">
        <f t="shared" si="19"/>
        <v>16</v>
      </c>
      <c r="J50" s="166">
        <f t="shared" si="20"/>
        <v>38</v>
      </c>
      <c r="K50" s="167">
        <f t="shared" si="21"/>
        <v>31</v>
      </c>
      <c r="L50" s="167">
        <f t="shared" si="22"/>
        <v>32</v>
      </c>
      <c r="M50" s="166">
        <f t="shared" si="23"/>
        <v>63</v>
      </c>
      <c r="N50" s="193">
        <f t="shared" si="24"/>
        <v>73.80952380952381</v>
      </c>
      <c r="O50" s="193">
        <f t="shared" si="24"/>
        <v>71.111111111111114</v>
      </c>
      <c r="P50" s="193">
        <f t="shared" si="24"/>
        <v>72.41379310344827</v>
      </c>
    </row>
    <row r="51" spans="1:16" s="2" customFormat="1" ht="13.5">
      <c r="A51" s="160" t="s">
        <v>23</v>
      </c>
      <c r="B51" s="167">
        <f t="shared" si="12"/>
        <v>50</v>
      </c>
      <c r="C51" s="167">
        <f t="shared" si="13"/>
        <v>40</v>
      </c>
      <c r="D51" s="166">
        <f t="shared" si="14"/>
        <v>90</v>
      </c>
      <c r="E51" s="167">
        <f t="shared" si="15"/>
        <v>13</v>
      </c>
      <c r="F51" s="167">
        <f t="shared" si="16"/>
        <v>13</v>
      </c>
      <c r="G51" s="166">
        <f t="shared" si="17"/>
        <v>26</v>
      </c>
      <c r="H51" s="167">
        <f t="shared" si="18"/>
        <v>19</v>
      </c>
      <c r="I51" s="167">
        <f t="shared" si="19"/>
        <v>14</v>
      </c>
      <c r="J51" s="166">
        <f t="shared" si="20"/>
        <v>33</v>
      </c>
      <c r="K51" s="167">
        <f t="shared" si="21"/>
        <v>32</v>
      </c>
      <c r="L51" s="167">
        <f t="shared" si="22"/>
        <v>27</v>
      </c>
      <c r="M51" s="166">
        <f t="shared" si="23"/>
        <v>59</v>
      </c>
      <c r="N51" s="193">
        <f t="shared" si="24"/>
        <v>64</v>
      </c>
      <c r="O51" s="193">
        <f t="shared" si="24"/>
        <v>67.5</v>
      </c>
      <c r="P51" s="193">
        <f t="shared" si="24"/>
        <v>65.555555555555557</v>
      </c>
    </row>
    <row r="52" spans="1:16" s="2" customFormat="1" ht="13.5">
      <c r="A52" s="160" t="s">
        <v>35</v>
      </c>
      <c r="B52" s="167">
        <f t="shared" si="12"/>
        <v>134</v>
      </c>
      <c r="C52" s="167">
        <f t="shared" si="13"/>
        <v>175</v>
      </c>
      <c r="D52" s="166">
        <f t="shared" si="14"/>
        <v>309</v>
      </c>
      <c r="E52" s="167">
        <f t="shared" si="15"/>
        <v>28</v>
      </c>
      <c r="F52" s="167">
        <f t="shared" si="16"/>
        <v>37</v>
      </c>
      <c r="G52" s="166">
        <f t="shared" si="17"/>
        <v>65</v>
      </c>
      <c r="H52" s="167">
        <f t="shared" si="18"/>
        <v>67</v>
      </c>
      <c r="I52" s="167">
        <f t="shared" si="19"/>
        <v>62</v>
      </c>
      <c r="J52" s="166">
        <f t="shared" si="20"/>
        <v>129</v>
      </c>
      <c r="K52" s="167">
        <f t="shared" si="21"/>
        <v>95</v>
      </c>
      <c r="L52" s="167">
        <f t="shared" si="22"/>
        <v>99</v>
      </c>
      <c r="M52" s="166">
        <f t="shared" si="23"/>
        <v>194</v>
      </c>
      <c r="N52" s="193">
        <f t="shared" si="24"/>
        <v>70.895522388059703</v>
      </c>
      <c r="O52" s="193">
        <f t="shared" si="24"/>
        <v>56.571428571428569</v>
      </c>
      <c r="P52" s="193">
        <f t="shared" si="24"/>
        <v>62.783171521035598</v>
      </c>
    </row>
    <row r="53" spans="1:16" s="2" customFormat="1" ht="13.5">
      <c r="A53" s="160" t="s">
        <v>34</v>
      </c>
      <c r="B53" s="166">
        <f t="shared" ref="B53:M53" si="25">SUM(B40:B52)</f>
        <v>425</v>
      </c>
      <c r="C53" s="166">
        <f t="shared" si="25"/>
        <v>456</v>
      </c>
      <c r="D53" s="166">
        <f t="shared" si="25"/>
        <v>881</v>
      </c>
      <c r="E53" s="166">
        <f t="shared" si="25"/>
        <v>103</v>
      </c>
      <c r="F53" s="166">
        <f t="shared" si="25"/>
        <v>112</v>
      </c>
      <c r="G53" s="166">
        <f t="shared" si="25"/>
        <v>215</v>
      </c>
      <c r="H53" s="166">
        <f t="shared" si="25"/>
        <v>169</v>
      </c>
      <c r="I53" s="166">
        <f t="shared" si="25"/>
        <v>155</v>
      </c>
      <c r="J53" s="166">
        <f t="shared" si="25"/>
        <v>324</v>
      </c>
      <c r="K53" s="166">
        <f t="shared" si="25"/>
        <v>272</v>
      </c>
      <c r="L53" s="166">
        <f t="shared" si="25"/>
        <v>267</v>
      </c>
      <c r="M53" s="166">
        <f t="shared" si="25"/>
        <v>539</v>
      </c>
      <c r="N53" s="193">
        <f>ROUND(IF(OR(K53=0,B53=0),0,K53/B53*100),2)</f>
        <v>64</v>
      </c>
      <c r="O53" s="193">
        <f>ROUND(IF(OR(L53=0,C53=0),0,L53/C53*100),2)</f>
        <v>58.55</v>
      </c>
      <c r="P53" s="193">
        <f>ROUND(IF(OR(M53=0,D53=0),0,M53/D53*100),2)</f>
        <v>61.18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339" priority="117" stopIfTrue="1" operator="notEqual">
      <formula>B36</formula>
    </cfRule>
  </conditionalFormatting>
  <conditionalFormatting sqref="H49:J49">
    <cfRule type="cellIs" dxfId="5338" priority="118" stopIfTrue="1" operator="greaterThan">
      <formula>100</formula>
    </cfRule>
    <cfRule type="cellIs" dxfId="5337" priority="119" stopIfTrue="1" operator="notEqual">
      <formula>H36</formula>
    </cfRule>
  </conditionalFormatting>
  <conditionalFormatting sqref="H39:J48">
    <cfRule type="cellIs" dxfId="5336" priority="120" stopIfTrue="1" operator="greaterThan">
      <formula>100</formula>
    </cfRule>
  </conditionalFormatting>
  <conditionalFormatting sqref="B49:G49">
    <cfRule type="cellIs" dxfId="5335" priority="116" stopIfTrue="1" operator="notEqual">
      <formula>B36</formula>
    </cfRule>
  </conditionalFormatting>
  <conditionalFormatting sqref="H49:J49">
    <cfRule type="cellIs" dxfId="5334" priority="114" stopIfTrue="1" operator="greaterThan">
      <formula>100</formula>
    </cfRule>
    <cfRule type="cellIs" dxfId="5333" priority="115" stopIfTrue="1" operator="notEqual">
      <formula>H36</formula>
    </cfRule>
  </conditionalFormatting>
  <conditionalFormatting sqref="H39:J48">
    <cfRule type="cellIs" dxfId="5332" priority="113" stopIfTrue="1" operator="greaterThan">
      <formula>100</formula>
    </cfRule>
  </conditionalFormatting>
  <conditionalFormatting sqref="B49:G49">
    <cfRule type="cellIs" dxfId="5331" priority="112" stopIfTrue="1" operator="notEqual">
      <formula>B36</formula>
    </cfRule>
  </conditionalFormatting>
  <conditionalFormatting sqref="H49:J49">
    <cfRule type="cellIs" dxfId="5330" priority="110" stopIfTrue="1" operator="greaterThan">
      <formula>100</formula>
    </cfRule>
    <cfRule type="cellIs" dxfId="5329" priority="111" stopIfTrue="1" operator="notEqual">
      <formula>H36</formula>
    </cfRule>
  </conditionalFormatting>
  <conditionalFormatting sqref="H39:J48">
    <cfRule type="cellIs" dxfId="5328" priority="109" stopIfTrue="1" operator="greaterThan">
      <formula>100</formula>
    </cfRule>
  </conditionalFormatting>
  <conditionalFormatting sqref="B49:G49">
    <cfRule type="cellIs" dxfId="5327" priority="108" stopIfTrue="1" operator="notEqual">
      <formula>B36</formula>
    </cfRule>
  </conditionalFormatting>
  <conditionalFormatting sqref="H49:J49">
    <cfRule type="cellIs" dxfId="5326" priority="106" stopIfTrue="1" operator="greaterThan">
      <formula>100</formula>
    </cfRule>
    <cfRule type="cellIs" dxfId="5325" priority="107" stopIfTrue="1" operator="notEqual">
      <formula>H36</formula>
    </cfRule>
  </conditionalFormatting>
  <conditionalFormatting sqref="H39:J48">
    <cfRule type="cellIs" dxfId="5324" priority="105" stopIfTrue="1" operator="greaterThan">
      <formula>100</formula>
    </cfRule>
  </conditionalFormatting>
  <conditionalFormatting sqref="B49:G49">
    <cfRule type="cellIs" dxfId="5323" priority="104" stopIfTrue="1" operator="notEqual">
      <formula>B36</formula>
    </cfRule>
  </conditionalFormatting>
  <conditionalFormatting sqref="H49:J49">
    <cfRule type="cellIs" dxfId="5322" priority="102" stopIfTrue="1" operator="greaterThan">
      <formula>100</formula>
    </cfRule>
    <cfRule type="cellIs" dxfId="5321" priority="103" stopIfTrue="1" operator="notEqual">
      <formula>H36</formula>
    </cfRule>
  </conditionalFormatting>
  <conditionalFormatting sqref="H39:J48">
    <cfRule type="cellIs" dxfId="5320" priority="101" stopIfTrue="1" operator="greaterThan">
      <formula>100</formula>
    </cfRule>
  </conditionalFormatting>
  <conditionalFormatting sqref="B49:G49">
    <cfRule type="cellIs" dxfId="5319" priority="100" stopIfTrue="1" operator="notEqual">
      <formula>B36</formula>
    </cfRule>
  </conditionalFormatting>
  <conditionalFormatting sqref="H49:J49">
    <cfRule type="cellIs" dxfId="5318" priority="98" stopIfTrue="1" operator="greaterThan">
      <formula>100</formula>
    </cfRule>
    <cfRule type="cellIs" dxfId="5317" priority="99" stopIfTrue="1" operator="notEqual">
      <formula>H36</formula>
    </cfRule>
  </conditionalFormatting>
  <conditionalFormatting sqref="H39:J48">
    <cfRule type="cellIs" dxfId="5316" priority="97" stopIfTrue="1" operator="greaterThan">
      <formula>100</formula>
    </cfRule>
  </conditionalFormatting>
  <conditionalFormatting sqref="B49:G49">
    <cfRule type="cellIs" dxfId="5315" priority="96" stopIfTrue="1" operator="notEqual">
      <formula>B36</formula>
    </cfRule>
  </conditionalFormatting>
  <conditionalFormatting sqref="H49:J49">
    <cfRule type="cellIs" dxfId="5314" priority="94" stopIfTrue="1" operator="greaterThan">
      <formula>100</formula>
    </cfRule>
    <cfRule type="cellIs" dxfId="5313" priority="95" stopIfTrue="1" operator="notEqual">
      <formula>H36</formula>
    </cfRule>
  </conditionalFormatting>
  <conditionalFormatting sqref="H39:J48">
    <cfRule type="cellIs" dxfId="5312" priority="93" stopIfTrue="1" operator="greaterThan">
      <formula>100</formula>
    </cfRule>
  </conditionalFormatting>
  <conditionalFormatting sqref="B49:G49">
    <cfRule type="cellIs" dxfId="5311" priority="92" stopIfTrue="1" operator="notEqual">
      <formula>B36</formula>
    </cfRule>
  </conditionalFormatting>
  <conditionalFormatting sqref="H49:J49">
    <cfRule type="cellIs" dxfId="5310" priority="90" stopIfTrue="1" operator="greaterThan">
      <formula>100</formula>
    </cfRule>
    <cfRule type="cellIs" dxfId="5309" priority="91" stopIfTrue="1" operator="notEqual">
      <formula>H36</formula>
    </cfRule>
  </conditionalFormatting>
  <conditionalFormatting sqref="H39:J48">
    <cfRule type="cellIs" dxfId="5308" priority="89" stopIfTrue="1" operator="greaterThan">
      <formula>100</formula>
    </cfRule>
  </conditionalFormatting>
  <conditionalFormatting sqref="B49:G49">
    <cfRule type="cellIs" dxfId="5307" priority="88" stopIfTrue="1" operator="notEqual">
      <formula>B36</formula>
    </cfRule>
  </conditionalFormatting>
  <conditionalFormatting sqref="H49:J49">
    <cfRule type="cellIs" dxfId="5306" priority="86" stopIfTrue="1" operator="greaterThan">
      <formula>100</formula>
    </cfRule>
    <cfRule type="cellIs" dxfId="5305" priority="87" stopIfTrue="1" operator="notEqual">
      <formula>H36</formula>
    </cfRule>
  </conditionalFormatting>
  <conditionalFormatting sqref="H39:J48">
    <cfRule type="cellIs" dxfId="5304" priority="85" stopIfTrue="1" operator="greaterThan">
      <formula>100</formula>
    </cfRule>
  </conditionalFormatting>
  <conditionalFormatting sqref="B49:G49">
    <cfRule type="cellIs" dxfId="5303" priority="84" stopIfTrue="1" operator="notEqual">
      <formula>B36</formula>
    </cfRule>
  </conditionalFormatting>
  <conditionalFormatting sqref="H49:J49">
    <cfRule type="cellIs" dxfId="5302" priority="82" stopIfTrue="1" operator="greaterThan">
      <formula>100</formula>
    </cfRule>
    <cfRule type="cellIs" dxfId="5301" priority="83" stopIfTrue="1" operator="notEqual">
      <formula>H36</formula>
    </cfRule>
  </conditionalFormatting>
  <conditionalFormatting sqref="H39:J48">
    <cfRule type="cellIs" dxfId="5300" priority="81" stopIfTrue="1" operator="greaterThan">
      <formula>100</formula>
    </cfRule>
  </conditionalFormatting>
  <conditionalFormatting sqref="B49:G49">
    <cfRule type="cellIs" dxfId="5299" priority="80" stopIfTrue="1" operator="notEqual">
      <formula>B36</formula>
    </cfRule>
  </conditionalFormatting>
  <conditionalFormatting sqref="H49:J49">
    <cfRule type="cellIs" dxfId="5298" priority="78" stopIfTrue="1" operator="greaterThan">
      <formula>100</formula>
    </cfRule>
    <cfRule type="cellIs" dxfId="5297" priority="79" stopIfTrue="1" operator="notEqual">
      <formula>H36</formula>
    </cfRule>
  </conditionalFormatting>
  <conditionalFormatting sqref="H39:J48">
    <cfRule type="cellIs" dxfId="5296" priority="77" stopIfTrue="1" operator="greaterThan">
      <formula>100</formula>
    </cfRule>
  </conditionalFormatting>
  <conditionalFormatting sqref="B49:G49">
    <cfRule type="cellIs" dxfId="5295" priority="76" stopIfTrue="1" operator="notEqual">
      <formula>B36</formula>
    </cfRule>
  </conditionalFormatting>
  <conditionalFormatting sqref="H49:J49">
    <cfRule type="cellIs" dxfId="5294" priority="74" stopIfTrue="1" operator="greaterThan">
      <formula>100</formula>
    </cfRule>
    <cfRule type="cellIs" dxfId="5293" priority="75" stopIfTrue="1" operator="notEqual">
      <formula>H36</formula>
    </cfRule>
  </conditionalFormatting>
  <conditionalFormatting sqref="H39:J48">
    <cfRule type="cellIs" dxfId="5292" priority="73" stopIfTrue="1" operator="greaterThan">
      <formula>100</formula>
    </cfRule>
  </conditionalFormatting>
  <conditionalFormatting sqref="B49:G49">
    <cfRule type="cellIs" dxfId="5291" priority="72" stopIfTrue="1" operator="notEqual">
      <formula>B36</formula>
    </cfRule>
  </conditionalFormatting>
  <conditionalFormatting sqref="H49:J49">
    <cfRule type="cellIs" dxfId="5290" priority="70" stopIfTrue="1" operator="greaterThan">
      <formula>100</formula>
    </cfRule>
    <cfRule type="cellIs" dxfId="5289" priority="71" stopIfTrue="1" operator="notEqual">
      <formula>H36</formula>
    </cfRule>
  </conditionalFormatting>
  <conditionalFormatting sqref="H39:J48">
    <cfRule type="cellIs" dxfId="5288" priority="69" stopIfTrue="1" operator="greaterThan">
      <formula>100</formula>
    </cfRule>
  </conditionalFormatting>
  <conditionalFormatting sqref="B49:G49">
    <cfRule type="cellIs" dxfId="5287" priority="68" stopIfTrue="1" operator="notEqual">
      <formula>B36</formula>
    </cfRule>
  </conditionalFormatting>
  <conditionalFormatting sqref="H49:J49">
    <cfRule type="cellIs" dxfId="5286" priority="66" stopIfTrue="1" operator="greaterThan">
      <formula>100</formula>
    </cfRule>
    <cfRule type="cellIs" dxfId="5285" priority="67" stopIfTrue="1" operator="notEqual">
      <formula>H36</formula>
    </cfRule>
  </conditionalFormatting>
  <conditionalFormatting sqref="H39:J48">
    <cfRule type="cellIs" dxfId="5284" priority="65" stopIfTrue="1" operator="greaterThan">
      <formula>100</formula>
    </cfRule>
  </conditionalFormatting>
  <conditionalFormatting sqref="B49:G49">
    <cfRule type="cellIs" dxfId="5283" priority="64" stopIfTrue="1" operator="notEqual">
      <formula>B36</formula>
    </cfRule>
  </conditionalFormatting>
  <conditionalFormatting sqref="H49:J49">
    <cfRule type="cellIs" dxfId="5282" priority="62" stopIfTrue="1" operator="greaterThan">
      <formula>100</formula>
    </cfRule>
    <cfRule type="cellIs" dxfId="5281" priority="63" stopIfTrue="1" operator="notEqual">
      <formula>H36</formula>
    </cfRule>
  </conditionalFormatting>
  <conditionalFormatting sqref="H39:J48">
    <cfRule type="cellIs" dxfId="5280" priority="61" stopIfTrue="1" operator="greaterThan">
      <formula>100</formula>
    </cfRule>
  </conditionalFormatting>
  <conditionalFormatting sqref="B49:G49">
    <cfRule type="cellIs" dxfId="5279" priority="60" stopIfTrue="1" operator="notEqual">
      <formula>B36</formula>
    </cfRule>
  </conditionalFormatting>
  <conditionalFormatting sqref="H49:J49">
    <cfRule type="cellIs" dxfId="5278" priority="58" stopIfTrue="1" operator="greaterThan">
      <formula>100</formula>
    </cfRule>
    <cfRule type="cellIs" dxfId="5277" priority="59" stopIfTrue="1" operator="notEqual">
      <formula>H36</formula>
    </cfRule>
  </conditionalFormatting>
  <conditionalFormatting sqref="H39:J48">
    <cfRule type="cellIs" dxfId="5276" priority="57" stopIfTrue="1" operator="greaterThan">
      <formula>100</formula>
    </cfRule>
  </conditionalFormatting>
  <conditionalFormatting sqref="B49:G49">
    <cfRule type="cellIs" dxfId="5275" priority="56" stopIfTrue="1" operator="notEqual">
      <formula>B36</formula>
    </cfRule>
  </conditionalFormatting>
  <conditionalFormatting sqref="H49:J49">
    <cfRule type="cellIs" dxfId="5274" priority="54" stopIfTrue="1" operator="greaterThan">
      <formula>100</formula>
    </cfRule>
    <cfRule type="cellIs" dxfId="5273" priority="55" stopIfTrue="1" operator="notEqual">
      <formula>H36</formula>
    </cfRule>
  </conditionalFormatting>
  <conditionalFormatting sqref="H39:J48">
    <cfRule type="cellIs" dxfId="5272" priority="53" stopIfTrue="1" operator="greaterThan">
      <formula>100</formula>
    </cfRule>
  </conditionalFormatting>
  <conditionalFormatting sqref="B49:G49">
    <cfRule type="cellIs" dxfId="5271" priority="52" stopIfTrue="1" operator="notEqual">
      <formula>B36</formula>
    </cfRule>
  </conditionalFormatting>
  <conditionalFormatting sqref="H49:J49">
    <cfRule type="cellIs" dxfId="5270" priority="50" stopIfTrue="1" operator="greaterThan">
      <formula>100</formula>
    </cfRule>
    <cfRule type="cellIs" dxfId="5269" priority="51" stopIfTrue="1" operator="notEqual">
      <formula>H36</formula>
    </cfRule>
  </conditionalFormatting>
  <conditionalFormatting sqref="H39:J48">
    <cfRule type="cellIs" dxfId="5268" priority="49" stopIfTrue="1" operator="greaterThan">
      <formula>100</formula>
    </cfRule>
  </conditionalFormatting>
  <conditionalFormatting sqref="B49:G49">
    <cfRule type="cellIs" dxfId="5267" priority="48" stopIfTrue="1" operator="notEqual">
      <formula>B36</formula>
    </cfRule>
  </conditionalFormatting>
  <conditionalFormatting sqref="H49:J49">
    <cfRule type="cellIs" dxfId="5266" priority="46" stopIfTrue="1" operator="greaterThan">
      <formula>100</formula>
    </cfRule>
    <cfRule type="cellIs" dxfId="5265" priority="47" stopIfTrue="1" operator="notEqual">
      <formula>H36</formula>
    </cfRule>
  </conditionalFormatting>
  <conditionalFormatting sqref="H39:J48">
    <cfRule type="cellIs" dxfId="5264" priority="45" stopIfTrue="1" operator="greaterThan">
      <formula>100</formula>
    </cfRule>
  </conditionalFormatting>
  <conditionalFormatting sqref="B53:G53">
    <cfRule type="cellIs" dxfId="5263" priority="44" stopIfTrue="1" operator="notEqual">
      <formula>B38</formula>
    </cfRule>
  </conditionalFormatting>
  <conditionalFormatting sqref="H53:J53">
    <cfRule type="cellIs" dxfId="5262" priority="42" stopIfTrue="1" operator="greaterThan">
      <formula>100</formula>
    </cfRule>
    <cfRule type="cellIs" dxfId="5261" priority="43" stopIfTrue="1" operator="notEqual">
      <formula>H38</formula>
    </cfRule>
  </conditionalFormatting>
  <conditionalFormatting sqref="H40:J52">
    <cfRule type="cellIs" dxfId="5260" priority="41" stopIfTrue="1" operator="greaterThan">
      <formula>100</formula>
    </cfRule>
  </conditionalFormatting>
  <conditionalFormatting sqref="B53:G53">
    <cfRule type="cellIs" dxfId="5259" priority="40" stopIfTrue="1" operator="notEqual">
      <formula>B38</formula>
    </cfRule>
  </conditionalFormatting>
  <conditionalFormatting sqref="H53:J53">
    <cfRule type="cellIs" dxfId="5258" priority="38" stopIfTrue="1" operator="greaterThan">
      <formula>100</formula>
    </cfRule>
    <cfRule type="cellIs" dxfId="5257" priority="39" stopIfTrue="1" operator="notEqual">
      <formula>H38</formula>
    </cfRule>
  </conditionalFormatting>
  <conditionalFormatting sqref="H40:J52">
    <cfRule type="cellIs" dxfId="5256" priority="37" stopIfTrue="1" operator="greaterThan">
      <formula>100</formula>
    </cfRule>
  </conditionalFormatting>
  <conditionalFormatting sqref="B49:G49">
    <cfRule type="cellIs" dxfId="5255" priority="36" stopIfTrue="1" operator="notEqual">
      <formula>B36</formula>
    </cfRule>
  </conditionalFormatting>
  <conditionalFormatting sqref="H49:J49">
    <cfRule type="cellIs" dxfId="5254" priority="34" stopIfTrue="1" operator="greaterThan">
      <formula>100</formula>
    </cfRule>
    <cfRule type="cellIs" dxfId="5253" priority="35" stopIfTrue="1" operator="notEqual">
      <formula>H36</formula>
    </cfRule>
  </conditionalFormatting>
  <conditionalFormatting sqref="H39:J48">
    <cfRule type="cellIs" dxfId="5252" priority="33" stopIfTrue="1" operator="greaterThan">
      <formula>100</formula>
    </cfRule>
  </conditionalFormatting>
  <conditionalFormatting sqref="B53:G53">
    <cfRule type="cellIs" dxfId="5251" priority="32" stopIfTrue="1" operator="notEqual">
      <formula>B38</formula>
    </cfRule>
  </conditionalFormatting>
  <conditionalFormatting sqref="H53:J53">
    <cfRule type="cellIs" dxfId="5250" priority="30" stopIfTrue="1" operator="greaterThan">
      <formula>100</formula>
    </cfRule>
    <cfRule type="cellIs" dxfId="5249" priority="31" stopIfTrue="1" operator="notEqual">
      <formula>H38</formula>
    </cfRule>
  </conditionalFormatting>
  <conditionalFormatting sqref="H40:J52">
    <cfRule type="cellIs" dxfId="5248" priority="29" stopIfTrue="1" operator="greaterThan">
      <formula>100</formula>
    </cfRule>
  </conditionalFormatting>
  <conditionalFormatting sqref="B53:G53">
    <cfRule type="cellIs" dxfId="5247" priority="28" stopIfTrue="1" operator="notEqual">
      <formula>B38</formula>
    </cfRule>
  </conditionalFormatting>
  <conditionalFormatting sqref="H53:J53">
    <cfRule type="cellIs" dxfId="5246" priority="26" stopIfTrue="1" operator="greaterThan">
      <formula>100</formula>
    </cfRule>
    <cfRule type="cellIs" dxfId="5245" priority="27" stopIfTrue="1" operator="notEqual">
      <formula>H38</formula>
    </cfRule>
  </conditionalFormatting>
  <conditionalFormatting sqref="H40:J52">
    <cfRule type="cellIs" dxfId="5244" priority="25" stopIfTrue="1" operator="greaterThan">
      <formula>100</formula>
    </cfRule>
  </conditionalFormatting>
  <conditionalFormatting sqref="B49:G49">
    <cfRule type="cellIs" dxfId="5243" priority="24" stopIfTrue="1" operator="notEqual">
      <formula>B36</formula>
    </cfRule>
  </conditionalFormatting>
  <conditionalFormatting sqref="H49:J49">
    <cfRule type="cellIs" dxfId="5242" priority="22" stopIfTrue="1" operator="greaterThan">
      <formula>100</formula>
    </cfRule>
    <cfRule type="cellIs" dxfId="5241" priority="23" stopIfTrue="1" operator="notEqual">
      <formula>H36</formula>
    </cfRule>
  </conditionalFormatting>
  <conditionalFormatting sqref="H39:J48">
    <cfRule type="cellIs" dxfId="5240" priority="21" stopIfTrue="1" operator="greaterThan">
      <formula>100</formula>
    </cfRule>
  </conditionalFormatting>
  <conditionalFormatting sqref="B53:G53">
    <cfRule type="cellIs" dxfId="5239" priority="20" stopIfTrue="1" operator="notEqual">
      <formula>B38</formula>
    </cfRule>
  </conditionalFormatting>
  <conditionalFormatting sqref="H53:J53">
    <cfRule type="cellIs" dxfId="5238" priority="18" stopIfTrue="1" operator="greaterThan">
      <formula>100</formula>
    </cfRule>
    <cfRule type="cellIs" dxfId="5237" priority="19" stopIfTrue="1" operator="notEqual">
      <formula>H38</formula>
    </cfRule>
  </conditionalFormatting>
  <conditionalFormatting sqref="H40:J52">
    <cfRule type="cellIs" dxfId="5236" priority="17" stopIfTrue="1" operator="greaterThan">
      <formula>100</formula>
    </cfRule>
  </conditionalFormatting>
  <conditionalFormatting sqref="B53:G53">
    <cfRule type="cellIs" dxfId="5235" priority="16" stopIfTrue="1" operator="notEqual">
      <formula>B38</formula>
    </cfRule>
  </conditionalFormatting>
  <conditionalFormatting sqref="H53:J53">
    <cfRule type="cellIs" dxfId="5234" priority="14" stopIfTrue="1" operator="greaterThan">
      <formula>100</formula>
    </cfRule>
    <cfRule type="cellIs" dxfId="5233" priority="15" stopIfTrue="1" operator="notEqual">
      <formula>H38</formula>
    </cfRule>
  </conditionalFormatting>
  <conditionalFormatting sqref="H40:J52">
    <cfRule type="cellIs" dxfId="5232" priority="13" stopIfTrue="1" operator="greaterThan">
      <formula>100</formula>
    </cfRule>
  </conditionalFormatting>
  <conditionalFormatting sqref="B53:G53">
    <cfRule type="cellIs" dxfId="5231" priority="12" stopIfTrue="1" operator="notEqual">
      <formula>B38</formula>
    </cfRule>
  </conditionalFormatting>
  <conditionalFormatting sqref="H53:J53">
    <cfRule type="cellIs" dxfId="5230" priority="10" stopIfTrue="1" operator="greaterThan">
      <formula>100</formula>
    </cfRule>
    <cfRule type="cellIs" dxfId="5229" priority="11" stopIfTrue="1" operator="notEqual">
      <formula>H38</formula>
    </cfRule>
  </conditionalFormatting>
  <conditionalFormatting sqref="H40:J52">
    <cfRule type="cellIs" dxfId="5228" priority="9" stopIfTrue="1" operator="greaterThan">
      <formula>100</formula>
    </cfRule>
  </conditionalFormatting>
  <conditionalFormatting sqref="B53:G53">
    <cfRule type="cellIs" dxfId="5227" priority="8" stopIfTrue="1" operator="notEqual">
      <formula>B38</formula>
    </cfRule>
  </conditionalFormatting>
  <conditionalFormatting sqref="H53:J53">
    <cfRule type="cellIs" dxfId="5226" priority="6" stopIfTrue="1" operator="greaterThan">
      <formula>100</formula>
    </cfRule>
    <cfRule type="cellIs" dxfId="5225" priority="7" stopIfTrue="1" operator="notEqual">
      <formula>H38</formula>
    </cfRule>
  </conditionalFormatting>
  <conditionalFormatting sqref="H40:J52">
    <cfRule type="cellIs" dxfId="5224" priority="5" stopIfTrue="1" operator="greaterThan">
      <formula>100</formula>
    </cfRule>
  </conditionalFormatting>
  <conditionalFormatting sqref="B53:M53">
    <cfRule type="cellIs" dxfId="5223" priority="4" stopIfTrue="1" operator="notEqual">
      <formula>B38</formula>
    </cfRule>
  </conditionalFormatting>
  <conditionalFormatting sqref="N53:P53">
    <cfRule type="cellIs" dxfId="5222" priority="2" stopIfTrue="1" operator="greaterThan">
      <formula>100</formula>
    </cfRule>
    <cfRule type="cellIs" dxfId="5221" priority="3" stopIfTrue="1" operator="notEqual">
      <formula>N38</formula>
    </cfRule>
  </conditionalFormatting>
  <conditionalFormatting sqref="N40:P52">
    <cfRule type="cellIs" dxfId="52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89</v>
      </c>
      <c r="C6" s="168">
        <f t="shared" si="0"/>
        <v>54</v>
      </c>
      <c r="D6" s="171">
        <f t="shared" ref="D6:D16" si="1">SUM(B6:C6)</f>
        <v>143</v>
      </c>
      <c r="E6" s="174"/>
      <c r="F6" s="174"/>
      <c r="G6" s="174"/>
      <c r="H6" s="174"/>
      <c r="I6" s="174"/>
      <c r="J6" s="174"/>
      <c r="K6" s="179">
        <f t="shared" ref="K6:L16" si="2">K42</f>
        <v>38</v>
      </c>
      <c r="L6" s="183">
        <f t="shared" si="2"/>
        <v>24</v>
      </c>
      <c r="M6" s="188">
        <f t="shared" ref="M6:M17" si="3">SUM(K6:L6)</f>
        <v>62</v>
      </c>
      <c r="N6" s="91">
        <f t="shared" ref="N6:P17" si="4">IF(OR(K6=0,B6=0),0,K6/B6*100)</f>
        <v>42.696629213483142</v>
      </c>
      <c r="O6" s="194">
        <f t="shared" si="4"/>
        <v>44.444444444444443</v>
      </c>
      <c r="P6" s="196">
        <f t="shared" si="4"/>
        <v>43.356643356643353</v>
      </c>
    </row>
    <row r="7" spans="1:16" s="2" customFormat="1" ht="22.5" hidden="1" customHeight="1">
      <c r="A7" s="8" t="s">
        <v>7</v>
      </c>
      <c r="B7" s="161">
        <f t="shared" si="0"/>
        <v>61</v>
      </c>
      <c r="C7" s="168">
        <f t="shared" si="0"/>
        <v>75</v>
      </c>
      <c r="D7" s="130">
        <f t="shared" si="1"/>
        <v>136</v>
      </c>
      <c r="E7" s="175"/>
      <c r="F7" s="175"/>
      <c r="G7" s="175"/>
      <c r="H7" s="175"/>
      <c r="I7" s="175"/>
      <c r="J7" s="175"/>
      <c r="K7" s="162">
        <f t="shared" si="2"/>
        <v>31</v>
      </c>
      <c r="L7" s="169">
        <f t="shared" si="2"/>
        <v>44</v>
      </c>
      <c r="M7" s="130">
        <f t="shared" si="3"/>
        <v>75</v>
      </c>
      <c r="N7" s="139">
        <f t="shared" si="4"/>
        <v>50.819672131147541</v>
      </c>
      <c r="O7" s="145">
        <f t="shared" si="4"/>
        <v>58.666666666666664</v>
      </c>
      <c r="P7" s="151">
        <f t="shared" si="4"/>
        <v>55.147058823529413</v>
      </c>
    </row>
    <row r="8" spans="1:16" s="2" customFormat="1" ht="22.5" hidden="1" customHeight="1">
      <c r="A8" s="8" t="s">
        <v>11</v>
      </c>
      <c r="B8" s="161">
        <f t="shared" si="0"/>
        <v>98</v>
      </c>
      <c r="C8" s="168">
        <f t="shared" si="0"/>
        <v>96</v>
      </c>
      <c r="D8" s="130">
        <f t="shared" si="1"/>
        <v>194</v>
      </c>
      <c r="E8" s="175"/>
      <c r="F8" s="175"/>
      <c r="G8" s="175"/>
      <c r="H8" s="175"/>
      <c r="I8" s="175"/>
      <c r="J8" s="175"/>
      <c r="K8" s="162">
        <f t="shared" si="2"/>
        <v>62</v>
      </c>
      <c r="L8" s="169">
        <f t="shared" si="2"/>
        <v>59</v>
      </c>
      <c r="M8" s="130">
        <f t="shared" si="3"/>
        <v>121</v>
      </c>
      <c r="N8" s="139">
        <f t="shared" si="4"/>
        <v>63.265306122448983</v>
      </c>
      <c r="O8" s="145">
        <f t="shared" si="4"/>
        <v>61.458333333333336</v>
      </c>
      <c r="P8" s="151">
        <f t="shared" si="4"/>
        <v>62.371134020618555</v>
      </c>
    </row>
    <row r="9" spans="1:16" s="2" customFormat="1" ht="22.5" hidden="1" customHeight="1">
      <c r="A9" s="8" t="s">
        <v>5</v>
      </c>
      <c r="B9" s="161">
        <f t="shared" si="0"/>
        <v>119</v>
      </c>
      <c r="C9" s="168">
        <f t="shared" si="0"/>
        <v>127</v>
      </c>
      <c r="D9" s="130">
        <f t="shared" si="1"/>
        <v>246</v>
      </c>
      <c r="E9" s="175"/>
      <c r="F9" s="175"/>
      <c r="G9" s="175"/>
      <c r="H9" s="175"/>
      <c r="I9" s="175"/>
      <c r="J9" s="175"/>
      <c r="K9" s="162">
        <f t="shared" si="2"/>
        <v>60</v>
      </c>
      <c r="L9" s="169">
        <f t="shared" si="2"/>
        <v>74</v>
      </c>
      <c r="M9" s="130">
        <f t="shared" si="3"/>
        <v>134</v>
      </c>
      <c r="N9" s="139">
        <f t="shared" si="4"/>
        <v>50.420168067226889</v>
      </c>
      <c r="O9" s="145">
        <f t="shared" si="4"/>
        <v>58.267716535433067</v>
      </c>
      <c r="P9" s="151">
        <f t="shared" si="4"/>
        <v>54.471544715447152</v>
      </c>
    </row>
    <row r="10" spans="1:16" s="2" customFormat="1" ht="22.5" hidden="1" customHeight="1">
      <c r="A10" s="8" t="s">
        <v>17</v>
      </c>
      <c r="B10" s="161">
        <f t="shared" si="0"/>
        <v>125</v>
      </c>
      <c r="C10" s="168">
        <f t="shared" si="0"/>
        <v>151</v>
      </c>
      <c r="D10" s="130">
        <f t="shared" si="1"/>
        <v>276</v>
      </c>
      <c r="E10" s="175"/>
      <c r="F10" s="175"/>
      <c r="G10" s="175"/>
      <c r="H10" s="175"/>
      <c r="I10" s="175"/>
      <c r="J10" s="175"/>
      <c r="K10" s="162">
        <f t="shared" si="2"/>
        <v>77</v>
      </c>
      <c r="L10" s="169">
        <f t="shared" si="2"/>
        <v>96</v>
      </c>
      <c r="M10" s="130">
        <f t="shared" si="3"/>
        <v>173</v>
      </c>
      <c r="N10" s="139">
        <f t="shared" si="4"/>
        <v>61.6</v>
      </c>
      <c r="O10" s="145">
        <f t="shared" si="4"/>
        <v>63.576158940397356</v>
      </c>
      <c r="P10" s="151">
        <f t="shared" si="4"/>
        <v>62.681159420289859</v>
      </c>
    </row>
    <row r="11" spans="1:16" s="2" customFormat="1" ht="22.5" hidden="1" customHeight="1">
      <c r="A11" s="8" t="s">
        <v>4</v>
      </c>
      <c r="B11" s="161">
        <f t="shared" si="0"/>
        <v>130</v>
      </c>
      <c r="C11" s="168">
        <f t="shared" si="0"/>
        <v>141</v>
      </c>
      <c r="D11" s="130">
        <f t="shared" si="1"/>
        <v>271</v>
      </c>
      <c r="E11" s="175"/>
      <c r="F11" s="175"/>
      <c r="G11" s="175"/>
      <c r="H11" s="175"/>
      <c r="I11" s="175"/>
      <c r="J11" s="175"/>
      <c r="K11" s="162">
        <f t="shared" si="2"/>
        <v>83</v>
      </c>
      <c r="L11" s="169">
        <f t="shared" si="2"/>
        <v>85</v>
      </c>
      <c r="M11" s="130">
        <f t="shared" si="3"/>
        <v>168</v>
      </c>
      <c r="N11" s="139">
        <f t="shared" si="4"/>
        <v>63.84615384615384</v>
      </c>
      <c r="O11" s="145">
        <f t="shared" si="4"/>
        <v>60.283687943262407</v>
      </c>
      <c r="P11" s="151">
        <f t="shared" si="4"/>
        <v>61.992619926199268</v>
      </c>
    </row>
    <row r="12" spans="1:16" s="2" customFormat="1" ht="22.5" hidden="1" customHeight="1">
      <c r="A12" s="8" t="s">
        <v>10</v>
      </c>
      <c r="B12" s="161">
        <f t="shared" si="0"/>
        <v>140</v>
      </c>
      <c r="C12" s="168">
        <f t="shared" si="0"/>
        <v>163</v>
      </c>
      <c r="D12" s="130">
        <f t="shared" si="1"/>
        <v>303</v>
      </c>
      <c r="E12" s="175"/>
      <c r="F12" s="175"/>
      <c r="G12" s="175"/>
      <c r="H12" s="175"/>
      <c r="I12" s="175"/>
      <c r="J12" s="175"/>
      <c r="K12" s="162">
        <f t="shared" si="2"/>
        <v>104</v>
      </c>
      <c r="L12" s="169">
        <f t="shared" si="2"/>
        <v>104</v>
      </c>
      <c r="M12" s="130">
        <f t="shared" si="3"/>
        <v>208</v>
      </c>
      <c r="N12" s="139">
        <f t="shared" si="4"/>
        <v>74.285714285714292</v>
      </c>
      <c r="O12" s="145">
        <f t="shared" si="4"/>
        <v>63.803680981595093</v>
      </c>
      <c r="P12" s="151">
        <f t="shared" si="4"/>
        <v>68.646864686468646</v>
      </c>
    </row>
    <row r="13" spans="1:16" s="2" customFormat="1" ht="22.5" hidden="1" customHeight="1">
      <c r="A13" s="8" t="s">
        <v>14</v>
      </c>
      <c r="B13" s="161">
        <f t="shared" si="0"/>
        <v>118</v>
      </c>
      <c r="C13" s="168">
        <f t="shared" si="0"/>
        <v>146</v>
      </c>
      <c r="D13" s="130">
        <f t="shared" si="1"/>
        <v>264</v>
      </c>
      <c r="E13" s="175"/>
      <c r="F13" s="175"/>
      <c r="G13" s="175"/>
      <c r="H13" s="175"/>
      <c r="I13" s="175"/>
      <c r="J13" s="175"/>
      <c r="K13" s="162">
        <f t="shared" si="2"/>
        <v>76</v>
      </c>
      <c r="L13" s="169">
        <f t="shared" si="2"/>
        <v>92</v>
      </c>
      <c r="M13" s="130">
        <f t="shared" si="3"/>
        <v>168</v>
      </c>
      <c r="N13" s="139">
        <f t="shared" si="4"/>
        <v>64.406779661016941</v>
      </c>
      <c r="O13" s="145">
        <f t="shared" si="4"/>
        <v>63.013698630136986</v>
      </c>
      <c r="P13" s="151">
        <f t="shared" si="4"/>
        <v>63.636363636363633</v>
      </c>
    </row>
    <row r="14" spans="1:16" s="2" customFormat="1" ht="22.5" hidden="1" customHeight="1">
      <c r="A14" s="8" t="s">
        <v>20</v>
      </c>
      <c r="B14" s="161">
        <f t="shared" si="0"/>
        <v>124</v>
      </c>
      <c r="C14" s="168">
        <f t="shared" si="0"/>
        <v>165</v>
      </c>
      <c r="D14" s="130">
        <f t="shared" si="1"/>
        <v>289</v>
      </c>
      <c r="E14" s="175"/>
      <c r="F14" s="175"/>
      <c r="G14" s="175"/>
      <c r="H14" s="175"/>
      <c r="I14" s="175"/>
      <c r="J14" s="175"/>
      <c r="K14" s="162">
        <f t="shared" si="2"/>
        <v>96</v>
      </c>
      <c r="L14" s="169">
        <f t="shared" si="2"/>
        <v>114</v>
      </c>
      <c r="M14" s="130">
        <f t="shared" si="3"/>
        <v>210</v>
      </c>
      <c r="N14" s="139">
        <f t="shared" si="4"/>
        <v>77.41935483870968</v>
      </c>
      <c r="O14" s="145">
        <f t="shared" si="4"/>
        <v>69.090909090909093</v>
      </c>
      <c r="P14" s="151">
        <f t="shared" si="4"/>
        <v>72.664359861591691</v>
      </c>
    </row>
    <row r="15" spans="1:16" s="2" customFormat="1" ht="22.5" hidden="1" customHeight="1">
      <c r="A15" s="8" t="s">
        <v>23</v>
      </c>
      <c r="B15" s="161">
        <f t="shared" si="0"/>
        <v>131</v>
      </c>
      <c r="C15" s="168">
        <f t="shared" si="0"/>
        <v>143</v>
      </c>
      <c r="D15" s="130">
        <f t="shared" si="1"/>
        <v>274</v>
      </c>
      <c r="E15" s="174"/>
      <c r="F15" s="174"/>
      <c r="G15" s="174"/>
      <c r="H15" s="174"/>
      <c r="I15" s="174"/>
      <c r="J15" s="174"/>
      <c r="K15" s="161">
        <f t="shared" si="2"/>
        <v>103</v>
      </c>
      <c r="L15" s="168">
        <f t="shared" si="2"/>
        <v>105</v>
      </c>
      <c r="M15" s="130">
        <f t="shared" si="3"/>
        <v>208</v>
      </c>
      <c r="N15" s="139">
        <f t="shared" si="4"/>
        <v>78.625954198473281</v>
      </c>
      <c r="O15" s="145">
        <f t="shared" si="4"/>
        <v>73.426573426573427</v>
      </c>
      <c r="P15" s="151">
        <f t="shared" si="4"/>
        <v>75.912408759124077</v>
      </c>
    </row>
    <row r="16" spans="1:16" s="2" customFormat="1" ht="22.5" hidden="1" customHeight="1">
      <c r="A16" s="10" t="s">
        <v>35</v>
      </c>
      <c r="B16" s="162">
        <f t="shared" si="0"/>
        <v>323</v>
      </c>
      <c r="C16" s="169">
        <f t="shared" si="0"/>
        <v>432</v>
      </c>
      <c r="D16" s="172">
        <f t="shared" si="1"/>
        <v>755</v>
      </c>
      <c r="E16" s="176"/>
      <c r="F16" s="176"/>
      <c r="G16" s="176"/>
      <c r="H16" s="176"/>
      <c r="I16" s="176"/>
      <c r="J16" s="176"/>
      <c r="K16" s="162">
        <f t="shared" si="2"/>
        <v>196</v>
      </c>
      <c r="L16" s="169">
        <f t="shared" si="2"/>
        <v>228</v>
      </c>
      <c r="M16" s="130">
        <f t="shared" si="3"/>
        <v>424</v>
      </c>
      <c r="N16" s="190">
        <f t="shared" si="4"/>
        <v>60.681114551083596</v>
      </c>
      <c r="O16" s="195">
        <f t="shared" si="4"/>
        <v>52.777777777777779</v>
      </c>
      <c r="P16" s="197">
        <f t="shared" si="4"/>
        <v>56.158940397350996</v>
      </c>
    </row>
    <row r="17" spans="1:24" s="2" customFormat="1" ht="22.5" hidden="1" customHeight="1">
      <c r="A17" s="11" t="s">
        <v>34</v>
      </c>
      <c r="B17" s="42">
        <f>SUM(B6:B16)</f>
        <v>1458</v>
      </c>
      <c r="C17" s="22">
        <f>SUM(C6:C16)</f>
        <v>1693</v>
      </c>
      <c r="D17" s="37">
        <f>SUM(D6:D16)</f>
        <v>3151</v>
      </c>
      <c r="E17" s="177"/>
      <c r="F17" s="177"/>
      <c r="G17" s="177"/>
      <c r="H17" s="177"/>
      <c r="I17" s="177"/>
      <c r="J17" s="177"/>
      <c r="K17" s="42">
        <f>SUM(K6:K16)</f>
        <v>926</v>
      </c>
      <c r="L17" s="22">
        <f>SUM(L6:L16)</f>
        <v>1025</v>
      </c>
      <c r="M17" s="37">
        <f t="shared" si="3"/>
        <v>1951</v>
      </c>
      <c r="N17" s="143">
        <f t="shared" si="4"/>
        <v>63.5116598079561</v>
      </c>
      <c r="O17" s="149">
        <f t="shared" si="4"/>
        <v>60.543414057885414</v>
      </c>
      <c r="P17" s="155">
        <f t="shared" si="4"/>
        <v>61.916851793081563</v>
      </c>
    </row>
    <row r="18" spans="1:24" hidden="1"/>
    <row r="19" spans="1:24" hidden="1"/>
    <row r="20" spans="1:24" s="2" customFormat="1" ht="22.5" customHeight="1">
      <c r="A20" s="156" t="str">
        <f>'21浜郷第3'!A20:L20</f>
        <v>令和７年７月２０日執行　参議院議員通常選挙</v>
      </c>
      <c r="B20" s="163"/>
      <c r="C20" s="163"/>
      <c r="D20" s="163"/>
      <c r="E20" s="163"/>
      <c r="F20" s="163"/>
      <c r="G20" s="163"/>
      <c r="H20" s="163"/>
      <c r="I20" s="163"/>
      <c r="J20" s="163"/>
      <c r="K20" s="163"/>
      <c r="L20" s="184"/>
      <c r="M20" s="15" t="s">
        <v>108</v>
      </c>
      <c r="N20" s="31"/>
      <c r="O20" s="15" t="s">
        <v>31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28</v>
      </c>
      <c r="C23" s="170">
        <v>20</v>
      </c>
      <c r="D23" s="171">
        <f t="shared" ref="D23:D35" si="5">SUM(B23:C23)</f>
        <v>48</v>
      </c>
      <c r="E23" s="164">
        <v>6</v>
      </c>
      <c r="F23" s="170">
        <v>5</v>
      </c>
      <c r="G23" s="171">
        <f t="shared" ref="G23:G35" si="6">SUM(E23:F23)</f>
        <v>11</v>
      </c>
      <c r="H23" s="164">
        <v>9</v>
      </c>
      <c r="I23" s="170">
        <v>5</v>
      </c>
      <c r="J23" s="171">
        <f t="shared" ref="J23:J35" si="7">SUM(H23:I23)</f>
        <v>14</v>
      </c>
      <c r="K23" s="180">
        <f t="shared" ref="K23:L35" si="8">E23+H23</f>
        <v>15</v>
      </c>
      <c r="L23" s="185">
        <f t="shared" si="8"/>
        <v>10</v>
      </c>
      <c r="M23" s="189">
        <f t="shared" ref="M23:M35" si="9">SUM(K23:L23)</f>
        <v>25</v>
      </c>
      <c r="N23" s="91">
        <f t="shared" ref="N23:P36" si="10">IF(OR(K23=0,B23=0),0,K23/B23*100)</f>
        <v>53.571428571428569</v>
      </c>
      <c r="O23" s="97">
        <f t="shared" si="10"/>
        <v>50</v>
      </c>
      <c r="P23" s="103">
        <f t="shared" si="10"/>
        <v>52.083333333333336</v>
      </c>
      <c r="Q23" s="158"/>
      <c r="R23" s="198"/>
      <c r="S23" s="1" t="s">
        <v>28</v>
      </c>
      <c r="T23" s="1"/>
      <c r="U23" s="1"/>
      <c r="V23" s="1"/>
      <c r="W23" s="1"/>
      <c r="X23" s="1"/>
    </row>
    <row r="24" spans="1:24" s="2" customFormat="1" ht="22.5" customHeight="1">
      <c r="A24" s="157" t="s">
        <v>70</v>
      </c>
      <c r="B24" s="164">
        <v>17</v>
      </c>
      <c r="C24" s="170">
        <v>21</v>
      </c>
      <c r="D24" s="171">
        <f t="shared" si="5"/>
        <v>38</v>
      </c>
      <c r="E24" s="164">
        <v>3</v>
      </c>
      <c r="F24" s="170">
        <v>3</v>
      </c>
      <c r="G24" s="171">
        <f t="shared" si="6"/>
        <v>6</v>
      </c>
      <c r="H24" s="164">
        <v>2</v>
      </c>
      <c r="I24" s="170">
        <v>5</v>
      </c>
      <c r="J24" s="171">
        <f t="shared" si="7"/>
        <v>7</v>
      </c>
      <c r="K24" s="181">
        <f t="shared" si="8"/>
        <v>5</v>
      </c>
      <c r="L24" s="186">
        <f t="shared" si="8"/>
        <v>8</v>
      </c>
      <c r="M24" s="130">
        <f t="shared" si="9"/>
        <v>13</v>
      </c>
      <c r="N24" s="139">
        <f t="shared" si="10"/>
        <v>29.411764705882355</v>
      </c>
      <c r="O24" s="145">
        <f t="shared" si="10"/>
        <v>38.095238095238095</v>
      </c>
      <c r="P24" s="151">
        <f t="shared" si="10"/>
        <v>34.210526315789473</v>
      </c>
      <c r="R24" s="1"/>
      <c r="S24" s="1" t="s">
        <v>61</v>
      </c>
      <c r="T24" s="1"/>
      <c r="U24" s="1"/>
      <c r="V24" s="1"/>
      <c r="W24" s="1"/>
      <c r="X24" s="1"/>
    </row>
    <row r="25" spans="1:24" s="2" customFormat="1" ht="22.5" customHeight="1">
      <c r="A25" s="65" t="s">
        <v>0</v>
      </c>
      <c r="B25" s="164">
        <v>89</v>
      </c>
      <c r="C25" s="170">
        <v>54</v>
      </c>
      <c r="D25" s="171">
        <f t="shared" si="5"/>
        <v>143</v>
      </c>
      <c r="E25" s="164">
        <v>14</v>
      </c>
      <c r="F25" s="170">
        <v>15</v>
      </c>
      <c r="G25" s="171">
        <f t="shared" si="6"/>
        <v>29</v>
      </c>
      <c r="H25" s="164">
        <v>24</v>
      </c>
      <c r="I25" s="170">
        <v>9</v>
      </c>
      <c r="J25" s="171">
        <f t="shared" si="7"/>
        <v>33</v>
      </c>
      <c r="K25" s="181">
        <f t="shared" si="8"/>
        <v>38</v>
      </c>
      <c r="L25" s="186">
        <f t="shared" si="8"/>
        <v>24</v>
      </c>
      <c r="M25" s="171">
        <f t="shared" si="9"/>
        <v>62</v>
      </c>
      <c r="N25" s="191">
        <f t="shared" si="10"/>
        <v>42.696629213483142</v>
      </c>
      <c r="O25" s="101">
        <f t="shared" si="10"/>
        <v>44.444444444444443</v>
      </c>
      <c r="P25" s="107">
        <f t="shared" si="10"/>
        <v>43.356643356643353</v>
      </c>
      <c r="S25" s="1" t="s">
        <v>21</v>
      </c>
      <c r="T25" s="1"/>
      <c r="U25" s="1"/>
      <c r="V25" s="1"/>
      <c r="W25" s="1"/>
      <c r="X25" s="1"/>
    </row>
    <row r="26" spans="1:24" s="2" customFormat="1" ht="22.5" customHeight="1">
      <c r="A26" s="8" t="s">
        <v>7</v>
      </c>
      <c r="B26" s="164">
        <v>61</v>
      </c>
      <c r="C26" s="170">
        <v>75</v>
      </c>
      <c r="D26" s="171">
        <f t="shared" si="5"/>
        <v>136</v>
      </c>
      <c r="E26" s="164">
        <v>21</v>
      </c>
      <c r="F26" s="170">
        <v>26</v>
      </c>
      <c r="G26" s="130">
        <f t="shared" si="6"/>
        <v>47</v>
      </c>
      <c r="H26" s="164">
        <v>10</v>
      </c>
      <c r="I26" s="170">
        <v>18</v>
      </c>
      <c r="J26" s="130">
        <f t="shared" si="7"/>
        <v>28</v>
      </c>
      <c r="K26" s="181">
        <f t="shared" si="8"/>
        <v>31</v>
      </c>
      <c r="L26" s="186">
        <f t="shared" si="8"/>
        <v>44</v>
      </c>
      <c r="M26" s="130">
        <f t="shared" si="9"/>
        <v>75</v>
      </c>
      <c r="N26" s="139">
        <f t="shared" si="10"/>
        <v>50.819672131147541</v>
      </c>
      <c r="O26" s="145">
        <f t="shared" si="10"/>
        <v>58.666666666666664</v>
      </c>
      <c r="P26" s="151">
        <f t="shared" si="10"/>
        <v>55.147058823529413</v>
      </c>
    </row>
    <row r="27" spans="1:24" s="2" customFormat="1" ht="22.5" customHeight="1">
      <c r="A27" s="8" t="s">
        <v>11</v>
      </c>
      <c r="B27" s="164">
        <v>98</v>
      </c>
      <c r="C27" s="170">
        <v>96</v>
      </c>
      <c r="D27" s="171">
        <f t="shared" si="5"/>
        <v>194</v>
      </c>
      <c r="E27" s="164">
        <v>35</v>
      </c>
      <c r="F27" s="170">
        <v>38</v>
      </c>
      <c r="G27" s="130">
        <f t="shared" si="6"/>
        <v>73</v>
      </c>
      <c r="H27" s="164">
        <v>27</v>
      </c>
      <c r="I27" s="170">
        <v>21</v>
      </c>
      <c r="J27" s="130">
        <f t="shared" si="7"/>
        <v>48</v>
      </c>
      <c r="K27" s="181">
        <f t="shared" si="8"/>
        <v>62</v>
      </c>
      <c r="L27" s="186">
        <f t="shared" si="8"/>
        <v>59</v>
      </c>
      <c r="M27" s="130">
        <f t="shared" si="9"/>
        <v>121</v>
      </c>
      <c r="N27" s="139">
        <f t="shared" si="10"/>
        <v>63.265306122448983</v>
      </c>
      <c r="O27" s="145">
        <f t="shared" si="10"/>
        <v>61.458333333333336</v>
      </c>
      <c r="P27" s="151">
        <f t="shared" si="10"/>
        <v>62.371134020618555</v>
      </c>
      <c r="R27" s="199"/>
      <c r="S27" s="1" t="s">
        <v>16</v>
      </c>
    </row>
    <row r="28" spans="1:24" s="2" customFormat="1" ht="22.5" customHeight="1">
      <c r="A28" s="8" t="s">
        <v>5</v>
      </c>
      <c r="B28" s="164">
        <v>119</v>
      </c>
      <c r="C28" s="170">
        <v>127</v>
      </c>
      <c r="D28" s="171">
        <f t="shared" si="5"/>
        <v>246</v>
      </c>
      <c r="E28" s="164">
        <v>29</v>
      </c>
      <c r="F28" s="170">
        <v>32</v>
      </c>
      <c r="G28" s="130">
        <f t="shared" si="6"/>
        <v>61</v>
      </c>
      <c r="H28" s="164">
        <v>31</v>
      </c>
      <c r="I28" s="170">
        <v>42</v>
      </c>
      <c r="J28" s="130">
        <f t="shared" si="7"/>
        <v>73</v>
      </c>
      <c r="K28" s="181">
        <f t="shared" si="8"/>
        <v>60</v>
      </c>
      <c r="L28" s="186">
        <f t="shared" si="8"/>
        <v>74</v>
      </c>
      <c r="M28" s="130">
        <f t="shared" si="9"/>
        <v>134</v>
      </c>
      <c r="N28" s="139">
        <f t="shared" si="10"/>
        <v>50.420168067226889</v>
      </c>
      <c r="O28" s="145">
        <f t="shared" si="10"/>
        <v>58.267716535433067</v>
      </c>
      <c r="P28" s="151">
        <f t="shared" si="10"/>
        <v>54.471544715447152</v>
      </c>
      <c r="S28" s="1" t="s">
        <v>62</v>
      </c>
    </row>
    <row r="29" spans="1:24" s="2" customFormat="1" ht="22.5" customHeight="1">
      <c r="A29" s="8" t="s">
        <v>17</v>
      </c>
      <c r="B29" s="164">
        <v>125</v>
      </c>
      <c r="C29" s="170">
        <v>151</v>
      </c>
      <c r="D29" s="171">
        <f t="shared" si="5"/>
        <v>276</v>
      </c>
      <c r="E29" s="164">
        <v>41</v>
      </c>
      <c r="F29" s="170">
        <v>42</v>
      </c>
      <c r="G29" s="130">
        <f t="shared" si="6"/>
        <v>83</v>
      </c>
      <c r="H29" s="164">
        <v>36</v>
      </c>
      <c r="I29" s="170">
        <v>54</v>
      </c>
      <c r="J29" s="130">
        <f t="shared" si="7"/>
        <v>90</v>
      </c>
      <c r="K29" s="181">
        <f t="shared" si="8"/>
        <v>77</v>
      </c>
      <c r="L29" s="186">
        <f t="shared" si="8"/>
        <v>96</v>
      </c>
      <c r="M29" s="130">
        <f t="shared" si="9"/>
        <v>173</v>
      </c>
      <c r="N29" s="139">
        <f t="shared" si="10"/>
        <v>61.6</v>
      </c>
      <c r="O29" s="145">
        <f t="shared" si="10"/>
        <v>63.576158940397356</v>
      </c>
      <c r="P29" s="151">
        <f t="shared" si="10"/>
        <v>62.681159420289859</v>
      </c>
    </row>
    <row r="30" spans="1:24" s="2" customFormat="1" ht="22.5" customHeight="1">
      <c r="A30" s="8" t="s">
        <v>4</v>
      </c>
      <c r="B30" s="164">
        <v>130</v>
      </c>
      <c r="C30" s="170">
        <v>141</v>
      </c>
      <c r="D30" s="171">
        <f t="shared" si="5"/>
        <v>271</v>
      </c>
      <c r="E30" s="164">
        <v>49</v>
      </c>
      <c r="F30" s="170">
        <v>43</v>
      </c>
      <c r="G30" s="130">
        <f t="shared" si="6"/>
        <v>92</v>
      </c>
      <c r="H30" s="164">
        <v>34</v>
      </c>
      <c r="I30" s="170">
        <v>42</v>
      </c>
      <c r="J30" s="130">
        <f t="shared" si="7"/>
        <v>76</v>
      </c>
      <c r="K30" s="181">
        <f t="shared" si="8"/>
        <v>83</v>
      </c>
      <c r="L30" s="186">
        <f t="shared" si="8"/>
        <v>85</v>
      </c>
      <c r="M30" s="130">
        <f t="shared" si="9"/>
        <v>168</v>
      </c>
      <c r="N30" s="139">
        <f t="shared" si="10"/>
        <v>63.84615384615384</v>
      </c>
      <c r="O30" s="145">
        <f t="shared" si="10"/>
        <v>60.283687943262407</v>
      </c>
      <c r="P30" s="151">
        <f t="shared" si="10"/>
        <v>61.992619926199268</v>
      </c>
    </row>
    <row r="31" spans="1:24" s="2" customFormat="1" ht="22.5" customHeight="1">
      <c r="A31" s="8" t="s">
        <v>10</v>
      </c>
      <c r="B31" s="164">
        <v>140</v>
      </c>
      <c r="C31" s="170">
        <v>163</v>
      </c>
      <c r="D31" s="171">
        <f t="shared" si="5"/>
        <v>303</v>
      </c>
      <c r="E31" s="164">
        <v>57</v>
      </c>
      <c r="F31" s="170">
        <v>54</v>
      </c>
      <c r="G31" s="130">
        <f t="shared" si="6"/>
        <v>111</v>
      </c>
      <c r="H31" s="164">
        <v>47</v>
      </c>
      <c r="I31" s="170">
        <v>50</v>
      </c>
      <c r="J31" s="130">
        <f t="shared" si="7"/>
        <v>97</v>
      </c>
      <c r="K31" s="181">
        <f t="shared" si="8"/>
        <v>104</v>
      </c>
      <c r="L31" s="186">
        <f t="shared" si="8"/>
        <v>104</v>
      </c>
      <c r="M31" s="130">
        <f t="shared" si="9"/>
        <v>208</v>
      </c>
      <c r="N31" s="139">
        <f t="shared" si="10"/>
        <v>74.285714285714292</v>
      </c>
      <c r="O31" s="145">
        <f t="shared" si="10"/>
        <v>63.803680981595093</v>
      </c>
      <c r="P31" s="151">
        <f t="shared" si="10"/>
        <v>68.646864686468646</v>
      </c>
    </row>
    <row r="32" spans="1:24" s="2" customFormat="1" ht="22.5" customHeight="1">
      <c r="A32" s="8" t="s">
        <v>14</v>
      </c>
      <c r="B32" s="164">
        <v>118</v>
      </c>
      <c r="C32" s="170">
        <v>146</v>
      </c>
      <c r="D32" s="171">
        <f t="shared" si="5"/>
        <v>264</v>
      </c>
      <c r="E32" s="164">
        <v>37</v>
      </c>
      <c r="F32" s="170">
        <v>44</v>
      </c>
      <c r="G32" s="130">
        <f t="shared" si="6"/>
        <v>81</v>
      </c>
      <c r="H32" s="164">
        <v>39</v>
      </c>
      <c r="I32" s="170">
        <v>48</v>
      </c>
      <c r="J32" s="130">
        <f t="shared" si="7"/>
        <v>87</v>
      </c>
      <c r="K32" s="181">
        <f t="shared" si="8"/>
        <v>76</v>
      </c>
      <c r="L32" s="186">
        <f t="shared" si="8"/>
        <v>92</v>
      </c>
      <c r="M32" s="130">
        <f t="shared" si="9"/>
        <v>168</v>
      </c>
      <c r="N32" s="139">
        <f t="shared" si="10"/>
        <v>64.406779661016941</v>
      </c>
      <c r="O32" s="145">
        <f t="shared" si="10"/>
        <v>63.013698630136986</v>
      </c>
      <c r="P32" s="151">
        <f t="shared" si="10"/>
        <v>63.636363636363633</v>
      </c>
    </row>
    <row r="33" spans="1:16" s="2" customFormat="1" ht="22.5" customHeight="1">
      <c r="A33" s="8" t="s">
        <v>20</v>
      </c>
      <c r="B33" s="164">
        <v>124</v>
      </c>
      <c r="C33" s="170">
        <v>165</v>
      </c>
      <c r="D33" s="171">
        <f t="shared" si="5"/>
        <v>289</v>
      </c>
      <c r="E33" s="164">
        <v>53</v>
      </c>
      <c r="F33" s="170">
        <v>81</v>
      </c>
      <c r="G33" s="130">
        <f t="shared" si="6"/>
        <v>134</v>
      </c>
      <c r="H33" s="164">
        <v>43</v>
      </c>
      <c r="I33" s="170">
        <v>33</v>
      </c>
      <c r="J33" s="130">
        <f t="shared" si="7"/>
        <v>76</v>
      </c>
      <c r="K33" s="181">
        <f t="shared" si="8"/>
        <v>96</v>
      </c>
      <c r="L33" s="186">
        <f t="shared" si="8"/>
        <v>114</v>
      </c>
      <c r="M33" s="130">
        <f t="shared" si="9"/>
        <v>210</v>
      </c>
      <c r="N33" s="139">
        <f t="shared" si="10"/>
        <v>77.41935483870968</v>
      </c>
      <c r="O33" s="145">
        <f t="shared" si="10"/>
        <v>69.090909090909093</v>
      </c>
      <c r="P33" s="151">
        <f t="shared" si="10"/>
        <v>72.664359861591691</v>
      </c>
    </row>
    <row r="34" spans="1:16" s="2" customFormat="1" ht="22.5" customHeight="1">
      <c r="A34" s="8" t="s">
        <v>23</v>
      </c>
      <c r="B34" s="164">
        <v>131</v>
      </c>
      <c r="C34" s="170">
        <v>143</v>
      </c>
      <c r="D34" s="171">
        <f t="shared" si="5"/>
        <v>274</v>
      </c>
      <c r="E34" s="164">
        <v>63</v>
      </c>
      <c r="F34" s="170">
        <v>61</v>
      </c>
      <c r="G34" s="130">
        <f t="shared" si="6"/>
        <v>124</v>
      </c>
      <c r="H34" s="164">
        <v>40</v>
      </c>
      <c r="I34" s="170">
        <v>44</v>
      </c>
      <c r="J34" s="130">
        <f t="shared" si="7"/>
        <v>84</v>
      </c>
      <c r="K34" s="181">
        <f t="shared" si="8"/>
        <v>103</v>
      </c>
      <c r="L34" s="186">
        <f t="shared" si="8"/>
        <v>105</v>
      </c>
      <c r="M34" s="130">
        <f t="shared" si="9"/>
        <v>208</v>
      </c>
      <c r="N34" s="139">
        <f t="shared" si="10"/>
        <v>78.625954198473281</v>
      </c>
      <c r="O34" s="145">
        <f t="shared" si="10"/>
        <v>73.426573426573427</v>
      </c>
      <c r="P34" s="151">
        <f t="shared" si="10"/>
        <v>75.912408759124077</v>
      </c>
    </row>
    <row r="35" spans="1:16" s="2" customFormat="1" ht="22.5" customHeight="1">
      <c r="A35" s="10" t="s">
        <v>35</v>
      </c>
      <c r="B35" s="164">
        <v>323</v>
      </c>
      <c r="C35" s="170">
        <v>432</v>
      </c>
      <c r="D35" s="172">
        <f t="shared" si="5"/>
        <v>755</v>
      </c>
      <c r="E35" s="164">
        <v>111</v>
      </c>
      <c r="F35" s="170">
        <v>138</v>
      </c>
      <c r="G35" s="172">
        <f t="shared" si="6"/>
        <v>249</v>
      </c>
      <c r="H35" s="164">
        <v>85</v>
      </c>
      <c r="I35" s="170">
        <v>90</v>
      </c>
      <c r="J35" s="172">
        <f t="shared" si="7"/>
        <v>175</v>
      </c>
      <c r="K35" s="182">
        <f t="shared" si="8"/>
        <v>196</v>
      </c>
      <c r="L35" s="187">
        <f t="shared" si="8"/>
        <v>228</v>
      </c>
      <c r="M35" s="130">
        <f t="shared" si="9"/>
        <v>424</v>
      </c>
      <c r="N35" s="190">
        <f t="shared" si="10"/>
        <v>60.681114551083596</v>
      </c>
      <c r="O35" s="195">
        <f t="shared" si="10"/>
        <v>52.777777777777779</v>
      </c>
      <c r="P35" s="197">
        <f t="shared" si="10"/>
        <v>56.158940397350996</v>
      </c>
    </row>
    <row r="36" spans="1:16" s="2" customFormat="1" ht="22.5" customHeight="1">
      <c r="A36" s="11" t="s">
        <v>34</v>
      </c>
      <c r="B36" s="42">
        <f t="shared" ref="B36:M36" si="11">SUM(B23:B35)</f>
        <v>1503</v>
      </c>
      <c r="C36" s="22">
        <f t="shared" si="11"/>
        <v>1734</v>
      </c>
      <c r="D36" s="37">
        <f t="shared" si="11"/>
        <v>3237</v>
      </c>
      <c r="E36" s="42">
        <f t="shared" si="11"/>
        <v>519</v>
      </c>
      <c r="F36" s="22">
        <f t="shared" si="11"/>
        <v>582</v>
      </c>
      <c r="G36" s="37">
        <f t="shared" si="11"/>
        <v>1101</v>
      </c>
      <c r="H36" s="42">
        <f t="shared" si="11"/>
        <v>427</v>
      </c>
      <c r="I36" s="22">
        <f t="shared" si="11"/>
        <v>461</v>
      </c>
      <c r="J36" s="37">
        <f t="shared" si="11"/>
        <v>888</v>
      </c>
      <c r="K36" s="42">
        <f t="shared" si="11"/>
        <v>946</v>
      </c>
      <c r="L36" s="22">
        <f t="shared" si="11"/>
        <v>1043</v>
      </c>
      <c r="M36" s="37">
        <f t="shared" si="11"/>
        <v>1989</v>
      </c>
      <c r="N36" s="143">
        <f t="shared" si="10"/>
        <v>62.940785096473718</v>
      </c>
      <c r="O36" s="149">
        <f t="shared" si="10"/>
        <v>60.149942329873127</v>
      </c>
      <c r="P36" s="155">
        <f t="shared" si="10"/>
        <v>61.445783132530117</v>
      </c>
    </row>
    <row r="38" spans="1:16" s="2" customFormat="1" ht="13.5">
      <c r="A38" s="158" t="s">
        <v>9</v>
      </c>
      <c r="B38" s="165">
        <f>B36</f>
        <v>1503</v>
      </c>
      <c r="C38" s="165">
        <f>C36</f>
        <v>1734</v>
      </c>
      <c r="D38" s="173">
        <f>SUM(B38:C38)</f>
        <v>3237</v>
      </c>
      <c r="E38" s="178">
        <f>E36</f>
        <v>519</v>
      </c>
      <c r="F38" s="178">
        <f>F36</f>
        <v>582</v>
      </c>
      <c r="G38" s="173">
        <f>SUM(E38:F38)</f>
        <v>1101</v>
      </c>
      <c r="H38" s="178">
        <f>H36</f>
        <v>427</v>
      </c>
      <c r="I38" s="178">
        <f>I36</f>
        <v>461</v>
      </c>
      <c r="J38" s="173">
        <f>SUM(H38:I38)</f>
        <v>888</v>
      </c>
      <c r="K38" s="165">
        <f>K36</f>
        <v>946</v>
      </c>
      <c r="L38" s="165">
        <f>L36</f>
        <v>1043</v>
      </c>
      <c r="M38" s="173">
        <f>SUM(K38:L38)</f>
        <v>1989</v>
      </c>
      <c r="N38" s="192">
        <f>IF(OR(K38=0,B38=0),0,K38/B38*100)</f>
        <v>62.940785096473718</v>
      </c>
      <c r="O38" s="192">
        <f>IF(OR(L38=0,C38=0),0,L38/C38*100)</f>
        <v>60.149942329873127</v>
      </c>
      <c r="P38" s="192">
        <f>IF(OR(M38=0,D38=0),0,M38/D38*100)</f>
        <v>61.445783132530117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28</v>
      </c>
      <c r="C40" s="167">
        <f t="shared" ref="C40:C52" si="13">ROUND(IF(C23=0,0,C23*$C$38/$C$36),0)</f>
        <v>20</v>
      </c>
      <c r="D40" s="166">
        <f t="shared" ref="D40:D52" si="14">SUM(B40:C40)</f>
        <v>48</v>
      </c>
      <c r="E40" s="167">
        <f t="shared" ref="E40:E52" si="15">ROUND(IF(E23=0,0,E23*$E$38/$E$36),0)</f>
        <v>6</v>
      </c>
      <c r="F40" s="167">
        <f t="shared" ref="F40:F52" si="16">ROUND(IF(F23=0,0,F23*$F$38/$F$36),0)</f>
        <v>5</v>
      </c>
      <c r="G40" s="166">
        <f t="shared" ref="G40:G52" si="17">SUM(E40:F40)</f>
        <v>11</v>
      </c>
      <c r="H40" s="167">
        <f t="shared" ref="H40:H52" si="18">ROUND(IF(H23=0,0,H23*$H$38/$H$36),0)</f>
        <v>9</v>
      </c>
      <c r="I40" s="167">
        <f t="shared" ref="I40:I52" si="19">ROUND(IF(I23=0,0,I23*$I$38/$I$36),0)</f>
        <v>5</v>
      </c>
      <c r="J40" s="166">
        <f t="shared" ref="J40:J52" si="20">SUM(H40:I40)</f>
        <v>14</v>
      </c>
      <c r="K40" s="167">
        <f t="shared" ref="K40:K52" si="21">ROUND(IF(K23=0,0,K23*$K$38/$K$36),0)</f>
        <v>15</v>
      </c>
      <c r="L40" s="167">
        <f t="shared" ref="L40:L52" si="22">ROUND(IF(L23=0,0,L23*$L$38/$L$36),0)</f>
        <v>10</v>
      </c>
      <c r="M40" s="166">
        <f t="shared" ref="M40:M52" si="23">SUM(K40:L40)</f>
        <v>25</v>
      </c>
      <c r="N40" s="193">
        <f t="shared" ref="N40:P52" si="24">IF(OR(K40=0,B40=0),0,K40/B40*100)</f>
        <v>53.571428571428569</v>
      </c>
      <c r="O40" s="193">
        <f t="shared" si="24"/>
        <v>50</v>
      </c>
      <c r="P40" s="193">
        <f t="shared" si="24"/>
        <v>52.083333333333336</v>
      </c>
    </row>
    <row r="41" spans="1:16" s="2" customFormat="1" ht="13.5">
      <c r="A41" s="159" t="s">
        <v>70</v>
      </c>
      <c r="B41" s="167">
        <f t="shared" si="12"/>
        <v>17</v>
      </c>
      <c r="C41" s="167">
        <f t="shared" si="13"/>
        <v>21</v>
      </c>
      <c r="D41" s="166">
        <f t="shared" si="14"/>
        <v>38</v>
      </c>
      <c r="E41" s="167">
        <f t="shared" si="15"/>
        <v>3</v>
      </c>
      <c r="F41" s="167">
        <f t="shared" si="16"/>
        <v>3</v>
      </c>
      <c r="G41" s="166">
        <f t="shared" si="17"/>
        <v>6</v>
      </c>
      <c r="H41" s="167">
        <f t="shared" si="18"/>
        <v>2</v>
      </c>
      <c r="I41" s="167">
        <f t="shared" si="19"/>
        <v>5</v>
      </c>
      <c r="J41" s="166">
        <f t="shared" si="20"/>
        <v>7</v>
      </c>
      <c r="K41" s="167">
        <f t="shared" si="21"/>
        <v>5</v>
      </c>
      <c r="L41" s="167">
        <f t="shared" si="22"/>
        <v>8</v>
      </c>
      <c r="M41" s="166">
        <f t="shared" si="23"/>
        <v>13</v>
      </c>
      <c r="N41" s="193">
        <f t="shared" si="24"/>
        <v>29.411764705882355</v>
      </c>
      <c r="O41" s="193">
        <f t="shared" si="24"/>
        <v>38.095238095238095</v>
      </c>
      <c r="P41" s="193">
        <f t="shared" si="24"/>
        <v>34.210526315789473</v>
      </c>
    </row>
    <row r="42" spans="1:16" s="2" customFormat="1" ht="13.5">
      <c r="A42" s="160" t="s">
        <v>0</v>
      </c>
      <c r="B42" s="167">
        <f t="shared" si="12"/>
        <v>89</v>
      </c>
      <c r="C42" s="167">
        <f t="shared" si="13"/>
        <v>54</v>
      </c>
      <c r="D42" s="166">
        <f t="shared" si="14"/>
        <v>143</v>
      </c>
      <c r="E42" s="167">
        <f t="shared" si="15"/>
        <v>14</v>
      </c>
      <c r="F42" s="167">
        <f t="shared" si="16"/>
        <v>15</v>
      </c>
      <c r="G42" s="166">
        <f t="shared" si="17"/>
        <v>29</v>
      </c>
      <c r="H42" s="167">
        <f t="shared" si="18"/>
        <v>24</v>
      </c>
      <c r="I42" s="167">
        <f t="shared" si="19"/>
        <v>9</v>
      </c>
      <c r="J42" s="166">
        <f t="shared" si="20"/>
        <v>33</v>
      </c>
      <c r="K42" s="167">
        <f t="shared" si="21"/>
        <v>38</v>
      </c>
      <c r="L42" s="167">
        <f t="shared" si="22"/>
        <v>24</v>
      </c>
      <c r="M42" s="166">
        <f t="shared" si="23"/>
        <v>62</v>
      </c>
      <c r="N42" s="193">
        <f t="shared" si="24"/>
        <v>42.696629213483142</v>
      </c>
      <c r="O42" s="193">
        <f t="shared" si="24"/>
        <v>44.444444444444443</v>
      </c>
      <c r="P42" s="193">
        <f t="shared" si="24"/>
        <v>43.356643356643353</v>
      </c>
    </row>
    <row r="43" spans="1:16" s="2" customFormat="1" ht="13.5">
      <c r="A43" s="160" t="s">
        <v>7</v>
      </c>
      <c r="B43" s="167">
        <f t="shared" si="12"/>
        <v>61</v>
      </c>
      <c r="C43" s="167">
        <f t="shared" si="13"/>
        <v>75</v>
      </c>
      <c r="D43" s="166">
        <f t="shared" si="14"/>
        <v>136</v>
      </c>
      <c r="E43" s="167">
        <f t="shared" si="15"/>
        <v>21</v>
      </c>
      <c r="F43" s="167">
        <f t="shared" si="16"/>
        <v>26</v>
      </c>
      <c r="G43" s="166">
        <f t="shared" si="17"/>
        <v>47</v>
      </c>
      <c r="H43" s="167">
        <f t="shared" si="18"/>
        <v>10</v>
      </c>
      <c r="I43" s="167">
        <f t="shared" si="19"/>
        <v>18</v>
      </c>
      <c r="J43" s="166">
        <f t="shared" si="20"/>
        <v>28</v>
      </c>
      <c r="K43" s="167">
        <f t="shared" si="21"/>
        <v>31</v>
      </c>
      <c r="L43" s="167">
        <f t="shared" si="22"/>
        <v>44</v>
      </c>
      <c r="M43" s="166">
        <f t="shared" si="23"/>
        <v>75</v>
      </c>
      <c r="N43" s="193">
        <f t="shared" si="24"/>
        <v>50.819672131147541</v>
      </c>
      <c r="O43" s="193">
        <f t="shared" si="24"/>
        <v>58.666666666666664</v>
      </c>
      <c r="P43" s="193">
        <f t="shared" si="24"/>
        <v>55.147058823529413</v>
      </c>
    </row>
    <row r="44" spans="1:16" s="2" customFormat="1" ht="13.5">
      <c r="A44" s="160" t="s">
        <v>11</v>
      </c>
      <c r="B44" s="167">
        <f t="shared" si="12"/>
        <v>98</v>
      </c>
      <c r="C44" s="167">
        <f t="shared" si="13"/>
        <v>96</v>
      </c>
      <c r="D44" s="166">
        <f t="shared" si="14"/>
        <v>194</v>
      </c>
      <c r="E44" s="167">
        <f t="shared" si="15"/>
        <v>35</v>
      </c>
      <c r="F44" s="167">
        <f t="shared" si="16"/>
        <v>38</v>
      </c>
      <c r="G44" s="166">
        <f t="shared" si="17"/>
        <v>73</v>
      </c>
      <c r="H44" s="167">
        <f t="shared" si="18"/>
        <v>27</v>
      </c>
      <c r="I44" s="167">
        <f t="shared" si="19"/>
        <v>21</v>
      </c>
      <c r="J44" s="166">
        <f t="shared" si="20"/>
        <v>48</v>
      </c>
      <c r="K44" s="167">
        <f t="shared" si="21"/>
        <v>62</v>
      </c>
      <c r="L44" s="167">
        <f t="shared" si="22"/>
        <v>59</v>
      </c>
      <c r="M44" s="166">
        <f t="shared" si="23"/>
        <v>121</v>
      </c>
      <c r="N44" s="193">
        <f t="shared" si="24"/>
        <v>63.265306122448983</v>
      </c>
      <c r="O44" s="193">
        <f t="shared" si="24"/>
        <v>61.458333333333336</v>
      </c>
      <c r="P44" s="193">
        <f t="shared" si="24"/>
        <v>62.371134020618555</v>
      </c>
    </row>
    <row r="45" spans="1:16" s="2" customFormat="1" ht="13.5">
      <c r="A45" s="160" t="s">
        <v>5</v>
      </c>
      <c r="B45" s="167">
        <f t="shared" si="12"/>
        <v>119</v>
      </c>
      <c r="C45" s="167">
        <f t="shared" si="13"/>
        <v>127</v>
      </c>
      <c r="D45" s="166">
        <f t="shared" si="14"/>
        <v>246</v>
      </c>
      <c r="E45" s="167">
        <f t="shared" si="15"/>
        <v>29</v>
      </c>
      <c r="F45" s="167">
        <f t="shared" si="16"/>
        <v>32</v>
      </c>
      <c r="G45" s="166">
        <f t="shared" si="17"/>
        <v>61</v>
      </c>
      <c r="H45" s="167">
        <f t="shared" si="18"/>
        <v>31</v>
      </c>
      <c r="I45" s="167">
        <f t="shared" si="19"/>
        <v>42</v>
      </c>
      <c r="J45" s="166">
        <f t="shared" si="20"/>
        <v>73</v>
      </c>
      <c r="K45" s="167">
        <f t="shared" si="21"/>
        <v>60</v>
      </c>
      <c r="L45" s="167">
        <f t="shared" si="22"/>
        <v>74</v>
      </c>
      <c r="M45" s="166">
        <f t="shared" si="23"/>
        <v>134</v>
      </c>
      <c r="N45" s="193">
        <f t="shared" si="24"/>
        <v>50.420168067226889</v>
      </c>
      <c r="O45" s="193">
        <f t="shared" si="24"/>
        <v>58.267716535433067</v>
      </c>
      <c r="P45" s="193">
        <f t="shared" si="24"/>
        <v>54.471544715447152</v>
      </c>
    </row>
    <row r="46" spans="1:16" s="2" customFormat="1" ht="13.5">
      <c r="A46" s="160" t="s">
        <v>17</v>
      </c>
      <c r="B46" s="167">
        <f t="shared" si="12"/>
        <v>125</v>
      </c>
      <c r="C46" s="167">
        <f t="shared" si="13"/>
        <v>151</v>
      </c>
      <c r="D46" s="166">
        <f t="shared" si="14"/>
        <v>276</v>
      </c>
      <c r="E46" s="167">
        <f t="shared" si="15"/>
        <v>41</v>
      </c>
      <c r="F46" s="167">
        <f t="shared" si="16"/>
        <v>42</v>
      </c>
      <c r="G46" s="166">
        <f t="shared" si="17"/>
        <v>83</v>
      </c>
      <c r="H46" s="167">
        <f t="shared" si="18"/>
        <v>36</v>
      </c>
      <c r="I46" s="167">
        <f t="shared" si="19"/>
        <v>54</v>
      </c>
      <c r="J46" s="166">
        <f t="shared" si="20"/>
        <v>90</v>
      </c>
      <c r="K46" s="167">
        <f t="shared" si="21"/>
        <v>77</v>
      </c>
      <c r="L46" s="167">
        <f t="shared" si="22"/>
        <v>96</v>
      </c>
      <c r="M46" s="166">
        <f t="shared" si="23"/>
        <v>173</v>
      </c>
      <c r="N46" s="193">
        <f t="shared" si="24"/>
        <v>61.6</v>
      </c>
      <c r="O46" s="193">
        <f t="shared" si="24"/>
        <v>63.576158940397356</v>
      </c>
      <c r="P46" s="193">
        <f t="shared" si="24"/>
        <v>62.681159420289859</v>
      </c>
    </row>
    <row r="47" spans="1:16" s="2" customFormat="1" ht="13.5">
      <c r="A47" s="160" t="s">
        <v>4</v>
      </c>
      <c r="B47" s="167">
        <f t="shared" si="12"/>
        <v>130</v>
      </c>
      <c r="C47" s="167">
        <f t="shared" si="13"/>
        <v>141</v>
      </c>
      <c r="D47" s="166">
        <f t="shared" si="14"/>
        <v>271</v>
      </c>
      <c r="E47" s="167">
        <f t="shared" si="15"/>
        <v>49</v>
      </c>
      <c r="F47" s="167">
        <f t="shared" si="16"/>
        <v>43</v>
      </c>
      <c r="G47" s="166">
        <f t="shared" si="17"/>
        <v>92</v>
      </c>
      <c r="H47" s="167">
        <f t="shared" si="18"/>
        <v>34</v>
      </c>
      <c r="I47" s="167">
        <f t="shared" si="19"/>
        <v>42</v>
      </c>
      <c r="J47" s="166">
        <f t="shared" si="20"/>
        <v>76</v>
      </c>
      <c r="K47" s="167">
        <f t="shared" si="21"/>
        <v>83</v>
      </c>
      <c r="L47" s="167">
        <f t="shared" si="22"/>
        <v>85</v>
      </c>
      <c r="M47" s="166">
        <f t="shared" si="23"/>
        <v>168</v>
      </c>
      <c r="N47" s="193">
        <f t="shared" si="24"/>
        <v>63.84615384615384</v>
      </c>
      <c r="O47" s="193">
        <f t="shared" si="24"/>
        <v>60.283687943262407</v>
      </c>
      <c r="P47" s="193">
        <f t="shared" si="24"/>
        <v>61.992619926199268</v>
      </c>
    </row>
    <row r="48" spans="1:16" s="2" customFormat="1" ht="13.5">
      <c r="A48" s="160" t="s">
        <v>10</v>
      </c>
      <c r="B48" s="167">
        <f t="shared" si="12"/>
        <v>140</v>
      </c>
      <c r="C48" s="167">
        <f t="shared" si="13"/>
        <v>163</v>
      </c>
      <c r="D48" s="166">
        <f t="shared" si="14"/>
        <v>303</v>
      </c>
      <c r="E48" s="167">
        <f t="shared" si="15"/>
        <v>57</v>
      </c>
      <c r="F48" s="167">
        <f t="shared" si="16"/>
        <v>54</v>
      </c>
      <c r="G48" s="166">
        <f t="shared" si="17"/>
        <v>111</v>
      </c>
      <c r="H48" s="167">
        <f t="shared" si="18"/>
        <v>47</v>
      </c>
      <c r="I48" s="167">
        <f t="shared" si="19"/>
        <v>50</v>
      </c>
      <c r="J48" s="166">
        <f t="shared" si="20"/>
        <v>97</v>
      </c>
      <c r="K48" s="167">
        <f t="shared" si="21"/>
        <v>104</v>
      </c>
      <c r="L48" s="167">
        <f t="shared" si="22"/>
        <v>104</v>
      </c>
      <c r="M48" s="166">
        <f t="shared" si="23"/>
        <v>208</v>
      </c>
      <c r="N48" s="193">
        <f t="shared" si="24"/>
        <v>74.285714285714292</v>
      </c>
      <c r="O48" s="193">
        <f t="shared" si="24"/>
        <v>63.803680981595093</v>
      </c>
      <c r="P48" s="193">
        <f t="shared" si="24"/>
        <v>68.646864686468646</v>
      </c>
    </row>
    <row r="49" spans="1:16" s="2" customFormat="1" ht="13.5">
      <c r="A49" s="160" t="s">
        <v>14</v>
      </c>
      <c r="B49" s="167">
        <f t="shared" si="12"/>
        <v>118</v>
      </c>
      <c r="C49" s="167">
        <f t="shared" si="13"/>
        <v>146</v>
      </c>
      <c r="D49" s="166">
        <f t="shared" si="14"/>
        <v>264</v>
      </c>
      <c r="E49" s="167">
        <f t="shared" si="15"/>
        <v>37</v>
      </c>
      <c r="F49" s="167">
        <f t="shared" si="16"/>
        <v>44</v>
      </c>
      <c r="G49" s="166">
        <f t="shared" si="17"/>
        <v>81</v>
      </c>
      <c r="H49" s="167">
        <f t="shared" si="18"/>
        <v>39</v>
      </c>
      <c r="I49" s="167">
        <f t="shared" si="19"/>
        <v>48</v>
      </c>
      <c r="J49" s="166">
        <f t="shared" si="20"/>
        <v>87</v>
      </c>
      <c r="K49" s="167">
        <f t="shared" si="21"/>
        <v>76</v>
      </c>
      <c r="L49" s="167">
        <f t="shared" si="22"/>
        <v>92</v>
      </c>
      <c r="M49" s="166">
        <f t="shared" si="23"/>
        <v>168</v>
      </c>
      <c r="N49" s="193">
        <f t="shared" si="24"/>
        <v>64.406779661016941</v>
      </c>
      <c r="O49" s="193">
        <f t="shared" si="24"/>
        <v>63.013698630136986</v>
      </c>
      <c r="P49" s="193">
        <f t="shared" si="24"/>
        <v>63.636363636363633</v>
      </c>
    </row>
    <row r="50" spans="1:16" s="2" customFormat="1" ht="13.5">
      <c r="A50" s="160" t="s">
        <v>20</v>
      </c>
      <c r="B50" s="167">
        <f t="shared" si="12"/>
        <v>124</v>
      </c>
      <c r="C50" s="167">
        <f t="shared" si="13"/>
        <v>165</v>
      </c>
      <c r="D50" s="166">
        <f t="shared" si="14"/>
        <v>289</v>
      </c>
      <c r="E50" s="167">
        <f t="shared" si="15"/>
        <v>53</v>
      </c>
      <c r="F50" s="167">
        <f t="shared" si="16"/>
        <v>81</v>
      </c>
      <c r="G50" s="166">
        <f t="shared" si="17"/>
        <v>134</v>
      </c>
      <c r="H50" s="167">
        <f t="shared" si="18"/>
        <v>43</v>
      </c>
      <c r="I50" s="167">
        <f t="shared" si="19"/>
        <v>33</v>
      </c>
      <c r="J50" s="166">
        <f t="shared" si="20"/>
        <v>76</v>
      </c>
      <c r="K50" s="167">
        <f t="shared" si="21"/>
        <v>96</v>
      </c>
      <c r="L50" s="167">
        <f t="shared" si="22"/>
        <v>114</v>
      </c>
      <c r="M50" s="166">
        <f t="shared" si="23"/>
        <v>210</v>
      </c>
      <c r="N50" s="193">
        <f t="shared" si="24"/>
        <v>77.41935483870968</v>
      </c>
      <c r="O50" s="193">
        <f t="shared" si="24"/>
        <v>69.090909090909093</v>
      </c>
      <c r="P50" s="193">
        <f t="shared" si="24"/>
        <v>72.664359861591691</v>
      </c>
    </row>
    <row r="51" spans="1:16" s="2" customFormat="1" ht="13.5">
      <c r="A51" s="160" t="s">
        <v>23</v>
      </c>
      <c r="B51" s="167">
        <f t="shared" si="12"/>
        <v>131</v>
      </c>
      <c r="C51" s="167">
        <f t="shared" si="13"/>
        <v>143</v>
      </c>
      <c r="D51" s="166">
        <f t="shared" si="14"/>
        <v>274</v>
      </c>
      <c r="E51" s="167">
        <f t="shared" si="15"/>
        <v>63</v>
      </c>
      <c r="F51" s="167">
        <f t="shared" si="16"/>
        <v>61</v>
      </c>
      <c r="G51" s="166">
        <f t="shared" si="17"/>
        <v>124</v>
      </c>
      <c r="H51" s="167">
        <f t="shared" si="18"/>
        <v>40</v>
      </c>
      <c r="I51" s="167">
        <f t="shared" si="19"/>
        <v>44</v>
      </c>
      <c r="J51" s="166">
        <f t="shared" si="20"/>
        <v>84</v>
      </c>
      <c r="K51" s="167">
        <f t="shared" si="21"/>
        <v>103</v>
      </c>
      <c r="L51" s="167">
        <f t="shared" si="22"/>
        <v>105</v>
      </c>
      <c r="M51" s="166">
        <f t="shared" si="23"/>
        <v>208</v>
      </c>
      <c r="N51" s="193">
        <f t="shared" si="24"/>
        <v>78.625954198473281</v>
      </c>
      <c r="O51" s="193">
        <f t="shared" si="24"/>
        <v>73.426573426573427</v>
      </c>
      <c r="P51" s="193">
        <f t="shared" si="24"/>
        <v>75.912408759124077</v>
      </c>
    </row>
    <row r="52" spans="1:16" s="2" customFormat="1" ht="13.5">
      <c r="A52" s="160" t="s">
        <v>35</v>
      </c>
      <c r="B52" s="167">
        <f t="shared" si="12"/>
        <v>323</v>
      </c>
      <c r="C52" s="167">
        <f t="shared" si="13"/>
        <v>432</v>
      </c>
      <c r="D52" s="166">
        <f t="shared" si="14"/>
        <v>755</v>
      </c>
      <c r="E52" s="167">
        <f t="shared" si="15"/>
        <v>111</v>
      </c>
      <c r="F52" s="167">
        <f t="shared" si="16"/>
        <v>138</v>
      </c>
      <c r="G52" s="166">
        <f t="shared" si="17"/>
        <v>249</v>
      </c>
      <c r="H52" s="167">
        <f t="shared" si="18"/>
        <v>85</v>
      </c>
      <c r="I52" s="167">
        <f t="shared" si="19"/>
        <v>90</v>
      </c>
      <c r="J52" s="166">
        <f t="shared" si="20"/>
        <v>175</v>
      </c>
      <c r="K52" s="167">
        <f t="shared" si="21"/>
        <v>196</v>
      </c>
      <c r="L52" s="167">
        <f t="shared" si="22"/>
        <v>228</v>
      </c>
      <c r="M52" s="166">
        <f t="shared" si="23"/>
        <v>424</v>
      </c>
      <c r="N52" s="193">
        <f t="shared" si="24"/>
        <v>60.681114551083596</v>
      </c>
      <c r="O52" s="193">
        <f t="shared" si="24"/>
        <v>52.777777777777779</v>
      </c>
      <c r="P52" s="193">
        <f t="shared" si="24"/>
        <v>56.158940397350996</v>
      </c>
    </row>
    <row r="53" spans="1:16" s="2" customFormat="1" ht="13.5">
      <c r="A53" s="160" t="s">
        <v>34</v>
      </c>
      <c r="B53" s="166">
        <f t="shared" ref="B53:M53" si="25">SUM(B40:B52)</f>
        <v>1503</v>
      </c>
      <c r="C53" s="166">
        <f t="shared" si="25"/>
        <v>1734</v>
      </c>
      <c r="D53" s="166">
        <f t="shared" si="25"/>
        <v>3237</v>
      </c>
      <c r="E53" s="166">
        <f t="shared" si="25"/>
        <v>519</v>
      </c>
      <c r="F53" s="166">
        <f t="shared" si="25"/>
        <v>582</v>
      </c>
      <c r="G53" s="166">
        <f t="shared" si="25"/>
        <v>1101</v>
      </c>
      <c r="H53" s="166">
        <f t="shared" si="25"/>
        <v>427</v>
      </c>
      <c r="I53" s="166">
        <f t="shared" si="25"/>
        <v>461</v>
      </c>
      <c r="J53" s="166">
        <f t="shared" si="25"/>
        <v>888</v>
      </c>
      <c r="K53" s="166">
        <f t="shared" si="25"/>
        <v>946</v>
      </c>
      <c r="L53" s="166">
        <f t="shared" si="25"/>
        <v>1043</v>
      </c>
      <c r="M53" s="166">
        <f t="shared" si="25"/>
        <v>1989</v>
      </c>
      <c r="N53" s="193">
        <f>ROUND(IF(OR(K53=0,B53=0),0,K53/B53*100),2)</f>
        <v>62.94</v>
      </c>
      <c r="O53" s="193">
        <f>ROUND(IF(OR(L53=0,C53=0),0,L53/C53*100),2)</f>
        <v>60.15</v>
      </c>
      <c r="P53" s="193">
        <f>ROUND(IF(OR(M53=0,D53=0),0,M53/D53*100),2)</f>
        <v>61.45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219" priority="121" stopIfTrue="1" operator="notEqual">
      <formula>B36</formula>
    </cfRule>
  </conditionalFormatting>
  <conditionalFormatting sqref="H49:J49">
    <cfRule type="cellIs" dxfId="5218" priority="122" stopIfTrue="1" operator="greaterThan">
      <formula>100</formula>
    </cfRule>
    <cfRule type="cellIs" dxfId="5217" priority="123" stopIfTrue="1" operator="notEqual">
      <formula>H36</formula>
    </cfRule>
  </conditionalFormatting>
  <conditionalFormatting sqref="H39:J48">
    <cfRule type="cellIs" dxfId="5216" priority="124" stopIfTrue="1" operator="greaterThan">
      <formula>100</formula>
    </cfRule>
  </conditionalFormatting>
  <conditionalFormatting sqref="B49:G49">
    <cfRule type="cellIs" dxfId="5215" priority="120" stopIfTrue="1" operator="notEqual">
      <formula>B36</formula>
    </cfRule>
  </conditionalFormatting>
  <conditionalFormatting sqref="H49:J49">
    <cfRule type="cellIs" dxfId="5214" priority="118" stopIfTrue="1" operator="greaterThan">
      <formula>100</formula>
    </cfRule>
    <cfRule type="cellIs" dxfId="5213" priority="119" stopIfTrue="1" operator="notEqual">
      <formula>H36</formula>
    </cfRule>
  </conditionalFormatting>
  <conditionalFormatting sqref="H39:J48">
    <cfRule type="cellIs" dxfId="5212" priority="117" stopIfTrue="1" operator="greaterThan">
      <formula>100</formula>
    </cfRule>
  </conditionalFormatting>
  <conditionalFormatting sqref="B49:G49">
    <cfRule type="cellIs" dxfId="5211" priority="116" stopIfTrue="1" operator="notEqual">
      <formula>B36</formula>
    </cfRule>
  </conditionalFormatting>
  <conditionalFormatting sqref="H49:J49">
    <cfRule type="cellIs" dxfId="5210" priority="114" stopIfTrue="1" operator="greaterThan">
      <formula>100</formula>
    </cfRule>
    <cfRule type="cellIs" dxfId="5209" priority="115" stopIfTrue="1" operator="notEqual">
      <formula>H36</formula>
    </cfRule>
  </conditionalFormatting>
  <conditionalFormatting sqref="H39:J48">
    <cfRule type="cellIs" dxfId="5208" priority="113" stopIfTrue="1" operator="greaterThan">
      <formula>100</formula>
    </cfRule>
  </conditionalFormatting>
  <conditionalFormatting sqref="B49:G49">
    <cfRule type="cellIs" dxfId="5207" priority="112" stopIfTrue="1" operator="notEqual">
      <formula>B36</formula>
    </cfRule>
  </conditionalFormatting>
  <conditionalFormatting sqref="H49:J49">
    <cfRule type="cellIs" dxfId="5206" priority="110" stopIfTrue="1" operator="greaterThan">
      <formula>100</formula>
    </cfRule>
    <cfRule type="cellIs" dxfId="5205" priority="111" stopIfTrue="1" operator="notEqual">
      <formula>H36</formula>
    </cfRule>
  </conditionalFormatting>
  <conditionalFormatting sqref="H39:J48">
    <cfRule type="cellIs" dxfId="5204" priority="109" stopIfTrue="1" operator="greaterThan">
      <formula>100</formula>
    </cfRule>
  </conditionalFormatting>
  <conditionalFormatting sqref="B49:G49">
    <cfRule type="cellIs" dxfId="5203" priority="108" stopIfTrue="1" operator="notEqual">
      <formula>B36</formula>
    </cfRule>
  </conditionalFormatting>
  <conditionalFormatting sqref="H49:J49">
    <cfRule type="cellIs" dxfId="5202" priority="106" stopIfTrue="1" operator="greaterThan">
      <formula>100</formula>
    </cfRule>
    <cfRule type="cellIs" dxfId="5201" priority="107" stopIfTrue="1" operator="notEqual">
      <formula>H36</formula>
    </cfRule>
  </conditionalFormatting>
  <conditionalFormatting sqref="H39:J48">
    <cfRule type="cellIs" dxfId="5200" priority="105" stopIfTrue="1" operator="greaterThan">
      <formula>100</formula>
    </cfRule>
  </conditionalFormatting>
  <conditionalFormatting sqref="B49:G49">
    <cfRule type="cellIs" dxfId="5199" priority="104" stopIfTrue="1" operator="notEqual">
      <formula>B36</formula>
    </cfRule>
  </conditionalFormatting>
  <conditionalFormatting sqref="H49:J49">
    <cfRule type="cellIs" dxfId="5198" priority="102" stopIfTrue="1" operator="greaterThan">
      <formula>100</formula>
    </cfRule>
    <cfRule type="cellIs" dxfId="5197" priority="103" stopIfTrue="1" operator="notEqual">
      <formula>H36</formula>
    </cfRule>
  </conditionalFormatting>
  <conditionalFormatting sqref="H39:J48">
    <cfRule type="cellIs" dxfId="5196" priority="101" stopIfTrue="1" operator="greaterThan">
      <formula>100</formula>
    </cfRule>
  </conditionalFormatting>
  <conditionalFormatting sqref="B49:G49">
    <cfRule type="cellIs" dxfId="5195" priority="100" stopIfTrue="1" operator="notEqual">
      <formula>B36</formula>
    </cfRule>
  </conditionalFormatting>
  <conditionalFormatting sqref="H49:J49">
    <cfRule type="cellIs" dxfId="5194" priority="98" stopIfTrue="1" operator="greaterThan">
      <formula>100</formula>
    </cfRule>
    <cfRule type="cellIs" dxfId="5193" priority="99" stopIfTrue="1" operator="notEqual">
      <formula>H36</formula>
    </cfRule>
  </conditionalFormatting>
  <conditionalFormatting sqref="H39:J48">
    <cfRule type="cellIs" dxfId="5192" priority="97" stopIfTrue="1" operator="greaterThan">
      <formula>100</formula>
    </cfRule>
  </conditionalFormatting>
  <conditionalFormatting sqref="B49:G49">
    <cfRule type="cellIs" dxfId="5191" priority="96" stopIfTrue="1" operator="notEqual">
      <formula>B36</formula>
    </cfRule>
  </conditionalFormatting>
  <conditionalFormatting sqref="H49:J49">
    <cfRule type="cellIs" dxfId="5190" priority="94" stopIfTrue="1" operator="greaterThan">
      <formula>100</formula>
    </cfRule>
    <cfRule type="cellIs" dxfId="5189" priority="95" stopIfTrue="1" operator="notEqual">
      <formula>H36</formula>
    </cfRule>
  </conditionalFormatting>
  <conditionalFormatting sqref="H39:J48">
    <cfRule type="cellIs" dxfId="5188" priority="93" stopIfTrue="1" operator="greaterThan">
      <formula>100</formula>
    </cfRule>
  </conditionalFormatting>
  <conditionalFormatting sqref="B49:G49">
    <cfRule type="cellIs" dxfId="5187" priority="92" stopIfTrue="1" operator="notEqual">
      <formula>B36</formula>
    </cfRule>
  </conditionalFormatting>
  <conditionalFormatting sqref="H49:J49">
    <cfRule type="cellIs" dxfId="5186" priority="90" stopIfTrue="1" operator="greaterThan">
      <formula>100</formula>
    </cfRule>
    <cfRule type="cellIs" dxfId="5185" priority="91" stopIfTrue="1" operator="notEqual">
      <formula>H36</formula>
    </cfRule>
  </conditionalFormatting>
  <conditionalFormatting sqref="H39:J48">
    <cfRule type="cellIs" dxfId="5184" priority="89" stopIfTrue="1" operator="greaterThan">
      <formula>100</formula>
    </cfRule>
  </conditionalFormatting>
  <conditionalFormatting sqref="B49:G49">
    <cfRule type="cellIs" dxfId="5183" priority="88" stopIfTrue="1" operator="notEqual">
      <formula>B36</formula>
    </cfRule>
  </conditionalFormatting>
  <conditionalFormatting sqref="H49:J49">
    <cfRule type="cellIs" dxfId="5182" priority="86" stopIfTrue="1" operator="greaterThan">
      <formula>100</formula>
    </cfRule>
    <cfRule type="cellIs" dxfId="5181" priority="87" stopIfTrue="1" operator="notEqual">
      <formula>H36</formula>
    </cfRule>
  </conditionalFormatting>
  <conditionalFormatting sqref="H39:J48">
    <cfRule type="cellIs" dxfId="5180" priority="85" stopIfTrue="1" operator="greaterThan">
      <formula>100</formula>
    </cfRule>
  </conditionalFormatting>
  <conditionalFormatting sqref="B49:G49">
    <cfRule type="cellIs" dxfId="5179" priority="84" stopIfTrue="1" operator="notEqual">
      <formula>B36</formula>
    </cfRule>
  </conditionalFormatting>
  <conditionalFormatting sqref="H49:J49">
    <cfRule type="cellIs" dxfId="5178" priority="82" stopIfTrue="1" operator="greaterThan">
      <formula>100</formula>
    </cfRule>
    <cfRule type="cellIs" dxfId="5177" priority="83" stopIfTrue="1" operator="notEqual">
      <formula>H36</formula>
    </cfRule>
  </conditionalFormatting>
  <conditionalFormatting sqref="H39:J48">
    <cfRule type="cellIs" dxfId="5176" priority="81" stopIfTrue="1" operator="greaterThan">
      <formula>100</formula>
    </cfRule>
  </conditionalFormatting>
  <conditionalFormatting sqref="B49:G49">
    <cfRule type="cellIs" dxfId="5175" priority="80" stopIfTrue="1" operator="notEqual">
      <formula>B36</formula>
    </cfRule>
  </conditionalFormatting>
  <conditionalFormatting sqref="H49:J49">
    <cfRule type="cellIs" dxfId="5174" priority="78" stopIfTrue="1" operator="greaterThan">
      <formula>100</formula>
    </cfRule>
    <cfRule type="cellIs" dxfId="5173" priority="79" stopIfTrue="1" operator="notEqual">
      <formula>H36</formula>
    </cfRule>
  </conditionalFormatting>
  <conditionalFormatting sqref="H39:J48">
    <cfRule type="cellIs" dxfId="5172" priority="77" stopIfTrue="1" operator="greaterThan">
      <formula>100</formula>
    </cfRule>
  </conditionalFormatting>
  <conditionalFormatting sqref="B49:G49">
    <cfRule type="cellIs" dxfId="5171" priority="76" stopIfTrue="1" operator="notEqual">
      <formula>B36</formula>
    </cfRule>
  </conditionalFormatting>
  <conditionalFormatting sqref="H49:J49">
    <cfRule type="cellIs" dxfId="5170" priority="74" stopIfTrue="1" operator="greaterThan">
      <formula>100</formula>
    </cfRule>
    <cfRule type="cellIs" dxfId="5169" priority="75" stopIfTrue="1" operator="notEqual">
      <formula>H36</formula>
    </cfRule>
  </conditionalFormatting>
  <conditionalFormatting sqref="H39:J48">
    <cfRule type="cellIs" dxfId="5168" priority="73" stopIfTrue="1" operator="greaterThan">
      <formula>100</formula>
    </cfRule>
  </conditionalFormatting>
  <conditionalFormatting sqref="B49:G49">
    <cfRule type="cellIs" dxfId="5167" priority="72" stopIfTrue="1" operator="notEqual">
      <formula>B36</formula>
    </cfRule>
  </conditionalFormatting>
  <conditionalFormatting sqref="H49:J49">
    <cfRule type="cellIs" dxfId="5166" priority="70" stopIfTrue="1" operator="greaterThan">
      <formula>100</formula>
    </cfRule>
    <cfRule type="cellIs" dxfId="5165" priority="71" stopIfTrue="1" operator="notEqual">
      <formula>H36</formula>
    </cfRule>
  </conditionalFormatting>
  <conditionalFormatting sqref="H39:J48">
    <cfRule type="cellIs" dxfId="5164" priority="69" stopIfTrue="1" operator="greaterThan">
      <formula>100</formula>
    </cfRule>
  </conditionalFormatting>
  <conditionalFormatting sqref="B49:G49">
    <cfRule type="cellIs" dxfId="5163" priority="68" stopIfTrue="1" operator="notEqual">
      <formula>B36</formula>
    </cfRule>
  </conditionalFormatting>
  <conditionalFormatting sqref="H49:J49">
    <cfRule type="cellIs" dxfId="5162" priority="66" stopIfTrue="1" operator="greaterThan">
      <formula>100</formula>
    </cfRule>
    <cfRule type="cellIs" dxfId="5161" priority="67" stopIfTrue="1" operator="notEqual">
      <formula>H36</formula>
    </cfRule>
  </conditionalFormatting>
  <conditionalFormatting sqref="H39:J48">
    <cfRule type="cellIs" dxfId="5160" priority="65" stopIfTrue="1" operator="greaterThan">
      <formula>100</formula>
    </cfRule>
  </conditionalFormatting>
  <conditionalFormatting sqref="B49:G49">
    <cfRule type="cellIs" dxfId="5159" priority="64" stopIfTrue="1" operator="notEqual">
      <formula>B36</formula>
    </cfRule>
  </conditionalFormatting>
  <conditionalFormatting sqref="H49:J49">
    <cfRule type="cellIs" dxfId="5158" priority="62" stopIfTrue="1" operator="greaterThan">
      <formula>100</formula>
    </cfRule>
    <cfRule type="cellIs" dxfId="5157" priority="63" stopIfTrue="1" operator="notEqual">
      <formula>H36</formula>
    </cfRule>
  </conditionalFormatting>
  <conditionalFormatting sqref="H39:J48">
    <cfRule type="cellIs" dxfId="5156" priority="61" stopIfTrue="1" operator="greaterThan">
      <formula>100</formula>
    </cfRule>
  </conditionalFormatting>
  <conditionalFormatting sqref="B49:G49">
    <cfRule type="cellIs" dxfId="5155" priority="60" stopIfTrue="1" operator="notEqual">
      <formula>B36</formula>
    </cfRule>
  </conditionalFormatting>
  <conditionalFormatting sqref="H49:J49">
    <cfRule type="cellIs" dxfId="5154" priority="58" stopIfTrue="1" operator="greaterThan">
      <formula>100</formula>
    </cfRule>
    <cfRule type="cellIs" dxfId="5153" priority="59" stopIfTrue="1" operator="notEqual">
      <formula>H36</formula>
    </cfRule>
  </conditionalFormatting>
  <conditionalFormatting sqref="H39:J48">
    <cfRule type="cellIs" dxfId="5152" priority="57" stopIfTrue="1" operator="greaterThan">
      <formula>100</formula>
    </cfRule>
  </conditionalFormatting>
  <conditionalFormatting sqref="B49:G49">
    <cfRule type="cellIs" dxfId="5151" priority="56" stopIfTrue="1" operator="notEqual">
      <formula>B36</formula>
    </cfRule>
  </conditionalFormatting>
  <conditionalFormatting sqref="H49:J49">
    <cfRule type="cellIs" dxfId="5150" priority="54" stopIfTrue="1" operator="greaterThan">
      <formula>100</formula>
    </cfRule>
    <cfRule type="cellIs" dxfId="5149" priority="55" stopIfTrue="1" operator="notEqual">
      <formula>H36</formula>
    </cfRule>
  </conditionalFormatting>
  <conditionalFormatting sqref="H39:J48">
    <cfRule type="cellIs" dxfId="5148" priority="53" stopIfTrue="1" operator="greaterThan">
      <formula>100</formula>
    </cfRule>
  </conditionalFormatting>
  <conditionalFormatting sqref="B49:G49">
    <cfRule type="cellIs" dxfId="5147" priority="52" stopIfTrue="1" operator="notEqual">
      <formula>B36</formula>
    </cfRule>
  </conditionalFormatting>
  <conditionalFormatting sqref="H49:J49">
    <cfRule type="cellIs" dxfId="5146" priority="50" stopIfTrue="1" operator="greaterThan">
      <formula>100</formula>
    </cfRule>
    <cfRule type="cellIs" dxfId="5145" priority="51" stopIfTrue="1" operator="notEqual">
      <formula>H36</formula>
    </cfRule>
  </conditionalFormatting>
  <conditionalFormatting sqref="H39:J48">
    <cfRule type="cellIs" dxfId="5144" priority="49" stopIfTrue="1" operator="greaterThan">
      <formula>100</formula>
    </cfRule>
  </conditionalFormatting>
  <conditionalFormatting sqref="B49:G49">
    <cfRule type="cellIs" dxfId="5143" priority="48" stopIfTrue="1" operator="notEqual">
      <formula>B36</formula>
    </cfRule>
  </conditionalFormatting>
  <conditionalFormatting sqref="H49:J49">
    <cfRule type="cellIs" dxfId="5142" priority="46" stopIfTrue="1" operator="greaterThan">
      <formula>100</formula>
    </cfRule>
    <cfRule type="cellIs" dxfId="5141" priority="47" stopIfTrue="1" operator="notEqual">
      <formula>H36</formula>
    </cfRule>
  </conditionalFormatting>
  <conditionalFormatting sqref="H39:J48">
    <cfRule type="cellIs" dxfId="5140" priority="45" stopIfTrue="1" operator="greaterThan">
      <formula>100</formula>
    </cfRule>
  </conditionalFormatting>
  <conditionalFormatting sqref="B53:G53">
    <cfRule type="cellIs" dxfId="5139" priority="44" stopIfTrue="1" operator="notEqual">
      <formula>B38</formula>
    </cfRule>
  </conditionalFormatting>
  <conditionalFormatting sqref="H53:J53">
    <cfRule type="cellIs" dxfId="5138" priority="42" stopIfTrue="1" operator="greaterThan">
      <formula>100</formula>
    </cfRule>
    <cfRule type="cellIs" dxfId="5137" priority="43" stopIfTrue="1" operator="notEqual">
      <formula>H38</formula>
    </cfRule>
  </conditionalFormatting>
  <conditionalFormatting sqref="H40:J52">
    <cfRule type="cellIs" dxfId="5136" priority="41" stopIfTrue="1" operator="greaterThan">
      <formula>100</formula>
    </cfRule>
  </conditionalFormatting>
  <conditionalFormatting sqref="B53:G53">
    <cfRule type="cellIs" dxfId="5135" priority="40" stopIfTrue="1" operator="notEqual">
      <formula>B38</formula>
    </cfRule>
  </conditionalFormatting>
  <conditionalFormatting sqref="H53:J53">
    <cfRule type="cellIs" dxfId="5134" priority="38" stopIfTrue="1" operator="greaterThan">
      <formula>100</formula>
    </cfRule>
    <cfRule type="cellIs" dxfId="5133" priority="39" stopIfTrue="1" operator="notEqual">
      <formula>H38</formula>
    </cfRule>
  </conditionalFormatting>
  <conditionalFormatting sqref="H40:J52">
    <cfRule type="cellIs" dxfId="5132" priority="37" stopIfTrue="1" operator="greaterThan">
      <formula>100</formula>
    </cfRule>
  </conditionalFormatting>
  <conditionalFormatting sqref="B49:G49">
    <cfRule type="cellIs" dxfId="5131" priority="36" stopIfTrue="1" operator="notEqual">
      <formula>B36</formula>
    </cfRule>
  </conditionalFormatting>
  <conditionalFormatting sqref="H49:J49">
    <cfRule type="cellIs" dxfId="5130" priority="34" stopIfTrue="1" operator="greaterThan">
      <formula>100</formula>
    </cfRule>
    <cfRule type="cellIs" dxfId="5129" priority="35" stopIfTrue="1" operator="notEqual">
      <formula>H36</formula>
    </cfRule>
  </conditionalFormatting>
  <conditionalFormatting sqref="H39:J48">
    <cfRule type="cellIs" dxfId="5128" priority="33" stopIfTrue="1" operator="greaterThan">
      <formula>100</formula>
    </cfRule>
  </conditionalFormatting>
  <conditionalFormatting sqref="B53:G53">
    <cfRule type="cellIs" dxfId="5127" priority="32" stopIfTrue="1" operator="notEqual">
      <formula>B38</formula>
    </cfRule>
  </conditionalFormatting>
  <conditionalFormatting sqref="H53:J53">
    <cfRule type="cellIs" dxfId="5126" priority="30" stopIfTrue="1" operator="greaterThan">
      <formula>100</formula>
    </cfRule>
    <cfRule type="cellIs" dxfId="5125" priority="31" stopIfTrue="1" operator="notEqual">
      <formula>H38</formula>
    </cfRule>
  </conditionalFormatting>
  <conditionalFormatting sqref="H40:J52">
    <cfRule type="cellIs" dxfId="5124" priority="29" stopIfTrue="1" operator="greaterThan">
      <formula>100</formula>
    </cfRule>
  </conditionalFormatting>
  <conditionalFormatting sqref="B53:G53">
    <cfRule type="cellIs" dxfId="5123" priority="28" stopIfTrue="1" operator="notEqual">
      <formula>B38</formula>
    </cfRule>
  </conditionalFormatting>
  <conditionalFormatting sqref="H53:J53">
    <cfRule type="cellIs" dxfId="5122" priority="26" stopIfTrue="1" operator="greaterThan">
      <formula>100</formula>
    </cfRule>
    <cfRule type="cellIs" dxfId="5121" priority="27" stopIfTrue="1" operator="notEqual">
      <formula>H38</formula>
    </cfRule>
  </conditionalFormatting>
  <conditionalFormatting sqref="H40:J52">
    <cfRule type="cellIs" dxfId="5120" priority="25" stopIfTrue="1" operator="greaterThan">
      <formula>100</formula>
    </cfRule>
  </conditionalFormatting>
  <conditionalFormatting sqref="B49:G49">
    <cfRule type="cellIs" dxfId="5119" priority="24" stopIfTrue="1" operator="notEqual">
      <formula>B36</formula>
    </cfRule>
  </conditionalFormatting>
  <conditionalFormatting sqref="H49:J49">
    <cfRule type="cellIs" dxfId="5118" priority="22" stopIfTrue="1" operator="greaterThan">
      <formula>100</formula>
    </cfRule>
    <cfRule type="cellIs" dxfId="5117" priority="23" stopIfTrue="1" operator="notEqual">
      <formula>H36</formula>
    </cfRule>
  </conditionalFormatting>
  <conditionalFormatting sqref="H39:J48">
    <cfRule type="cellIs" dxfId="5116" priority="21" stopIfTrue="1" operator="greaterThan">
      <formula>100</formula>
    </cfRule>
  </conditionalFormatting>
  <conditionalFormatting sqref="B53:G53">
    <cfRule type="cellIs" dxfId="5115" priority="20" stopIfTrue="1" operator="notEqual">
      <formula>B38</formula>
    </cfRule>
  </conditionalFormatting>
  <conditionalFormatting sqref="H53:J53">
    <cfRule type="cellIs" dxfId="5114" priority="18" stopIfTrue="1" operator="greaterThan">
      <formula>100</formula>
    </cfRule>
    <cfRule type="cellIs" dxfId="5113" priority="19" stopIfTrue="1" operator="notEqual">
      <formula>H38</formula>
    </cfRule>
  </conditionalFormatting>
  <conditionalFormatting sqref="H40:J52">
    <cfRule type="cellIs" dxfId="5112" priority="17" stopIfTrue="1" operator="greaterThan">
      <formula>100</formula>
    </cfRule>
  </conditionalFormatting>
  <conditionalFormatting sqref="B53:G53">
    <cfRule type="cellIs" dxfId="5111" priority="16" stopIfTrue="1" operator="notEqual">
      <formula>B38</formula>
    </cfRule>
  </conditionalFormatting>
  <conditionalFormatting sqref="H53:J53">
    <cfRule type="cellIs" dxfId="5110" priority="14" stopIfTrue="1" operator="greaterThan">
      <formula>100</formula>
    </cfRule>
    <cfRule type="cellIs" dxfId="5109" priority="15" stopIfTrue="1" operator="notEqual">
      <formula>H38</formula>
    </cfRule>
  </conditionalFormatting>
  <conditionalFormatting sqref="H40:J52">
    <cfRule type="cellIs" dxfId="5108" priority="13" stopIfTrue="1" operator="greaterThan">
      <formula>100</formula>
    </cfRule>
  </conditionalFormatting>
  <conditionalFormatting sqref="B53:G53">
    <cfRule type="cellIs" dxfId="5107" priority="12" stopIfTrue="1" operator="notEqual">
      <formula>B38</formula>
    </cfRule>
  </conditionalFormatting>
  <conditionalFormatting sqref="H53:J53">
    <cfRule type="cellIs" dxfId="5106" priority="10" stopIfTrue="1" operator="greaterThan">
      <formula>100</formula>
    </cfRule>
    <cfRule type="cellIs" dxfId="5105" priority="11" stopIfTrue="1" operator="notEqual">
      <formula>H38</formula>
    </cfRule>
  </conditionalFormatting>
  <conditionalFormatting sqref="H40:J52">
    <cfRule type="cellIs" dxfId="5104" priority="9" stopIfTrue="1" operator="greaterThan">
      <formula>100</formula>
    </cfRule>
  </conditionalFormatting>
  <conditionalFormatting sqref="B53:G53">
    <cfRule type="cellIs" dxfId="5103" priority="8" stopIfTrue="1" operator="notEqual">
      <formula>B38</formula>
    </cfRule>
  </conditionalFormatting>
  <conditionalFormatting sqref="H53:J53">
    <cfRule type="cellIs" dxfId="5102" priority="6" stopIfTrue="1" operator="greaterThan">
      <formula>100</formula>
    </cfRule>
    <cfRule type="cellIs" dxfId="5101" priority="7" stopIfTrue="1" operator="notEqual">
      <formula>H38</formula>
    </cfRule>
  </conditionalFormatting>
  <conditionalFormatting sqref="H40:J52">
    <cfRule type="cellIs" dxfId="5100" priority="5" stopIfTrue="1" operator="greaterThan">
      <formula>100</formula>
    </cfRule>
  </conditionalFormatting>
  <conditionalFormatting sqref="B53:M53">
    <cfRule type="cellIs" dxfId="5099" priority="4" stopIfTrue="1" operator="notEqual">
      <formula>B38</formula>
    </cfRule>
  </conditionalFormatting>
  <conditionalFormatting sqref="N53:P53">
    <cfRule type="cellIs" dxfId="5098" priority="2" stopIfTrue="1" operator="greaterThan">
      <formula>100</formula>
    </cfRule>
    <cfRule type="cellIs" dxfId="5097" priority="3" stopIfTrue="1" operator="notEqual">
      <formula>N38</formula>
    </cfRule>
  </conditionalFormatting>
  <conditionalFormatting sqref="N40:P52">
    <cfRule type="cellIs" dxfId="50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47</v>
      </c>
      <c r="C6" s="168">
        <f t="shared" si="0"/>
        <v>42</v>
      </c>
      <c r="D6" s="171">
        <f t="shared" ref="D6:D16" si="1">SUM(B6:C6)</f>
        <v>89</v>
      </c>
      <c r="E6" s="174"/>
      <c r="F6" s="174"/>
      <c r="G6" s="174"/>
      <c r="H6" s="174"/>
      <c r="I6" s="174"/>
      <c r="J6" s="174"/>
      <c r="K6" s="179">
        <f t="shared" ref="K6:L16" si="2">K42</f>
        <v>21</v>
      </c>
      <c r="L6" s="183">
        <f t="shared" si="2"/>
        <v>22</v>
      </c>
      <c r="M6" s="188">
        <f t="shared" ref="M6:M17" si="3">SUM(K6:L6)</f>
        <v>43</v>
      </c>
      <c r="N6" s="91">
        <f t="shared" ref="N6:P17" si="4">IF(OR(K6=0,B6=0),0,K6/B6*100)</f>
        <v>44.680851063829785</v>
      </c>
      <c r="O6" s="194">
        <f t="shared" si="4"/>
        <v>52.380952380952387</v>
      </c>
      <c r="P6" s="196">
        <f t="shared" si="4"/>
        <v>48.314606741573037</v>
      </c>
    </row>
    <row r="7" spans="1:16" s="2" customFormat="1" ht="22.5" hidden="1" customHeight="1">
      <c r="A7" s="8" t="s">
        <v>7</v>
      </c>
      <c r="B7" s="161">
        <f t="shared" si="0"/>
        <v>34</v>
      </c>
      <c r="C7" s="168">
        <f t="shared" si="0"/>
        <v>44</v>
      </c>
      <c r="D7" s="130">
        <f t="shared" si="1"/>
        <v>78</v>
      </c>
      <c r="E7" s="175"/>
      <c r="F7" s="175"/>
      <c r="G7" s="175"/>
      <c r="H7" s="175"/>
      <c r="I7" s="175"/>
      <c r="J7" s="175"/>
      <c r="K7" s="162">
        <f t="shared" si="2"/>
        <v>18</v>
      </c>
      <c r="L7" s="169">
        <f t="shared" si="2"/>
        <v>28</v>
      </c>
      <c r="M7" s="130">
        <f t="shared" si="3"/>
        <v>46</v>
      </c>
      <c r="N7" s="139">
        <f t="shared" si="4"/>
        <v>52.941176470588239</v>
      </c>
      <c r="O7" s="145">
        <f t="shared" si="4"/>
        <v>63.636363636363633</v>
      </c>
      <c r="P7" s="151">
        <f t="shared" si="4"/>
        <v>58.974358974358978</v>
      </c>
    </row>
    <row r="8" spans="1:16" s="2" customFormat="1" ht="22.5" hidden="1" customHeight="1">
      <c r="A8" s="8" t="s">
        <v>11</v>
      </c>
      <c r="B8" s="161">
        <f t="shared" si="0"/>
        <v>30</v>
      </c>
      <c r="C8" s="168">
        <f t="shared" si="0"/>
        <v>31</v>
      </c>
      <c r="D8" s="130">
        <f t="shared" si="1"/>
        <v>61</v>
      </c>
      <c r="E8" s="175"/>
      <c r="F8" s="175"/>
      <c r="G8" s="175"/>
      <c r="H8" s="175"/>
      <c r="I8" s="175"/>
      <c r="J8" s="175"/>
      <c r="K8" s="162">
        <f t="shared" si="2"/>
        <v>16</v>
      </c>
      <c r="L8" s="169">
        <f t="shared" si="2"/>
        <v>16</v>
      </c>
      <c r="M8" s="130">
        <f t="shared" si="3"/>
        <v>32</v>
      </c>
      <c r="N8" s="139">
        <f t="shared" si="4"/>
        <v>53.333333333333336</v>
      </c>
      <c r="O8" s="145">
        <f t="shared" si="4"/>
        <v>51.612903225806448</v>
      </c>
      <c r="P8" s="151">
        <f t="shared" si="4"/>
        <v>52.459016393442624</v>
      </c>
    </row>
    <row r="9" spans="1:16" s="2" customFormat="1" ht="22.5" hidden="1" customHeight="1">
      <c r="A9" s="8" t="s">
        <v>5</v>
      </c>
      <c r="B9" s="161">
        <f t="shared" si="0"/>
        <v>39</v>
      </c>
      <c r="C9" s="168">
        <f t="shared" si="0"/>
        <v>47</v>
      </c>
      <c r="D9" s="130">
        <f t="shared" si="1"/>
        <v>86</v>
      </c>
      <c r="E9" s="175"/>
      <c r="F9" s="175"/>
      <c r="G9" s="175"/>
      <c r="H9" s="175"/>
      <c r="I9" s="175"/>
      <c r="J9" s="175"/>
      <c r="K9" s="162">
        <f t="shared" si="2"/>
        <v>25</v>
      </c>
      <c r="L9" s="169">
        <f t="shared" si="2"/>
        <v>28</v>
      </c>
      <c r="M9" s="130">
        <f t="shared" si="3"/>
        <v>53</v>
      </c>
      <c r="N9" s="139">
        <f t="shared" si="4"/>
        <v>64.102564102564102</v>
      </c>
      <c r="O9" s="145">
        <f t="shared" si="4"/>
        <v>59.574468085106382</v>
      </c>
      <c r="P9" s="151">
        <f t="shared" si="4"/>
        <v>61.627906976744185</v>
      </c>
    </row>
    <row r="10" spans="1:16" s="2" customFormat="1" ht="22.5" hidden="1" customHeight="1">
      <c r="A10" s="8" t="s">
        <v>17</v>
      </c>
      <c r="B10" s="161">
        <f t="shared" si="0"/>
        <v>48</v>
      </c>
      <c r="C10" s="168">
        <f t="shared" si="0"/>
        <v>51</v>
      </c>
      <c r="D10" s="130">
        <f t="shared" si="1"/>
        <v>99</v>
      </c>
      <c r="E10" s="175"/>
      <c r="F10" s="175"/>
      <c r="G10" s="175"/>
      <c r="H10" s="175"/>
      <c r="I10" s="175"/>
      <c r="J10" s="175"/>
      <c r="K10" s="162">
        <f t="shared" si="2"/>
        <v>31</v>
      </c>
      <c r="L10" s="169">
        <f t="shared" si="2"/>
        <v>30</v>
      </c>
      <c r="M10" s="130">
        <f t="shared" si="3"/>
        <v>61</v>
      </c>
      <c r="N10" s="139">
        <f t="shared" si="4"/>
        <v>64.583333333333343</v>
      </c>
      <c r="O10" s="145">
        <f t="shared" si="4"/>
        <v>58.82352941176471</v>
      </c>
      <c r="P10" s="151">
        <f t="shared" si="4"/>
        <v>61.616161616161612</v>
      </c>
    </row>
    <row r="11" spans="1:16" s="2" customFormat="1" ht="22.5" hidden="1" customHeight="1">
      <c r="A11" s="8" t="s">
        <v>4</v>
      </c>
      <c r="B11" s="161">
        <f t="shared" si="0"/>
        <v>44</v>
      </c>
      <c r="C11" s="168">
        <f t="shared" si="0"/>
        <v>51</v>
      </c>
      <c r="D11" s="130">
        <f t="shared" si="1"/>
        <v>95</v>
      </c>
      <c r="E11" s="175"/>
      <c r="F11" s="175"/>
      <c r="G11" s="175"/>
      <c r="H11" s="175"/>
      <c r="I11" s="175"/>
      <c r="J11" s="175"/>
      <c r="K11" s="162">
        <f t="shared" si="2"/>
        <v>26</v>
      </c>
      <c r="L11" s="169">
        <f t="shared" si="2"/>
        <v>32</v>
      </c>
      <c r="M11" s="130">
        <f t="shared" si="3"/>
        <v>58</v>
      </c>
      <c r="N11" s="139">
        <f t="shared" si="4"/>
        <v>59.090909090909093</v>
      </c>
      <c r="O11" s="145">
        <f t="shared" si="4"/>
        <v>62.745098039215684</v>
      </c>
      <c r="P11" s="151">
        <f t="shared" si="4"/>
        <v>61.05263157894737</v>
      </c>
    </row>
    <row r="12" spans="1:16" s="2" customFormat="1" ht="22.5" hidden="1" customHeight="1">
      <c r="A12" s="8" t="s">
        <v>10</v>
      </c>
      <c r="B12" s="161">
        <f t="shared" si="0"/>
        <v>68</v>
      </c>
      <c r="C12" s="168">
        <f t="shared" si="0"/>
        <v>81</v>
      </c>
      <c r="D12" s="130">
        <f t="shared" si="1"/>
        <v>149</v>
      </c>
      <c r="E12" s="175"/>
      <c r="F12" s="175"/>
      <c r="G12" s="175"/>
      <c r="H12" s="175"/>
      <c r="I12" s="175"/>
      <c r="J12" s="175"/>
      <c r="K12" s="162">
        <f t="shared" si="2"/>
        <v>41</v>
      </c>
      <c r="L12" s="169">
        <f t="shared" si="2"/>
        <v>51</v>
      </c>
      <c r="M12" s="130">
        <f t="shared" si="3"/>
        <v>92</v>
      </c>
      <c r="N12" s="139">
        <f t="shared" si="4"/>
        <v>60.294117647058819</v>
      </c>
      <c r="O12" s="145">
        <f t="shared" si="4"/>
        <v>62.962962962962962</v>
      </c>
      <c r="P12" s="151">
        <f t="shared" si="4"/>
        <v>61.744966442953022</v>
      </c>
    </row>
    <row r="13" spans="1:16" s="2" customFormat="1" ht="22.5" hidden="1" customHeight="1">
      <c r="A13" s="8" t="s">
        <v>14</v>
      </c>
      <c r="B13" s="161">
        <f t="shared" si="0"/>
        <v>51</v>
      </c>
      <c r="C13" s="168">
        <f t="shared" si="0"/>
        <v>64</v>
      </c>
      <c r="D13" s="130">
        <f t="shared" si="1"/>
        <v>115</v>
      </c>
      <c r="E13" s="175"/>
      <c r="F13" s="175"/>
      <c r="G13" s="175"/>
      <c r="H13" s="175"/>
      <c r="I13" s="175"/>
      <c r="J13" s="175"/>
      <c r="K13" s="162">
        <f t="shared" si="2"/>
        <v>33</v>
      </c>
      <c r="L13" s="169">
        <f t="shared" si="2"/>
        <v>46</v>
      </c>
      <c r="M13" s="130">
        <f t="shared" si="3"/>
        <v>79</v>
      </c>
      <c r="N13" s="139">
        <f t="shared" si="4"/>
        <v>64.705882352941174</v>
      </c>
      <c r="O13" s="145">
        <f t="shared" si="4"/>
        <v>71.875</v>
      </c>
      <c r="P13" s="151">
        <f t="shared" si="4"/>
        <v>68.695652173913047</v>
      </c>
    </row>
    <row r="14" spans="1:16" s="2" customFormat="1" ht="22.5" hidden="1" customHeight="1">
      <c r="A14" s="8" t="s">
        <v>20</v>
      </c>
      <c r="B14" s="161">
        <f t="shared" si="0"/>
        <v>53</v>
      </c>
      <c r="C14" s="168">
        <f t="shared" si="0"/>
        <v>57</v>
      </c>
      <c r="D14" s="130">
        <f t="shared" si="1"/>
        <v>110</v>
      </c>
      <c r="E14" s="175"/>
      <c r="F14" s="175"/>
      <c r="G14" s="175"/>
      <c r="H14" s="175"/>
      <c r="I14" s="175"/>
      <c r="J14" s="175"/>
      <c r="K14" s="162">
        <f t="shared" si="2"/>
        <v>37</v>
      </c>
      <c r="L14" s="169">
        <f t="shared" si="2"/>
        <v>41</v>
      </c>
      <c r="M14" s="130">
        <f t="shared" si="3"/>
        <v>78</v>
      </c>
      <c r="N14" s="139">
        <f t="shared" si="4"/>
        <v>69.811320754716974</v>
      </c>
      <c r="O14" s="145">
        <f t="shared" si="4"/>
        <v>71.929824561403507</v>
      </c>
      <c r="P14" s="151">
        <f t="shared" si="4"/>
        <v>70.909090909090907</v>
      </c>
    </row>
    <row r="15" spans="1:16" s="2" customFormat="1" ht="22.5" hidden="1" customHeight="1">
      <c r="A15" s="8" t="s">
        <v>23</v>
      </c>
      <c r="B15" s="161">
        <f t="shared" si="0"/>
        <v>69</v>
      </c>
      <c r="C15" s="168">
        <f t="shared" si="0"/>
        <v>81</v>
      </c>
      <c r="D15" s="130">
        <f t="shared" si="1"/>
        <v>150</v>
      </c>
      <c r="E15" s="174"/>
      <c r="F15" s="174"/>
      <c r="G15" s="174"/>
      <c r="H15" s="174"/>
      <c r="I15" s="174"/>
      <c r="J15" s="174"/>
      <c r="K15" s="161">
        <f t="shared" si="2"/>
        <v>50</v>
      </c>
      <c r="L15" s="168">
        <f t="shared" si="2"/>
        <v>67</v>
      </c>
      <c r="M15" s="130">
        <f t="shared" si="3"/>
        <v>117</v>
      </c>
      <c r="N15" s="139">
        <f t="shared" si="4"/>
        <v>72.463768115942031</v>
      </c>
      <c r="O15" s="145">
        <f t="shared" si="4"/>
        <v>82.716049382716051</v>
      </c>
      <c r="P15" s="151">
        <f t="shared" si="4"/>
        <v>78</v>
      </c>
    </row>
    <row r="16" spans="1:16" s="2" customFormat="1" ht="22.5" hidden="1" customHeight="1">
      <c r="A16" s="10" t="s">
        <v>35</v>
      </c>
      <c r="B16" s="162">
        <f t="shared" si="0"/>
        <v>256</v>
      </c>
      <c r="C16" s="169">
        <f t="shared" si="0"/>
        <v>340</v>
      </c>
      <c r="D16" s="172">
        <f t="shared" si="1"/>
        <v>596</v>
      </c>
      <c r="E16" s="176"/>
      <c r="F16" s="176"/>
      <c r="G16" s="176"/>
      <c r="H16" s="176"/>
      <c r="I16" s="176"/>
      <c r="J16" s="176"/>
      <c r="K16" s="162">
        <f t="shared" si="2"/>
        <v>161</v>
      </c>
      <c r="L16" s="169">
        <f t="shared" si="2"/>
        <v>167</v>
      </c>
      <c r="M16" s="130">
        <f t="shared" si="3"/>
        <v>328</v>
      </c>
      <c r="N16" s="190">
        <f t="shared" si="4"/>
        <v>62.890625</v>
      </c>
      <c r="O16" s="195">
        <f t="shared" si="4"/>
        <v>49.117647058823529</v>
      </c>
      <c r="P16" s="197">
        <f t="shared" si="4"/>
        <v>55.033557046979865</v>
      </c>
    </row>
    <row r="17" spans="1:24" s="2" customFormat="1" ht="22.5" hidden="1" customHeight="1">
      <c r="A17" s="11" t="s">
        <v>34</v>
      </c>
      <c r="B17" s="42">
        <f>SUM(B6:B16)</f>
        <v>739</v>
      </c>
      <c r="C17" s="22">
        <f>SUM(C6:C16)</f>
        <v>889</v>
      </c>
      <c r="D17" s="37">
        <f>SUM(D6:D16)</f>
        <v>1628</v>
      </c>
      <c r="E17" s="177"/>
      <c r="F17" s="177"/>
      <c r="G17" s="177"/>
      <c r="H17" s="177"/>
      <c r="I17" s="177"/>
      <c r="J17" s="177"/>
      <c r="K17" s="42">
        <f>SUM(K6:K16)</f>
        <v>459</v>
      </c>
      <c r="L17" s="22">
        <f>SUM(L6:L16)</f>
        <v>528</v>
      </c>
      <c r="M17" s="37">
        <f t="shared" si="3"/>
        <v>987</v>
      </c>
      <c r="N17" s="143">
        <f t="shared" si="4"/>
        <v>62.110960757780788</v>
      </c>
      <c r="O17" s="149">
        <f t="shared" si="4"/>
        <v>59.392575928008995</v>
      </c>
      <c r="P17" s="155">
        <f t="shared" si="4"/>
        <v>60.626535626535627</v>
      </c>
    </row>
    <row r="18" spans="1:24" hidden="1"/>
    <row r="19" spans="1:24" hidden="1"/>
    <row r="20" spans="1:24" s="2" customFormat="1" ht="22.5" customHeight="1">
      <c r="A20" s="156" t="str">
        <f>'22宮本第1'!A20:L20</f>
        <v>令和７年７月２０日執行　参議院議員通常選挙</v>
      </c>
      <c r="B20" s="163"/>
      <c r="C20" s="163"/>
      <c r="D20" s="163"/>
      <c r="E20" s="163"/>
      <c r="F20" s="163"/>
      <c r="G20" s="163"/>
      <c r="H20" s="163"/>
      <c r="I20" s="163"/>
      <c r="J20" s="163"/>
      <c r="K20" s="163"/>
      <c r="L20" s="184"/>
      <c r="M20" s="15" t="s">
        <v>109</v>
      </c>
      <c r="N20" s="31"/>
      <c r="O20" s="15" t="s">
        <v>49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3</v>
      </c>
      <c r="C23" s="170">
        <v>2</v>
      </c>
      <c r="D23" s="171">
        <f t="shared" ref="D23:D35" si="5">SUM(B23:C23)</f>
        <v>5</v>
      </c>
      <c r="E23" s="164">
        <v>1</v>
      </c>
      <c r="F23" s="170">
        <v>1</v>
      </c>
      <c r="G23" s="171">
        <f t="shared" ref="G23:G35" si="6">SUM(E23:F23)</f>
        <v>2</v>
      </c>
      <c r="H23" s="164">
        <v>0</v>
      </c>
      <c r="I23" s="170">
        <v>1</v>
      </c>
      <c r="J23" s="171">
        <f t="shared" ref="J23:J35" si="7">SUM(H23:I23)</f>
        <v>1</v>
      </c>
      <c r="K23" s="180">
        <f t="shared" ref="K23:L35" si="8">E23+H23</f>
        <v>1</v>
      </c>
      <c r="L23" s="185">
        <f t="shared" si="8"/>
        <v>2</v>
      </c>
      <c r="M23" s="189">
        <f t="shared" ref="M23:M35" si="9">SUM(K23:L23)</f>
        <v>3</v>
      </c>
      <c r="N23" s="91">
        <f t="shared" ref="N23:P36" si="10">IF(OR(K23=0,B23=0),0,K23/B23*100)</f>
        <v>33.333333333333329</v>
      </c>
      <c r="O23" s="97">
        <f t="shared" si="10"/>
        <v>100</v>
      </c>
      <c r="P23" s="103">
        <f t="shared" si="10"/>
        <v>60</v>
      </c>
      <c r="Q23" s="158"/>
      <c r="R23" s="198"/>
      <c r="S23" s="1" t="s">
        <v>28</v>
      </c>
      <c r="T23" s="1"/>
      <c r="U23" s="1"/>
      <c r="V23" s="1"/>
      <c r="W23" s="1"/>
      <c r="X23" s="1"/>
    </row>
    <row r="24" spans="1:24" s="2" customFormat="1" ht="22.5" customHeight="1">
      <c r="A24" s="157" t="s">
        <v>70</v>
      </c>
      <c r="B24" s="164">
        <v>6</v>
      </c>
      <c r="C24" s="170">
        <v>8</v>
      </c>
      <c r="D24" s="171">
        <f t="shared" si="5"/>
        <v>14</v>
      </c>
      <c r="E24" s="164">
        <v>0</v>
      </c>
      <c r="F24" s="170">
        <v>1</v>
      </c>
      <c r="G24" s="171">
        <f t="shared" si="6"/>
        <v>1</v>
      </c>
      <c r="H24" s="164">
        <v>1</v>
      </c>
      <c r="I24" s="170">
        <v>4</v>
      </c>
      <c r="J24" s="171">
        <f t="shared" si="7"/>
        <v>5</v>
      </c>
      <c r="K24" s="181">
        <f t="shared" si="8"/>
        <v>1</v>
      </c>
      <c r="L24" s="186">
        <f t="shared" si="8"/>
        <v>5</v>
      </c>
      <c r="M24" s="130">
        <f t="shared" si="9"/>
        <v>6</v>
      </c>
      <c r="N24" s="139">
        <f t="shared" si="10"/>
        <v>16.666666666666664</v>
      </c>
      <c r="O24" s="145">
        <f t="shared" si="10"/>
        <v>62.5</v>
      </c>
      <c r="P24" s="151">
        <f t="shared" si="10"/>
        <v>42.857142857142854</v>
      </c>
      <c r="R24" s="1"/>
      <c r="S24" s="1" t="s">
        <v>61</v>
      </c>
      <c r="T24" s="1"/>
      <c r="U24" s="1"/>
      <c r="V24" s="1"/>
      <c r="W24" s="1"/>
      <c r="X24" s="1"/>
    </row>
    <row r="25" spans="1:24" s="2" customFormat="1" ht="22.5" customHeight="1">
      <c r="A25" s="65" t="s">
        <v>0</v>
      </c>
      <c r="B25" s="164">
        <v>47</v>
      </c>
      <c r="C25" s="170">
        <v>42</v>
      </c>
      <c r="D25" s="171">
        <f t="shared" si="5"/>
        <v>89</v>
      </c>
      <c r="E25" s="164">
        <v>7</v>
      </c>
      <c r="F25" s="170">
        <v>6</v>
      </c>
      <c r="G25" s="171">
        <f t="shared" si="6"/>
        <v>13</v>
      </c>
      <c r="H25" s="164">
        <v>14</v>
      </c>
      <c r="I25" s="170">
        <v>16</v>
      </c>
      <c r="J25" s="171">
        <f t="shared" si="7"/>
        <v>30</v>
      </c>
      <c r="K25" s="181">
        <f t="shared" si="8"/>
        <v>21</v>
      </c>
      <c r="L25" s="186">
        <f t="shared" si="8"/>
        <v>22</v>
      </c>
      <c r="M25" s="171">
        <f t="shared" si="9"/>
        <v>43</v>
      </c>
      <c r="N25" s="191">
        <f t="shared" si="10"/>
        <v>44.680851063829785</v>
      </c>
      <c r="O25" s="101">
        <f t="shared" si="10"/>
        <v>52.380952380952387</v>
      </c>
      <c r="P25" s="107">
        <f t="shared" si="10"/>
        <v>48.314606741573037</v>
      </c>
      <c r="S25" s="1" t="s">
        <v>21</v>
      </c>
      <c r="T25" s="1"/>
      <c r="U25" s="1"/>
      <c r="V25" s="1"/>
      <c r="W25" s="1"/>
      <c r="X25" s="1"/>
    </row>
    <row r="26" spans="1:24" s="2" customFormat="1" ht="22.5" customHeight="1">
      <c r="A26" s="8" t="s">
        <v>7</v>
      </c>
      <c r="B26" s="164">
        <v>34</v>
      </c>
      <c r="C26" s="170">
        <v>44</v>
      </c>
      <c r="D26" s="130">
        <f t="shared" si="5"/>
        <v>78</v>
      </c>
      <c r="E26" s="164">
        <v>3</v>
      </c>
      <c r="F26" s="170">
        <v>14</v>
      </c>
      <c r="G26" s="130">
        <f t="shared" si="6"/>
        <v>17</v>
      </c>
      <c r="H26" s="164">
        <v>15</v>
      </c>
      <c r="I26" s="170">
        <v>14</v>
      </c>
      <c r="J26" s="130">
        <f t="shared" si="7"/>
        <v>29</v>
      </c>
      <c r="K26" s="181">
        <f t="shared" si="8"/>
        <v>18</v>
      </c>
      <c r="L26" s="186">
        <f t="shared" si="8"/>
        <v>28</v>
      </c>
      <c r="M26" s="130">
        <f t="shared" si="9"/>
        <v>46</v>
      </c>
      <c r="N26" s="139">
        <f t="shared" si="10"/>
        <v>52.941176470588239</v>
      </c>
      <c r="O26" s="145">
        <f t="shared" si="10"/>
        <v>63.636363636363633</v>
      </c>
      <c r="P26" s="151">
        <f t="shared" si="10"/>
        <v>58.974358974358978</v>
      </c>
    </row>
    <row r="27" spans="1:24" s="2" customFormat="1" ht="22.5" customHeight="1">
      <c r="A27" s="8" t="s">
        <v>11</v>
      </c>
      <c r="B27" s="164">
        <v>30</v>
      </c>
      <c r="C27" s="170">
        <v>31</v>
      </c>
      <c r="D27" s="130">
        <f t="shared" si="5"/>
        <v>61</v>
      </c>
      <c r="E27" s="164">
        <v>5</v>
      </c>
      <c r="F27" s="170">
        <v>7</v>
      </c>
      <c r="G27" s="130">
        <f t="shared" si="6"/>
        <v>12</v>
      </c>
      <c r="H27" s="164">
        <v>11</v>
      </c>
      <c r="I27" s="170">
        <v>9</v>
      </c>
      <c r="J27" s="130">
        <f t="shared" si="7"/>
        <v>20</v>
      </c>
      <c r="K27" s="181">
        <f t="shared" si="8"/>
        <v>16</v>
      </c>
      <c r="L27" s="186">
        <f t="shared" si="8"/>
        <v>16</v>
      </c>
      <c r="M27" s="130">
        <f t="shared" si="9"/>
        <v>32</v>
      </c>
      <c r="N27" s="139">
        <f t="shared" si="10"/>
        <v>53.333333333333336</v>
      </c>
      <c r="O27" s="145">
        <f t="shared" si="10"/>
        <v>51.612903225806448</v>
      </c>
      <c r="P27" s="151">
        <f t="shared" si="10"/>
        <v>52.459016393442624</v>
      </c>
      <c r="R27" s="199"/>
      <c r="S27" s="1" t="s">
        <v>16</v>
      </c>
    </row>
    <row r="28" spans="1:24" s="2" customFormat="1" ht="22.5" customHeight="1">
      <c r="A28" s="8" t="s">
        <v>5</v>
      </c>
      <c r="B28" s="164">
        <v>39</v>
      </c>
      <c r="C28" s="170">
        <v>47</v>
      </c>
      <c r="D28" s="130">
        <f t="shared" si="5"/>
        <v>86</v>
      </c>
      <c r="E28" s="164">
        <v>12</v>
      </c>
      <c r="F28" s="170">
        <v>11</v>
      </c>
      <c r="G28" s="130">
        <f t="shared" si="6"/>
        <v>23</v>
      </c>
      <c r="H28" s="164">
        <v>13</v>
      </c>
      <c r="I28" s="170">
        <v>17</v>
      </c>
      <c r="J28" s="130">
        <f t="shared" si="7"/>
        <v>30</v>
      </c>
      <c r="K28" s="181">
        <f t="shared" si="8"/>
        <v>25</v>
      </c>
      <c r="L28" s="186">
        <f t="shared" si="8"/>
        <v>28</v>
      </c>
      <c r="M28" s="130">
        <f t="shared" si="9"/>
        <v>53</v>
      </c>
      <c r="N28" s="139">
        <f t="shared" si="10"/>
        <v>64.102564102564102</v>
      </c>
      <c r="O28" s="145">
        <f t="shared" si="10"/>
        <v>59.574468085106382</v>
      </c>
      <c r="P28" s="151">
        <f t="shared" si="10"/>
        <v>61.627906976744185</v>
      </c>
      <c r="S28" s="1" t="s">
        <v>62</v>
      </c>
    </row>
    <row r="29" spans="1:24" s="2" customFormat="1" ht="22.5" customHeight="1">
      <c r="A29" s="8" t="s">
        <v>17</v>
      </c>
      <c r="B29" s="164">
        <v>48</v>
      </c>
      <c r="C29" s="170">
        <v>51</v>
      </c>
      <c r="D29" s="130">
        <f t="shared" si="5"/>
        <v>99</v>
      </c>
      <c r="E29" s="164">
        <v>11</v>
      </c>
      <c r="F29" s="170">
        <v>15</v>
      </c>
      <c r="G29" s="130">
        <f t="shared" si="6"/>
        <v>26</v>
      </c>
      <c r="H29" s="164">
        <v>20</v>
      </c>
      <c r="I29" s="170">
        <v>15</v>
      </c>
      <c r="J29" s="130">
        <f t="shared" si="7"/>
        <v>35</v>
      </c>
      <c r="K29" s="181">
        <f t="shared" si="8"/>
        <v>31</v>
      </c>
      <c r="L29" s="186">
        <f t="shared" si="8"/>
        <v>30</v>
      </c>
      <c r="M29" s="130">
        <f t="shared" si="9"/>
        <v>61</v>
      </c>
      <c r="N29" s="139">
        <f t="shared" si="10"/>
        <v>64.583333333333343</v>
      </c>
      <c r="O29" s="145">
        <f t="shared" si="10"/>
        <v>58.82352941176471</v>
      </c>
      <c r="P29" s="151">
        <f t="shared" si="10"/>
        <v>61.616161616161612</v>
      </c>
    </row>
    <row r="30" spans="1:24" s="2" customFormat="1" ht="22.5" customHeight="1">
      <c r="A30" s="8" t="s">
        <v>4</v>
      </c>
      <c r="B30" s="164">
        <v>44</v>
      </c>
      <c r="C30" s="170">
        <v>51</v>
      </c>
      <c r="D30" s="130">
        <f t="shared" si="5"/>
        <v>95</v>
      </c>
      <c r="E30" s="164">
        <v>13</v>
      </c>
      <c r="F30" s="170">
        <v>16</v>
      </c>
      <c r="G30" s="130">
        <f t="shared" si="6"/>
        <v>29</v>
      </c>
      <c r="H30" s="164">
        <v>13</v>
      </c>
      <c r="I30" s="170">
        <v>16</v>
      </c>
      <c r="J30" s="130">
        <f t="shared" si="7"/>
        <v>29</v>
      </c>
      <c r="K30" s="181">
        <f t="shared" si="8"/>
        <v>26</v>
      </c>
      <c r="L30" s="186">
        <f t="shared" si="8"/>
        <v>32</v>
      </c>
      <c r="M30" s="130">
        <f t="shared" si="9"/>
        <v>58</v>
      </c>
      <c r="N30" s="139">
        <f t="shared" si="10"/>
        <v>59.090909090909093</v>
      </c>
      <c r="O30" s="145">
        <f t="shared" si="10"/>
        <v>62.745098039215684</v>
      </c>
      <c r="P30" s="151">
        <f t="shared" si="10"/>
        <v>61.05263157894737</v>
      </c>
    </row>
    <row r="31" spans="1:24" s="2" customFormat="1" ht="22.5" customHeight="1">
      <c r="A31" s="8" t="s">
        <v>10</v>
      </c>
      <c r="B31" s="164">
        <v>68</v>
      </c>
      <c r="C31" s="170">
        <v>81</v>
      </c>
      <c r="D31" s="130">
        <f t="shared" si="5"/>
        <v>149</v>
      </c>
      <c r="E31" s="164">
        <v>23</v>
      </c>
      <c r="F31" s="170">
        <v>29</v>
      </c>
      <c r="G31" s="130">
        <f t="shared" si="6"/>
        <v>52</v>
      </c>
      <c r="H31" s="164">
        <v>18</v>
      </c>
      <c r="I31" s="170">
        <v>22</v>
      </c>
      <c r="J31" s="130">
        <f t="shared" si="7"/>
        <v>40</v>
      </c>
      <c r="K31" s="181">
        <f t="shared" si="8"/>
        <v>41</v>
      </c>
      <c r="L31" s="186">
        <f t="shared" si="8"/>
        <v>51</v>
      </c>
      <c r="M31" s="130">
        <f t="shared" si="9"/>
        <v>92</v>
      </c>
      <c r="N31" s="139">
        <f t="shared" si="10"/>
        <v>60.294117647058819</v>
      </c>
      <c r="O31" s="145">
        <f t="shared" si="10"/>
        <v>62.962962962962962</v>
      </c>
      <c r="P31" s="151">
        <f t="shared" si="10"/>
        <v>61.744966442953022</v>
      </c>
    </row>
    <row r="32" spans="1:24" s="2" customFormat="1" ht="22.5" customHeight="1">
      <c r="A32" s="8" t="s">
        <v>14</v>
      </c>
      <c r="B32" s="164">
        <v>51</v>
      </c>
      <c r="C32" s="170">
        <v>64</v>
      </c>
      <c r="D32" s="130">
        <f t="shared" si="5"/>
        <v>115</v>
      </c>
      <c r="E32" s="164">
        <v>20</v>
      </c>
      <c r="F32" s="170">
        <v>26</v>
      </c>
      <c r="G32" s="130">
        <f t="shared" si="6"/>
        <v>46</v>
      </c>
      <c r="H32" s="164">
        <v>13</v>
      </c>
      <c r="I32" s="170">
        <v>20</v>
      </c>
      <c r="J32" s="130">
        <f t="shared" si="7"/>
        <v>33</v>
      </c>
      <c r="K32" s="181">
        <f t="shared" si="8"/>
        <v>33</v>
      </c>
      <c r="L32" s="186">
        <f t="shared" si="8"/>
        <v>46</v>
      </c>
      <c r="M32" s="130">
        <f t="shared" si="9"/>
        <v>79</v>
      </c>
      <c r="N32" s="139">
        <f t="shared" si="10"/>
        <v>64.705882352941174</v>
      </c>
      <c r="O32" s="145">
        <f t="shared" si="10"/>
        <v>71.875</v>
      </c>
      <c r="P32" s="151">
        <f t="shared" si="10"/>
        <v>68.695652173913047</v>
      </c>
    </row>
    <row r="33" spans="1:16" s="2" customFormat="1" ht="22.5" customHeight="1">
      <c r="A33" s="8" t="s">
        <v>20</v>
      </c>
      <c r="B33" s="164">
        <v>53</v>
      </c>
      <c r="C33" s="170">
        <v>57</v>
      </c>
      <c r="D33" s="130">
        <f t="shared" si="5"/>
        <v>110</v>
      </c>
      <c r="E33" s="164">
        <v>16</v>
      </c>
      <c r="F33" s="170">
        <v>22</v>
      </c>
      <c r="G33" s="130">
        <f t="shared" si="6"/>
        <v>38</v>
      </c>
      <c r="H33" s="164">
        <v>21</v>
      </c>
      <c r="I33" s="170">
        <v>19</v>
      </c>
      <c r="J33" s="130">
        <f t="shared" si="7"/>
        <v>40</v>
      </c>
      <c r="K33" s="181">
        <f t="shared" si="8"/>
        <v>37</v>
      </c>
      <c r="L33" s="186">
        <f t="shared" si="8"/>
        <v>41</v>
      </c>
      <c r="M33" s="130">
        <f t="shared" si="9"/>
        <v>78</v>
      </c>
      <c r="N33" s="139">
        <f t="shared" si="10"/>
        <v>69.811320754716974</v>
      </c>
      <c r="O33" s="145">
        <f t="shared" si="10"/>
        <v>71.929824561403507</v>
      </c>
      <c r="P33" s="151">
        <f t="shared" si="10"/>
        <v>70.909090909090907</v>
      </c>
    </row>
    <row r="34" spans="1:16" s="2" customFormat="1" ht="22.5" customHeight="1">
      <c r="A34" s="8" t="s">
        <v>23</v>
      </c>
      <c r="B34" s="164">
        <v>69</v>
      </c>
      <c r="C34" s="170">
        <v>81</v>
      </c>
      <c r="D34" s="130">
        <f t="shared" si="5"/>
        <v>150</v>
      </c>
      <c r="E34" s="164">
        <v>26</v>
      </c>
      <c r="F34" s="170">
        <v>33</v>
      </c>
      <c r="G34" s="130">
        <f t="shared" si="6"/>
        <v>59</v>
      </c>
      <c r="H34" s="164">
        <v>24</v>
      </c>
      <c r="I34" s="170">
        <v>34</v>
      </c>
      <c r="J34" s="130">
        <f t="shared" si="7"/>
        <v>58</v>
      </c>
      <c r="K34" s="181">
        <f t="shared" si="8"/>
        <v>50</v>
      </c>
      <c r="L34" s="186">
        <f t="shared" si="8"/>
        <v>67</v>
      </c>
      <c r="M34" s="130">
        <f t="shared" si="9"/>
        <v>117</v>
      </c>
      <c r="N34" s="139">
        <f t="shared" si="10"/>
        <v>72.463768115942031</v>
      </c>
      <c r="O34" s="145">
        <f t="shared" si="10"/>
        <v>82.716049382716051</v>
      </c>
      <c r="P34" s="151">
        <f t="shared" si="10"/>
        <v>78</v>
      </c>
    </row>
    <row r="35" spans="1:16" s="2" customFormat="1" ht="22.5" customHeight="1">
      <c r="A35" s="10" t="s">
        <v>35</v>
      </c>
      <c r="B35" s="164">
        <v>256</v>
      </c>
      <c r="C35" s="170">
        <v>340</v>
      </c>
      <c r="D35" s="172">
        <f t="shared" si="5"/>
        <v>596</v>
      </c>
      <c r="E35" s="164">
        <v>77</v>
      </c>
      <c r="F35" s="170">
        <v>99</v>
      </c>
      <c r="G35" s="172">
        <f t="shared" si="6"/>
        <v>176</v>
      </c>
      <c r="H35" s="164">
        <v>84</v>
      </c>
      <c r="I35" s="170">
        <v>68</v>
      </c>
      <c r="J35" s="172">
        <f t="shared" si="7"/>
        <v>152</v>
      </c>
      <c r="K35" s="182">
        <f t="shared" si="8"/>
        <v>161</v>
      </c>
      <c r="L35" s="187">
        <f t="shared" si="8"/>
        <v>167</v>
      </c>
      <c r="M35" s="130">
        <f t="shared" si="9"/>
        <v>328</v>
      </c>
      <c r="N35" s="190">
        <f t="shared" si="10"/>
        <v>62.890625</v>
      </c>
      <c r="O35" s="195">
        <f t="shared" si="10"/>
        <v>49.117647058823529</v>
      </c>
      <c r="P35" s="197">
        <f t="shared" si="10"/>
        <v>55.033557046979865</v>
      </c>
    </row>
    <row r="36" spans="1:16" s="2" customFormat="1" ht="22.5" customHeight="1">
      <c r="A36" s="11" t="s">
        <v>34</v>
      </c>
      <c r="B36" s="42">
        <f t="shared" ref="B36:M36" si="11">SUM(B23:B35)</f>
        <v>748</v>
      </c>
      <c r="C36" s="22">
        <f t="shared" si="11"/>
        <v>899</v>
      </c>
      <c r="D36" s="37">
        <f t="shared" si="11"/>
        <v>1647</v>
      </c>
      <c r="E36" s="42">
        <f t="shared" si="11"/>
        <v>214</v>
      </c>
      <c r="F36" s="22">
        <f t="shared" si="11"/>
        <v>280</v>
      </c>
      <c r="G36" s="37">
        <f t="shared" si="11"/>
        <v>494</v>
      </c>
      <c r="H36" s="42">
        <f t="shared" si="11"/>
        <v>247</v>
      </c>
      <c r="I36" s="22">
        <f t="shared" si="11"/>
        <v>255</v>
      </c>
      <c r="J36" s="37">
        <f t="shared" si="11"/>
        <v>502</v>
      </c>
      <c r="K36" s="42">
        <f t="shared" si="11"/>
        <v>461</v>
      </c>
      <c r="L36" s="22">
        <f t="shared" si="11"/>
        <v>535</v>
      </c>
      <c r="M36" s="37">
        <f t="shared" si="11"/>
        <v>996</v>
      </c>
      <c r="N36" s="143">
        <f t="shared" si="10"/>
        <v>61.63101604278075</v>
      </c>
      <c r="O36" s="149">
        <f t="shared" si="10"/>
        <v>59.510567296996662</v>
      </c>
      <c r="P36" s="155">
        <f t="shared" si="10"/>
        <v>60.473588342440799</v>
      </c>
    </row>
    <row r="38" spans="1:16" s="2" customFormat="1" ht="13.5">
      <c r="A38" s="158" t="s">
        <v>9</v>
      </c>
      <c r="B38" s="165">
        <f>B36</f>
        <v>748</v>
      </c>
      <c r="C38" s="165">
        <f>C36</f>
        <v>899</v>
      </c>
      <c r="D38" s="173">
        <f>SUM(B38:C38)</f>
        <v>1647</v>
      </c>
      <c r="E38" s="178">
        <f>E36</f>
        <v>214</v>
      </c>
      <c r="F38" s="178">
        <f>F36</f>
        <v>280</v>
      </c>
      <c r="G38" s="173">
        <f>SUM(E38:F38)</f>
        <v>494</v>
      </c>
      <c r="H38" s="178">
        <f>H36</f>
        <v>247</v>
      </c>
      <c r="I38" s="178">
        <f>I36</f>
        <v>255</v>
      </c>
      <c r="J38" s="173">
        <f>SUM(H38:I38)</f>
        <v>502</v>
      </c>
      <c r="K38" s="165">
        <f>K36</f>
        <v>461</v>
      </c>
      <c r="L38" s="165">
        <f>L36</f>
        <v>535</v>
      </c>
      <c r="M38" s="173">
        <f>SUM(K38:L38)</f>
        <v>996</v>
      </c>
      <c r="N38" s="192">
        <f>IF(OR(K38=0,B38=0),0,K38/B38*100)</f>
        <v>61.63101604278075</v>
      </c>
      <c r="O38" s="192">
        <f>IF(OR(L38=0,C38=0),0,L38/C38*100)</f>
        <v>59.510567296996662</v>
      </c>
      <c r="P38" s="192">
        <f>IF(OR(M38=0,D38=0),0,M38/D38*100)</f>
        <v>60.473588342440799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3</v>
      </c>
      <c r="C40" s="167">
        <f t="shared" ref="C40:C52" si="13">ROUND(IF(C23=0,0,C23*$C$38/$C$36),0)</f>
        <v>2</v>
      </c>
      <c r="D40" s="166">
        <f t="shared" ref="D40:D52" si="14">SUM(B40:C40)</f>
        <v>5</v>
      </c>
      <c r="E40" s="167">
        <f t="shared" ref="E40:E52" si="15">ROUND(IF(E23=0,0,E23*$E$38/$E$36),0)</f>
        <v>1</v>
      </c>
      <c r="F40" s="167">
        <f t="shared" ref="F40:F52" si="16">ROUND(IF(F23=0,0,F23*$F$38/$F$36),0)</f>
        <v>1</v>
      </c>
      <c r="G40" s="166">
        <f t="shared" ref="G40:G52" si="17">SUM(E40:F40)</f>
        <v>2</v>
      </c>
      <c r="H40" s="167">
        <f t="shared" ref="H40:H52" si="18">ROUND(IF(H23=0,0,H23*$H$38/$H$36),0)</f>
        <v>0</v>
      </c>
      <c r="I40" s="167">
        <f t="shared" ref="I40:I52" si="19">ROUND(IF(I23=0,0,I23*$I$38/$I$36),0)</f>
        <v>1</v>
      </c>
      <c r="J40" s="166">
        <f t="shared" ref="J40:J52" si="20">SUM(H40:I40)</f>
        <v>1</v>
      </c>
      <c r="K40" s="167">
        <f t="shared" ref="K40:K52" si="21">ROUND(IF(K23=0,0,K23*$K$38/$K$36),0)</f>
        <v>1</v>
      </c>
      <c r="L40" s="167">
        <f t="shared" ref="L40:L52" si="22">ROUND(IF(L23=0,0,L23*$L$38/$L$36),0)</f>
        <v>2</v>
      </c>
      <c r="M40" s="166">
        <f t="shared" ref="M40:M52" si="23">SUM(K40:L40)</f>
        <v>3</v>
      </c>
      <c r="N40" s="193">
        <f t="shared" ref="N40:P52" si="24">IF(OR(K40=0,B40=0),0,K40/B40*100)</f>
        <v>33.333333333333329</v>
      </c>
      <c r="O40" s="193">
        <f t="shared" si="24"/>
        <v>100</v>
      </c>
      <c r="P40" s="193">
        <f t="shared" si="24"/>
        <v>60</v>
      </c>
    </row>
    <row r="41" spans="1:16" s="2" customFormat="1" ht="13.5">
      <c r="A41" s="159" t="s">
        <v>70</v>
      </c>
      <c r="B41" s="167">
        <f t="shared" si="12"/>
        <v>6</v>
      </c>
      <c r="C41" s="167">
        <f t="shared" si="13"/>
        <v>8</v>
      </c>
      <c r="D41" s="166">
        <f t="shared" si="14"/>
        <v>14</v>
      </c>
      <c r="E41" s="167">
        <f t="shared" si="15"/>
        <v>0</v>
      </c>
      <c r="F41" s="167">
        <f t="shared" si="16"/>
        <v>1</v>
      </c>
      <c r="G41" s="166">
        <f t="shared" si="17"/>
        <v>1</v>
      </c>
      <c r="H41" s="167">
        <f t="shared" si="18"/>
        <v>1</v>
      </c>
      <c r="I41" s="167">
        <f t="shared" si="19"/>
        <v>4</v>
      </c>
      <c r="J41" s="166">
        <f t="shared" si="20"/>
        <v>5</v>
      </c>
      <c r="K41" s="167">
        <f t="shared" si="21"/>
        <v>1</v>
      </c>
      <c r="L41" s="167">
        <f t="shared" si="22"/>
        <v>5</v>
      </c>
      <c r="M41" s="166">
        <f t="shared" si="23"/>
        <v>6</v>
      </c>
      <c r="N41" s="193">
        <f t="shared" si="24"/>
        <v>16.666666666666664</v>
      </c>
      <c r="O41" s="193">
        <f t="shared" si="24"/>
        <v>62.5</v>
      </c>
      <c r="P41" s="193">
        <f t="shared" si="24"/>
        <v>42.857142857142854</v>
      </c>
    </row>
    <row r="42" spans="1:16" s="2" customFormat="1" ht="13.5">
      <c r="A42" s="160" t="s">
        <v>0</v>
      </c>
      <c r="B42" s="167">
        <f t="shared" si="12"/>
        <v>47</v>
      </c>
      <c r="C42" s="167">
        <f t="shared" si="13"/>
        <v>42</v>
      </c>
      <c r="D42" s="166">
        <f t="shared" si="14"/>
        <v>89</v>
      </c>
      <c r="E42" s="167">
        <f t="shared" si="15"/>
        <v>7</v>
      </c>
      <c r="F42" s="167">
        <f t="shared" si="16"/>
        <v>6</v>
      </c>
      <c r="G42" s="166">
        <f t="shared" si="17"/>
        <v>13</v>
      </c>
      <c r="H42" s="167">
        <f t="shared" si="18"/>
        <v>14</v>
      </c>
      <c r="I42" s="167">
        <f t="shared" si="19"/>
        <v>16</v>
      </c>
      <c r="J42" s="166">
        <f t="shared" si="20"/>
        <v>30</v>
      </c>
      <c r="K42" s="167">
        <f t="shared" si="21"/>
        <v>21</v>
      </c>
      <c r="L42" s="167">
        <f t="shared" si="22"/>
        <v>22</v>
      </c>
      <c r="M42" s="166">
        <f t="shared" si="23"/>
        <v>43</v>
      </c>
      <c r="N42" s="193">
        <f t="shared" si="24"/>
        <v>44.680851063829785</v>
      </c>
      <c r="O42" s="193">
        <f t="shared" si="24"/>
        <v>52.380952380952387</v>
      </c>
      <c r="P42" s="193">
        <f t="shared" si="24"/>
        <v>48.314606741573037</v>
      </c>
    </row>
    <row r="43" spans="1:16" s="2" customFormat="1" ht="13.5">
      <c r="A43" s="160" t="s">
        <v>7</v>
      </c>
      <c r="B43" s="167">
        <f t="shared" si="12"/>
        <v>34</v>
      </c>
      <c r="C43" s="167">
        <f t="shared" si="13"/>
        <v>44</v>
      </c>
      <c r="D43" s="166">
        <f t="shared" si="14"/>
        <v>78</v>
      </c>
      <c r="E43" s="167">
        <f t="shared" si="15"/>
        <v>3</v>
      </c>
      <c r="F43" s="167">
        <f t="shared" si="16"/>
        <v>14</v>
      </c>
      <c r="G43" s="166">
        <f t="shared" si="17"/>
        <v>17</v>
      </c>
      <c r="H43" s="167">
        <f t="shared" si="18"/>
        <v>15</v>
      </c>
      <c r="I43" s="167">
        <f t="shared" si="19"/>
        <v>14</v>
      </c>
      <c r="J43" s="166">
        <f t="shared" si="20"/>
        <v>29</v>
      </c>
      <c r="K43" s="167">
        <f t="shared" si="21"/>
        <v>18</v>
      </c>
      <c r="L43" s="167">
        <f t="shared" si="22"/>
        <v>28</v>
      </c>
      <c r="M43" s="166">
        <f t="shared" si="23"/>
        <v>46</v>
      </c>
      <c r="N43" s="193">
        <f t="shared" si="24"/>
        <v>52.941176470588239</v>
      </c>
      <c r="O43" s="193">
        <f t="shared" si="24"/>
        <v>63.636363636363633</v>
      </c>
      <c r="P43" s="193">
        <f t="shared" si="24"/>
        <v>58.974358974358978</v>
      </c>
    </row>
    <row r="44" spans="1:16" s="2" customFormat="1" ht="13.5">
      <c r="A44" s="160" t="s">
        <v>11</v>
      </c>
      <c r="B44" s="167">
        <f t="shared" si="12"/>
        <v>30</v>
      </c>
      <c r="C44" s="167">
        <f t="shared" si="13"/>
        <v>31</v>
      </c>
      <c r="D44" s="166">
        <f t="shared" si="14"/>
        <v>61</v>
      </c>
      <c r="E44" s="167">
        <f t="shared" si="15"/>
        <v>5</v>
      </c>
      <c r="F44" s="167">
        <f t="shared" si="16"/>
        <v>7</v>
      </c>
      <c r="G44" s="166">
        <f t="shared" si="17"/>
        <v>12</v>
      </c>
      <c r="H44" s="167">
        <f t="shared" si="18"/>
        <v>11</v>
      </c>
      <c r="I44" s="167">
        <f t="shared" si="19"/>
        <v>9</v>
      </c>
      <c r="J44" s="166">
        <f t="shared" si="20"/>
        <v>20</v>
      </c>
      <c r="K44" s="167">
        <f t="shared" si="21"/>
        <v>16</v>
      </c>
      <c r="L44" s="167">
        <f t="shared" si="22"/>
        <v>16</v>
      </c>
      <c r="M44" s="166">
        <f t="shared" si="23"/>
        <v>32</v>
      </c>
      <c r="N44" s="193">
        <f t="shared" si="24"/>
        <v>53.333333333333336</v>
      </c>
      <c r="O44" s="193">
        <f t="shared" si="24"/>
        <v>51.612903225806448</v>
      </c>
      <c r="P44" s="193">
        <f t="shared" si="24"/>
        <v>52.459016393442624</v>
      </c>
    </row>
    <row r="45" spans="1:16" s="2" customFormat="1" ht="13.5">
      <c r="A45" s="160" t="s">
        <v>5</v>
      </c>
      <c r="B45" s="167">
        <f t="shared" si="12"/>
        <v>39</v>
      </c>
      <c r="C45" s="167">
        <f t="shared" si="13"/>
        <v>47</v>
      </c>
      <c r="D45" s="166">
        <f t="shared" si="14"/>
        <v>86</v>
      </c>
      <c r="E45" s="167">
        <f t="shared" si="15"/>
        <v>12</v>
      </c>
      <c r="F45" s="167">
        <f t="shared" si="16"/>
        <v>11</v>
      </c>
      <c r="G45" s="166">
        <f t="shared" si="17"/>
        <v>23</v>
      </c>
      <c r="H45" s="167">
        <f t="shared" si="18"/>
        <v>13</v>
      </c>
      <c r="I45" s="167">
        <f t="shared" si="19"/>
        <v>17</v>
      </c>
      <c r="J45" s="166">
        <f t="shared" si="20"/>
        <v>30</v>
      </c>
      <c r="K45" s="167">
        <f t="shared" si="21"/>
        <v>25</v>
      </c>
      <c r="L45" s="167">
        <f t="shared" si="22"/>
        <v>28</v>
      </c>
      <c r="M45" s="166">
        <f t="shared" si="23"/>
        <v>53</v>
      </c>
      <c r="N45" s="193">
        <f t="shared" si="24"/>
        <v>64.102564102564102</v>
      </c>
      <c r="O45" s="193">
        <f t="shared" si="24"/>
        <v>59.574468085106382</v>
      </c>
      <c r="P45" s="193">
        <f t="shared" si="24"/>
        <v>61.627906976744185</v>
      </c>
    </row>
    <row r="46" spans="1:16" s="2" customFormat="1" ht="13.5">
      <c r="A46" s="160" t="s">
        <v>17</v>
      </c>
      <c r="B46" s="167">
        <f t="shared" si="12"/>
        <v>48</v>
      </c>
      <c r="C46" s="167">
        <f t="shared" si="13"/>
        <v>51</v>
      </c>
      <c r="D46" s="166">
        <f t="shared" si="14"/>
        <v>99</v>
      </c>
      <c r="E46" s="167">
        <f t="shared" si="15"/>
        <v>11</v>
      </c>
      <c r="F46" s="167">
        <f t="shared" si="16"/>
        <v>15</v>
      </c>
      <c r="G46" s="166">
        <f t="shared" si="17"/>
        <v>26</v>
      </c>
      <c r="H46" s="167">
        <f t="shared" si="18"/>
        <v>20</v>
      </c>
      <c r="I46" s="167">
        <f t="shared" si="19"/>
        <v>15</v>
      </c>
      <c r="J46" s="166">
        <f t="shared" si="20"/>
        <v>35</v>
      </c>
      <c r="K46" s="167">
        <f t="shared" si="21"/>
        <v>31</v>
      </c>
      <c r="L46" s="167">
        <f t="shared" si="22"/>
        <v>30</v>
      </c>
      <c r="M46" s="166">
        <f t="shared" si="23"/>
        <v>61</v>
      </c>
      <c r="N46" s="193">
        <f t="shared" si="24"/>
        <v>64.583333333333343</v>
      </c>
      <c r="O46" s="193">
        <f t="shared" si="24"/>
        <v>58.82352941176471</v>
      </c>
      <c r="P46" s="193">
        <f t="shared" si="24"/>
        <v>61.616161616161612</v>
      </c>
    </row>
    <row r="47" spans="1:16" s="2" customFormat="1" ht="13.5">
      <c r="A47" s="160" t="s">
        <v>4</v>
      </c>
      <c r="B47" s="167">
        <f t="shared" si="12"/>
        <v>44</v>
      </c>
      <c r="C47" s="167">
        <f t="shared" si="13"/>
        <v>51</v>
      </c>
      <c r="D47" s="166">
        <f t="shared" si="14"/>
        <v>95</v>
      </c>
      <c r="E47" s="167">
        <f t="shared" si="15"/>
        <v>13</v>
      </c>
      <c r="F47" s="167">
        <f t="shared" si="16"/>
        <v>16</v>
      </c>
      <c r="G47" s="166">
        <f t="shared" si="17"/>
        <v>29</v>
      </c>
      <c r="H47" s="167">
        <f t="shared" si="18"/>
        <v>13</v>
      </c>
      <c r="I47" s="167">
        <f t="shared" si="19"/>
        <v>16</v>
      </c>
      <c r="J47" s="166">
        <f t="shared" si="20"/>
        <v>29</v>
      </c>
      <c r="K47" s="167">
        <f t="shared" si="21"/>
        <v>26</v>
      </c>
      <c r="L47" s="167">
        <f t="shared" si="22"/>
        <v>32</v>
      </c>
      <c r="M47" s="166">
        <f t="shared" si="23"/>
        <v>58</v>
      </c>
      <c r="N47" s="193">
        <f t="shared" si="24"/>
        <v>59.090909090909093</v>
      </c>
      <c r="O47" s="193">
        <f t="shared" si="24"/>
        <v>62.745098039215684</v>
      </c>
      <c r="P47" s="193">
        <f t="shared" si="24"/>
        <v>61.05263157894737</v>
      </c>
    </row>
    <row r="48" spans="1:16" s="2" customFormat="1" ht="13.5">
      <c r="A48" s="160" t="s">
        <v>10</v>
      </c>
      <c r="B48" s="167">
        <f t="shared" si="12"/>
        <v>68</v>
      </c>
      <c r="C48" s="167">
        <f t="shared" si="13"/>
        <v>81</v>
      </c>
      <c r="D48" s="166">
        <f t="shared" si="14"/>
        <v>149</v>
      </c>
      <c r="E48" s="167">
        <f t="shared" si="15"/>
        <v>23</v>
      </c>
      <c r="F48" s="167">
        <f t="shared" si="16"/>
        <v>29</v>
      </c>
      <c r="G48" s="166">
        <f t="shared" si="17"/>
        <v>52</v>
      </c>
      <c r="H48" s="167">
        <f t="shared" si="18"/>
        <v>18</v>
      </c>
      <c r="I48" s="167">
        <f t="shared" si="19"/>
        <v>22</v>
      </c>
      <c r="J48" s="166">
        <f t="shared" si="20"/>
        <v>40</v>
      </c>
      <c r="K48" s="167">
        <f t="shared" si="21"/>
        <v>41</v>
      </c>
      <c r="L48" s="167">
        <f t="shared" si="22"/>
        <v>51</v>
      </c>
      <c r="M48" s="166">
        <f t="shared" si="23"/>
        <v>92</v>
      </c>
      <c r="N48" s="193">
        <f t="shared" si="24"/>
        <v>60.294117647058819</v>
      </c>
      <c r="O48" s="193">
        <f t="shared" si="24"/>
        <v>62.962962962962962</v>
      </c>
      <c r="P48" s="193">
        <f t="shared" si="24"/>
        <v>61.744966442953022</v>
      </c>
    </row>
    <row r="49" spans="1:16" s="2" customFormat="1" ht="13.5">
      <c r="A49" s="160" t="s">
        <v>14</v>
      </c>
      <c r="B49" s="167">
        <f t="shared" si="12"/>
        <v>51</v>
      </c>
      <c r="C49" s="167">
        <f t="shared" si="13"/>
        <v>64</v>
      </c>
      <c r="D49" s="166">
        <f t="shared" si="14"/>
        <v>115</v>
      </c>
      <c r="E49" s="167">
        <f t="shared" si="15"/>
        <v>20</v>
      </c>
      <c r="F49" s="167">
        <f t="shared" si="16"/>
        <v>26</v>
      </c>
      <c r="G49" s="166">
        <f t="shared" si="17"/>
        <v>46</v>
      </c>
      <c r="H49" s="167">
        <f t="shared" si="18"/>
        <v>13</v>
      </c>
      <c r="I49" s="167">
        <f t="shared" si="19"/>
        <v>20</v>
      </c>
      <c r="J49" s="166">
        <f t="shared" si="20"/>
        <v>33</v>
      </c>
      <c r="K49" s="167">
        <f t="shared" si="21"/>
        <v>33</v>
      </c>
      <c r="L49" s="167">
        <f t="shared" si="22"/>
        <v>46</v>
      </c>
      <c r="M49" s="166">
        <f t="shared" si="23"/>
        <v>79</v>
      </c>
      <c r="N49" s="193">
        <f t="shared" si="24"/>
        <v>64.705882352941174</v>
      </c>
      <c r="O49" s="193">
        <f t="shared" si="24"/>
        <v>71.875</v>
      </c>
      <c r="P49" s="193">
        <f t="shared" si="24"/>
        <v>68.695652173913047</v>
      </c>
    </row>
    <row r="50" spans="1:16" s="2" customFormat="1" ht="13.5">
      <c r="A50" s="160" t="s">
        <v>20</v>
      </c>
      <c r="B50" s="167">
        <f t="shared" si="12"/>
        <v>53</v>
      </c>
      <c r="C50" s="167">
        <f t="shared" si="13"/>
        <v>57</v>
      </c>
      <c r="D50" s="166">
        <f t="shared" si="14"/>
        <v>110</v>
      </c>
      <c r="E50" s="167">
        <f t="shared" si="15"/>
        <v>16</v>
      </c>
      <c r="F50" s="167">
        <f t="shared" si="16"/>
        <v>22</v>
      </c>
      <c r="G50" s="166">
        <f t="shared" si="17"/>
        <v>38</v>
      </c>
      <c r="H50" s="167">
        <f t="shared" si="18"/>
        <v>21</v>
      </c>
      <c r="I50" s="167">
        <f t="shared" si="19"/>
        <v>19</v>
      </c>
      <c r="J50" s="166">
        <f t="shared" si="20"/>
        <v>40</v>
      </c>
      <c r="K50" s="167">
        <f t="shared" si="21"/>
        <v>37</v>
      </c>
      <c r="L50" s="167">
        <f t="shared" si="22"/>
        <v>41</v>
      </c>
      <c r="M50" s="166">
        <f t="shared" si="23"/>
        <v>78</v>
      </c>
      <c r="N50" s="193">
        <f t="shared" si="24"/>
        <v>69.811320754716974</v>
      </c>
      <c r="O50" s="193">
        <f t="shared" si="24"/>
        <v>71.929824561403507</v>
      </c>
      <c r="P50" s="193">
        <f t="shared" si="24"/>
        <v>70.909090909090907</v>
      </c>
    </row>
    <row r="51" spans="1:16" s="2" customFormat="1" ht="13.5">
      <c r="A51" s="160" t="s">
        <v>23</v>
      </c>
      <c r="B51" s="167">
        <f t="shared" si="12"/>
        <v>69</v>
      </c>
      <c r="C51" s="167">
        <f t="shared" si="13"/>
        <v>81</v>
      </c>
      <c r="D51" s="166">
        <f t="shared" si="14"/>
        <v>150</v>
      </c>
      <c r="E51" s="167">
        <f t="shared" si="15"/>
        <v>26</v>
      </c>
      <c r="F51" s="167">
        <f t="shared" si="16"/>
        <v>33</v>
      </c>
      <c r="G51" s="166">
        <f t="shared" si="17"/>
        <v>59</v>
      </c>
      <c r="H51" s="167">
        <f t="shared" si="18"/>
        <v>24</v>
      </c>
      <c r="I51" s="167">
        <f t="shared" si="19"/>
        <v>34</v>
      </c>
      <c r="J51" s="166">
        <f t="shared" si="20"/>
        <v>58</v>
      </c>
      <c r="K51" s="167">
        <f t="shared" si="21"/>
        <v>50</v>
      </c>
      <c r="L51" s="167">
        <f t="shared" si="22"/>
        <v>67</v>
      </c>
      <c r="M51" s="166">
        <f t="shared" si="23"/>
        <v>117</v>
      </c>
      <c r="N51" s="193">
        <f t="shared" si="24"/>
        <v>72.463768115942031</v>
      </c>
      <c r="O51" s="193">
        <f t="shared" si="24"/>
        <v>82.716049382716051</v>
      </c>
      <c r="P51" s="193">
        <f t="shared" si="24"/>
        <v>78</v>
      </c>
    </row>
    <row r="52" spans="1:16" s="2" customFormat="1" ht="13.5">
      <c r="A52" s="160" t="s">
        <v>35</v>
      </c>
      <c r="B52" s="167">
        <f t="shared" si="12"/>
        <v>256</v>
      </c>
      <c r="C52" s="167">
        <f t="shared" si="13"/>
        <v>340</v>
      </c>
      <c r="D52" s="166">
        <f t="shared" si="14"/>
        <v>596</v>
      </c>
      <c r="E52" s="167">
        <f t="shared" si="15"/>
        <v>77</v>
      </c>
      <c r="F52" s="167">
        <f t="shared" si="16"/>
        <v>99</v>
      </c>
      <c r="G52" s="166">
        <f t="shared" si="17"/>
        <v>176</v>
      </c>
      <c r="H52" s="167">
        <f t="shared" si="18"/>
        <v>84</v>
      </c>
      <c r="I52" s="167">
        <f t="shared" si="19"/>
        <v>68</v>
      </c>
      <c r="J52" s="166">
        <f t="shared" si="20"/>
        <v>152</v>
      </c>
      <c r="K52" s="167">
        <f t="shared" si="21"/>
        <v>161</v>
      </c>
      <c r="L52" s="167">
        <f t="shared" si="22"/>
        <v>167</v>
      </c>
      <c r="M52" s="166">
        <f t="shared" si="23"/>
        <v>328</v>
      </c>
      <c r="N52" s="193">
        <f t="shared" si="24"/>
        <v>62.890625</v>
      </c>
      <c r="O52" s="193">
        <f t="shared" si="24"/>
        <v>49.117647058823529</v>
      </c>
      <c r="P52" s="193">
        <f t="shared" si="24"/>
        <v>55.033557046979865</v>
      </c>
    </row>
    <row r="53" spans="1:16" s="2" customFormat="1" ht="13.5">
      <c r="A53" s="160" t="s">
        <v>34</v>
      </c>
      <c r="B53" s="166">
        <f t="shared" ref="B53:M53" si="25">SUM(B40:B52)</f>
        <v>748</v>
      </c>
      <c r="C53" s="166">
        <f t="shared" si="25"/>
        <v>899</v>
      </c>
      <c r="D53" s="166">
        <f t="shared" si="25"/>
        <v>1647</v>
      </c>
      <c r="E53" s="166">
        <f t="shared" si="25"/>
        <v>214</v>
      </c>
      <c r="F53" s="166">
        <f t="shared" si="25"/>
        <v>280</v>
      </c>
      <c r="G53" s="166">
        <f t="shared" si="25"/>
        <v>494</v>
      </c>
      <c r="H53" s="166">
        <f t="shared" si="25"/>
        <v>247</v>
      </c>
      <c r="I53" s="166">
        <f t="shared" si="25"/>
        <v>255</v>
      </c>
      <c r="J53" s="166">
        <f t="shared" si="25"/>
        <v>502</v>
      </c>
      <c r="K53" s="166">
        <f t="shared" si="25"/>
        <v>461</v>
      </c>
      <c r="L53" s="166">
        <f t="shared" si="25"/>
        <v>535</v>
      </c>
      <c r="M53" s="166">
        <f t="shared" si="25"/>
        <v>996</v>
      </c>
      <c r="N53" s="193">
        <f>ROUND(IF(OR(K53=0,B53=0),0,K53/B53*100),2)</f>
        <v>61.63</v>
      </c>
      <c r="O53" s="193">
        <f>ROUND(IF(OR(L53=0,C53=0),0,L53/C53*100),2)</f>
        <v>59.51</v>
      </c>
      <c r="P53" s="193">
        <f>ROUND(IF(OR(M53=0,D53=0),0,M53/D53*100),2)</f>
        <v>60.47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5095" priority="125" stopIfTrue="1" operator="notEqual">
      <formula>B36</formula>
    </cfRule>
  </conditionalFormatting>
  <conditionalFormatting sqref="H49:J49">
    <cfRule type="cellIs" dxfId="5094" priority="126" stopIfTrue="1" operator="greaterThan">
      <formula>100</formula>
    </cfRule>
    <cfRule type="cellIs" dxfId="5093" priority="127" stopIfTrue="1" operator="notEqual">
      <formula>H36</formula>
    </cfRule>
  </conditionalFormatting>
  <conditionalFormatting sqref="H39:J48">
    <cfRule type="cellIs" dxfId="5092" priority="128" stopIfTrue="1" operator="greaterThan">
      <formula>100</formula>
    </cfRule>
  </conditionalFormatting>
  <conditionalFormatting sqref="B49:G49">
    <cfRule type="cellIs" dxfId="5091" priority="124" stopIfTrue="1" operator="notEqual">
      <formula>B36</formula>
    </cfRule>
  </conditionalFormatting>
  <conditionalFormatting sqref="H49:J49">
    <cfRule type="cellIs" dxfId="5090" priority="122" stopIfTrue="1" operator="greaterThan">
      <formula>100</formula>
    </cfRule>
    <cfRule type="cellIs" dxfId="5089" priority="123" stopIfTrue="1" operator="notEqual">
      <formula>H36</formula>
    </cfRule>
  </conditionalFormatting>
  <conditionalFormatting sqref="H39:J48">
    <cfRule type="cellIs" dxfId="5088" priority="121" stopIfTrue="1" operator="greaterThan">
      <formula>100</formula>
    </cfRule>
  </conditionalFormatting>
  <conditionalFormatting sqref="B49:G49">
    <cfRule type="cellIs" dxfId="5087" priority="120" stopIfTrue="1" operator="notEqual">
      <formula>B36</formula>
    </cfRule>
  </conditionalFormatting>
  <conditionalFormatting sqref="H49:J49">
    <cfRule type="cellIs" dxfId="5086" priority="118" stopIfTrue="1" operator="greaterThan">
      <formula>100</formula>
    </cfRule>
    <cfRule type="cellIs" dxfId="5085" priority="119" stopIfTrue="1" operator="notEqual">
      <formula>H36</formula>
    </cfRule>
  </conditionalFormatting>
  <conditionalFormatting sqref="H39:J48">
    <cfRule type="cellIs" dxfId="5084" priority="117" stopIfTrue="1" operator="greaterThan">
      <formula>100</formula>
    </cfRule>
  </conditionalFormatting>
  <conditionalFormatting sqref="B49:G49">
    <cfRule type="cellIs" dxfId="5083" priority="116" stopIfTrue="1" operator="notEqual">
      <formula>B36</formula>
    </cfRule>
  </conditionalFormatting>
  <conditionalFormatting sqref="H49:J49">
    <cfRule type="cellIs" dxfId="5082" priority="114" stopIfTrue="1" operator="greaterThan">
      <formula>100</formula>
    </cfRule>
    <cfRule type="cellIs" dxfId="5081" priority="115" stopIfTrue="1" operator="notEqual">
      <formula>H36</formula>
    </cfRule>
  </conditionalFormatting>
  <conditionalFormatting sqref="H39:J48">
    <cfRule type="cellIs" dxfId="5080" priority="113" stopIfTrue="1" operator="greaterThan">
      <formula>100</formula>
    </cfRule>
  </conditionalFormatting>
  <conditionalFormatting sqref="B49:G49">
    <cfRule type="cellIs" dxfId="5079" priority="112" stopIfTrue="1" operator="notEqual">
      <formula>B36</formula>
    </cfRule>
  </conditionalFormatting>
  <conditionalFormatting sqref="H49:J49">
    <cfRule type="cellIs" dxfId="5078" priority="110" stopIfTrue="1" operator="greaterThan">
      <formula>100</formula>
    </cfRule>
    <cfRule type="cellIs" dxfId="5077" priority="111" stopIfTrue="1" operator="notEqual">
      <formula>H36</formula>
    </cfRule>
  </conditionalFormatting>
  <conditionalFormatting sqref="H39:J48">
    <cfRule type="cellIs" dxfId="5076" priority="109" stopIfTrue="1" operator="greaterThan">
      <formula>100</formula>
    </cfRule>
  </conditionalFormatting>
  <conditionalFormatting sqref="B49:G49">
    <cfRule type="cellIs" dxfId="5075" priority="108" stopIfTrue="1" operator="notEqual">
      <formula>B36</formula>
    </cfRule>
  </conditionalFormatting>
  <conditionalFormatting sqref="H49:J49">
    <cfRule type="cellIs" dxfId="5074" priority="106" stopIfTrue="1" operator="greaterThan">
      <formula>100</formula>
    </cfRule>
    <cfRule type="cellIs" dxfId="5073" priority="107" stopIfTrue="1" operator="notEqual">
      <formula>H36</formula>
    </cfRule>
  </conditionalFormatting>
  <conditionalFormatting sqref="H39:J48">
    <cfRule type="cellIs" dxfId="5072" priority="105" stopIfTrue="1" operator="greaterThan">
      <formula>100</formula>
    </cfRule>
  </conditionalFormatting>
  <conditionalFormatting sqref="B49:G49">
    <cfRule type="cellIs" dxfId="5071" priority="104" stopIfTrue="1" operator="notEqual">
      <formula>B36</formula>
    </cfRule>
  </conditionalFormatting>
  <conditionalFormatting sqref="H49:J49">
    <cfRule type="cellIs" dxfId="5070" priority="102" stopIfTrue="1" operator="greaterThan">
      <formula>100</formula>
    </cfRule>
    <cfRule type="cellIs" dxfId="5069" priority="103" stopIfTrue="1" operator="notEqual">
      <formula>H36</formula>
    </cfRule>
  </conditionalFormatting>
  <conditionalFormatting sqref="H39:J48">
    <cfRule type="cellIs" dxfId="5068" priority="101" stopIfTrue="1" operator="greaterThan">
      <formula>100</formula>
    </cfRule>
  </conditionalFormatting>
  <conditionalFormatting sqref="B49:G49">
    <cfRule type="cellIs" dxfId="5067" priority="100" stopIfTrue="1" operator="notEqual">
      <formula>B36</formula>
    </cfRule>
  </conditionalFormatting>
  <conditionalFormatting sqref="H49:J49">
    <cfRule type="cellIs" dxfId="5066" priority="98" stopIfTrue="1" operator="greaterThan">
      <formula>100</formula>
    </cfRule>
    <cfRule type="cellIs" dxfId="5065" priority="99" stopIfTrue="1" operator="notEqual">
      <formula>H36</formula>
    </cfRule>
  </conditionalFormatting>
  <conditionalFormatting sqref="H39:J48">
    <cfRule type="cellIs" dxfId="5064" priority="97" stopIfTrue="1" operator="greaterThan">
      <formula>100</formula>
    </cfRule>
  </conditionalFormatting>
  <conditionalFormatting sqref="B49:G49">
    <cfRule type="cellIs" dxfId="5063" priority="96" stopIfTrue="1" operator="notEqual">
      <formula>B36</formula>
    </cfRule>
  </conditionalFormatting>
  <conditionalFormatting sqref="H49:J49">
    <cfRule type="cellIs" dxfId="5062" priority="94" stopIfTrue="1" operator="greaterThan">
      <formula>100</formula>
    </cfRule>
    <cfRule type="cellIs" dxfId="5061" priority="95" stopIfTrue="1" operator="notEqual">
      <formula>H36</formula>
    </cfRule>
  </conditionalFormatting>
  <conditionalFormatting sqref="H39:J48">
    <cfRule type="cellIs" dxfId="5060" priority="93" stopIfTrue="1" operator="greaterThan">
      <formula>100</formula>
    </cfRule>
  </conditionalFormatting>
  <conditionalFormatting sqref="B49:G49">
    <cfRule type="cellIs" dxfId="5059" priority="92" stopIfTrue="1" operator="notEqual">
      <formula>B36</formula>
    </cfRule>
  </conditionalFormatting>
  <conditionalFormatting sqref="H49:J49">
    <cfRule type="cellIs" dxfId="5058" priority="90" stopIfTrue="1" operator="greaterThan">
      <formula>100</formula>
    </cfRule>
    <cfRule type="cellIs" dxfId="5057" priority="91" stopIfTrue="1" operator="notEqual">
      <formula>H36</formula>
    </cfRule>
  </conditionalFormatting>
  <conditionalFormatting sqref="H39:J48">
    <cfRule type="cellIs" dxfId="5056" priority="89" stopIfTrue="1" operator="greaterThan">
      <formula>100</formula>
    </cfRule>
  </conditionalFormatting>
  <conditionalFormatting sqref="B49:G49">
    <cfRule type="cellIs" dxfId="5055" priority="88" stopIfTrue="1" operator="notEqual">
      <formula>B36</formula>
    </cfRule>
  </conditionalFormatting>
  <conditionalFormatting sqref="H49:J49">
    <cfRule type="cellIs" dxfId="5054" priority="86" stopIfTrue="1" operator="greaterThan">
      <formula>100</formula>
    </cfRule>
    <cfRule type="cellIs" dxfId="5053" priority="87" stopIfTrue="1" operator="notEqual">
      <formula>H36</formula>
    </cfRule>
  </conditionalFormatting>
  <conditionalFormatting sqref="H39:J48">
    <cfRule type="cellIs" dxfId="5052" priority="85" stopIfTrue="1" operator="greaterThan">
      <formula>100</formula>
    </cfRule>
  </conditionalFormatting>
  <conditionalFormatting sqref="B49:G49">
    <cfRule type="cellIs" dxfId="5051" priority="84" stopIfTrue="1" operator="notEqual">
      <formula>B36</formula>
    </cfRule>
  </conditionalFormatting>
  <conditionalFormatting sqref="H49:J49">
    <cfRule type="cellIs" dxfId="5050" priority="82" stopIfTrue="1" operator="greaterThan">
      <formula>100</formula>
    </cfRule>
    <cfRule type="cellIs" dxfId="5049" priority="83" stopIfTrue="1" operator="notEqual">
      <formula>H36</formula>
    </cfRule>
  </conditionalFormatting>
  <conditionalFormatting sqref="H39:J48">
    <cfRule type="cellIs" dxfId="5048" priority="81" stopIfTrue="1" operator="greaterThan">
      <formula>100</formula>
    </cfRule>
  </conditionalFormatting>
  <conditionalFormatting sqref="B49:G49">
    <cfRule type="cellIs" dxfId="5047" priority="80" stopIfTrue="1" operator="notEqual">
      <formula>B36</formula>
    </cfRule>
  </conditionalFormatting>
  <conditionalFormatting sqref="H49:J49">
    <cfRule type="cellIs" dxfId="5046" priority="78" stopIfTrue="1" operator="greaterThan">
      <formula>100</formula>
    </cfRule>
    <cfRule type="cellIs" dxfId="5045" priority="79" stopIfTrue="1" operator="notEqual">
      <formula>H36</formula>
    </cfRule>
  </conditionalFormatting>
  <conditionalFormatting sqref="H39:J48">
    <cfRule type="cellIs" dxfId="5044" priority="77" stopIfTrue="1" operator="greaterThan">
      <formula>100</formula>
    </cfRule>
  </conditionalFormatting>
  <conditionalFormatting sqref="B49:G49">
    <cfRule type="cellIs" dxfId="5043" priority="76" stopIfTrue="1" operator="notEqual">
      <formula>B36</formula>
    </cfRule>
  </conditionalFormatting>
  <conditionalFormatting sqref="H49:J49">
    <cfRule type="cellIs" dxfId="5042" priority="74" stopIfTrue="1" operator="greaterThan">
      <formula>100</formula>
    </cfRule>
    <cfRule type="cellIs" dxfId="5041" priority="75" stopIfTrue="1" operator="notEqual">
      <formula>H36</formula>
    </cfRule>
  </conditionalFormatting>
  <conditionalFormatting sqref="H39:J48">
    <cfRule type="cellIs" dxfId="5040" priority="73" stopIfTrue="1" operator="greaterThan">
      <formula>100</formula>
    </cfRule>
  </conditionalFormatting>
  <conditionalFormatting sqref="B49:G49">
    <cfRule type="cellIs" dxfId="5039" priority="72" stopIfTrue="1" operator="notEqual">
      <formula>B36</formula>
    </cfRule>
  </conditionalFormatting>
  <conditionalFormatting sqref="H49:J49">
    <cfRule type="cellIs" dxfId="5038" priority="70" stopIfTrue="1" operator="greaterThan">
      <formula>100</formula>
    </cfRule>
    <cfRule type="cellIs" dxfId="5037" priority="71" stopIfTrue="1" operator="notEqual">
      <formula>H36</formula>
    </cfRule>
  </conditionalFormatting>
  <conditionalFormatting sqref="H39:J48">
    <cfRule type="cellIs" dxfId="5036" priority="69" stopIfTrue="1" operator="greaterThan">
      <formula>100</formula>
    </cfRule>
  </conditionalFormatting>
  <conditionalFormatting sqref="B49:G49">
    <cfRule type="cellIs" dxfId="5035" priority="68" stopIfTrue="1" operator="notEqual">
      <formula>B36</formula>
    </cfRule>
  </conditionalFormatting>
  <conditionalFormatting sqref="H49:J49">
    <cfRule type="cellIs" dxfId="5034" priority="66" stopIfTrue="1" operator="greaterThan">
      <formula>100</formula>
    </cfRule>
    <cfRule type="cellIs" dxfId="5033" priority="67" stopIfTrue="1" operator="notEqual">
      <formula>H36</formula>
    </cfRule>
  </conditionalFormatting>
  <conditionalFormatting sqref="H39:J48">
    <cfRule type="cellIs" dxfId="5032" priority="65" stopIfTrue="1" operator="greaterThan">
      <formula>100</formula>
    </cfRule>
  </conditionalFormatting>
  <conditionalFormatting sqref="B49:G49">
    <cfRule type="cellIs" dxfId="5031" priority="64" stopIfTrue="1" operator="notEqual">
      <formula>B36</formula>
    </cfRule>
  </conditionalFormatting>
  <conditionalFormatting sqref="H49:J49">
    <cfRule type="cellIs" dxfId="5030" priority="62" stopIfTrue="1" operator="greaterThan">
      <formula>100</formula>
    </cfRule>
    <cfRule type="cellIs" dxfId="5029" priority="63" stopIfTrue="1" operator="notEqual">
      <formula>H36</formula>
    </cfRule>
  </conditionalFormatting>
  <conditionalFormatting sqref="H39:J48">
    <cfRule type="cellIs" dxfId="5028" priority="61" stopIfTrue="1" operator="greaterThan">
      <formula>100</formula>
    </cfRule>
  </conditionalFormatting>
  <conditionalFormatting sqref="B49:G49">
    <cfRule type="cellIs" dxfId="5027" priority="60" stopIfTrue="1" operator="notEqual">
      <formula>B36</formula>
    </cfRule>
  </conditionalFormatting>
  <conditionalFormatting sqref="H49:J49">
    <cfRule type="cellIs" dxfId="5026" priority="58" stopIfTrue="1" operator="greaterThan">
      <formula>100</formula>
    </cfRule>
    <cfRule type="cellIs" dxfId="5025" priority="59" stopIfTrue="1" operator="notEqual">
      <formula>H36</formula>
    </cfRule>
  </conditionalFormatting>
  <conditionalFormatting sqref="H39:J48">
    <cfRule type="cellIs" dxfId="5024" priority="57" stopIfTrue="1" operator="greaterThan">
      <formula>100</formula>
    </cfRule>
  </conditionalFormatting>
  <conditionalFormatting sqref="B49:G49">
    <cfRule type="cellIs" dxfId="5023" priority="56" stopIfTrue="1" operator="notEqual">
      <formula>B36</formula>
    </cfRule>
  </conditionalFormatting>
  <conditionalFormatting sqref="H49:J49">
    <cfRule type="cellIs" dxfId="5022" priority="54" stopIfTrue="1" operator="greaterThan">
      <formula>100</formula>
    </cfRule>
    <cfRule type="cellIs" dxfId="5021" priority="55" stopIfTrue="1" operator="notEqual">
      <formula>H36</formula>
    </cfRule>
  </conditionalFormatting>
  <conditionalFormatting sqref="H39:J48">
    <cfRule type="cellIs" dxfId="5020" priority="53" stopIfTrue="1" operator="greaterThan">
      <formula>100</formula>
    </cfRule>
  </conditionalFormatting>
  <conditionalFormatting sqref="B49:G49">
    <cfRule type="cellIs" dxfId="5019" priority="52" stopIfTrue="1" operator="notEqual">
      <formula>B36</formula>
    </cfRule>
  </conditionalFormatting>
  <conditionalFormatting sqref="H49:J49">
    <cfRule type="cellIs" dxfId="5018" priority="50" stopIfTrue="1" operator="greaterThan">
      <formula>100</formula>
    </cfRule>
    <cfRule type="cellIs" dxfId="5017" priority="51" stopIfTrue="1" operator="notEqual">
      <formula>H36</formula>
    </cfRule>
  </conditionalFormatting>
  <conditionalFormatting sqref="H39:J48">
    <cfRule type="cellIs" dxfId="5016" priority="49" stopIfTrue="1" operator="greaterThan">
      <formula>100</formula>
    </cfRule>
  </conditionalFormatting>
  <conditionalFormatting sqref="B49:G49">
    <cfRule type="cellIs" dxfId="5015" priority="48" stopIfTrue="1" operator="notEqual">
      <formula>B36</formula>
    </cfRule>
  </conditionalFormatting>
  <conditionalFormatting sqref="H49:J49">
    <cfRule type="cellIs" dxfId="5014" priority="46" stopIfTrue="1" operator="greaterThan">
      <formula>100</formula>
    </cfRule>
    <cfRule type="cellIs" dxfId="5013" priority="47" stopIfTrue="1" operator="notEqual">
      <formula>H36</formula>
    </cfRule>
  </conditionalFormatting>
  <conditionalFormatting sqref="H39:J48">
    <cfRule type="cellIs" dxfId="5012" priority="45" stopIfTrue="1" operator="greaterThan">
      <formula>100</formula>
    </cfRule>
  </conditionalFormatting>
  <conditionalFormatting sqref="B53:G53">
    <cfRule type="cellIs" dxfId="5011" priority="44" stopIfTrue="1" operator="notEqual">
      <formula>B38</formula>
    </cfRule>
  </conditionalFormatting>
  <conditionalFormatting sqref="H53:J53">
    <cfRule type="cellIs" dxfId="5010" priority="42" stopIfTrue="1" operator="greaterThan">
      <formula>100</formula>
    </cfRule>
    <cfRule type="cellIs" dxfId="5009" priority="43" stopIfTrue="1" operator="notEqual">
      <formula>H38</formula>
    </cfRule>
  </conditionalFormatting>
  <conditionalFormatting sqref="H40:J52">
    <cfRule type="cellIs" dxfId="5008" priority="41" stopIfTrue="1" operator="greaterThan">
      <formula>100</formula>
    </cfRule>
  </conditionalFormatting>
  <conditionalFormatting sqref="B53:G53">
    <cfRule type="cellIs" dxfId="5007" priority="40" stopIfTrue="1" operator="notEqual">
      <formula>B38</formula>
    </cfRule>
  </conditionalFormatting>
  <conditionalFormatting sqref="H53:J53">
    <cfRule type="cellIs" dxfId="5006" priority="38" stopIfTrue="1" operator="greaterThan">
      <formula>100</formula>
    </cfRule>
    <cfRule type="cellIs" dxfId="5005" priority="39" stopIfTrue="1" operator="notEqual">
      <formula>H38</formula>
    </cfRule>
  </conditionalFormatting>
  <conditionalFormatting sqref="H40:J52">
    <cfRule type="cellIs" dxfId="5004" priority="37" stopIfTrue="1" operator="greaterThan">
      <formula>100</formula>
    </cfRule>
  </conditionalFormatting>
  <conditionalFormatting sqref="B49:G49">
    <cfRule type="cellIs" dxfId="5003" priority="36" stopIfTrue="1" operator="notEqual">
      <formula>B36</formula>
    </cfRule>
  </conditionalFormatting>
  <conditionalFormatting sqref="H49:J49">
    <cfRule type="cellIs" dxfId="5002" priority="34" stopIfTrue="1" operator="greaterThan">
      <formula>100</formula>
    </cfRule>
    <cfRule type="cellIs" dxfId="5001" priority="35" stopIfTrue="1" operator="notEqual">
      <formula>H36</formula>
    </cfRule>
  </conditionalFormatting>
  <conditionalFormatting sqref="H39:J48">
    <cfRule type="cellIs" dxfId="5000" priority="33" stopIfTrue="1" operator="greaterThan">
      <formula>100</formula>
    </cfRule>
  </conditionalFormatting>
  <conditionalFormatting sqref="B53:G53">
    <cfRule type="cellIs" dxfId="4999" priority="32" stopIfTrue="1" operator="notEqual">
      <formula>B38</formula>
    </cfRule>
  </conditionalFormatting>
  <conditionalFormatting sqref="H53:J53">
    <cfRule type="cellIs" dxfId="4998" priority="30" stopIfTrue="1" operator="greaterThan">
      <formula>100</formula>
    </cfRule>
    <cfRule type="cellIs" dxfId="4997" priority="31" stopIfTrue="1" operator="notEqual">
      <formula>H38</formula>
    </cfRule>
  </conditionalFormatting>
  <conditionalFormatting sqref="H40:J52">
    <cfRule type="cellIs" dxfId="4996" priority="29" stopIfTrue="1" operator="greaterThan">
      <formula>100</formula>
    </cfRule>
  </conditionalFormatting>
  <conditionalFormatting sqref="B53:G53">
    <cfRule type="cellIs" dxfId="4995" priority="28" stopIfTrue="1" operator="notEqual">
      <formula>B38</formula>
    </cfRule>
  </conditionalFormatting>
  <conditionalFormatting sqref="H53:J53">
    <cfRule type="cellIs" dxfId="4994" priority="26" stopIfTrue="1" operator="greaterThan">
      <formula>100</formula>
    </cfRule>
    <cfRule type="cellIs" dxfId="4993" priority="27" stopIfTrue="1" operator="notEqual">
      <formula>H38</formula>
    </cfRule>
  </conditionalFormatting>
  <conditionalFormatting sqref="H40:J52">
    <cfRule type="cellIs" dxfId="4992" priority="25" stopIfTrue="1" operator="greaterThan">
      <formula>100</formula>
    </cfRule>
  </conditionalFormatting>
  <conditionalFormatting sqref="B49:G49">
    <cfRule type="cellIs" dxfId="4991" priority="24" stopIfTrue="1" operator="notEqual">
      <formula>B36</formula>
    </cfRule>
  </conditionalFormatting>
  <conditionalFormatting sqref="H49:J49">
    <cfRule type="cellIs" dxfId="4990" priority="22" stopIfTrue="1" operator="greaterThan">
      <formula>100</formula>
    </cfRule>
    <cfRule type="cellIs" dxfId="4989" priority="23" stopIfTrue="1" operator="notEqual">
      <formula>H36</formula>
    </cfRule>
  </conditionalFormatting>
  <conditionalFormatting sqref="H39:J48">
    <cfRule type="cellIs" dxfId="4988" priority="21" stopIfTrue="1" operator="greaterThan">
      <formula>100</formula>
    </cfRule>
  </conditionalFormatting>
  <conditionalFormatting sqref="B53:G53">
    <cfRule type="cellIs" dxfId="4987" priority="20" stopIfTrue="1" operator="notEqual">
      <formula>B38</formula>
    </cfRule>
  </conditionalFormatting>
  <conditionalFormatting sqref="H53:J53">
    <cfRule type="cellIs" dxfId="4986" priority="18" stopIfTrue="1" operator="greaterThan">
      <formula>100</formula>
    </cfRule>
    <cfRule type="cellIs" dxfId="4985" priority="19" stopIfTrue="1" operator="notEqual">
      <formula>H38</formula>
    </cfRule>
  </conditionalFormatting>
  <conditionalFormatting sqref="H40:J52">
    <cfRule type="cellIs" dxfId="4984" priority="17" stopIfTrue="1" operator="greaterThan">
      <formula>100</formula>
    </cfRule>
  </conditionalFormatting>
  <conditionalFormatting sqref="B53:G53">
    <cfRule type="cellIs" dxfId="4983" priority="16" stopIfTrue="1" operator="notEqual">
      <formula>B38</formula>
    </cfRule>
  </conditionalFormatting>
  <conditionalFormatting sqref="H53:J53">
    <cfRule type="cellIs" dxfId="4982" priority="14" stopIfTrue="1" operator="greaterThan">
      <formula>100</formula>
    </cfRule>
    <cfRule type="cellIs" dxfId="4981" priority="15" stopIfTrue="1" operator="notEqual">
      <formula>H38</formula>
    </cfRule>
  </conditionalFormatting>
  <conditionalFormatting sqref="H40:J52">
    <cfRule type="cellIs" dxfId="4980" priority="13" stopIfTrue="1" operator="greaterThan">
      <formula>100</formula>
    </cfRule>
  </conditionalFormatting>
  <conditionalFormatting sqref="B53:G53">
    <cfRule type="cellIs" dxfId="4979" priority="12" stopIfTrue="1" operator="notEqual">
      <formula>B38</formula>
    </cfRule>
  </conditionalFormatting>
  <conditionalFormatting sqref="H53:J53">
    <cfRule type="cellIs" dxfId="4978" priority="10" stopIfTrue="1" operator="greaterThan">
      <formula>100</formula>
    </cfRule>
    <cfRule type="cellIs" dxfId="4977" priority="11" stopIfTrue="1" operator="notEqual">
      <formula>H38</formula>
    </cfRule>
  </conditionalFormatting>
  <conditionalFormatting sqref="H40:J52">
    <cfRule type="cellIs" dxfId="4976" priority="9" stopIfTrue="1" operator="greaterThan">
      <formula>100</formula>
    </cfRule>
  </conditionalFormatting>
  <conditionalFormatting sqref="B53:G53">
    <cfRule type="cellIs" dxfId="4975" priority="8" stopIfTrue="1" operator="notEqual">
      <formula>B38</formula>
    </cfRule>
  </conditionalFormatting>
  <conditionalFormatting sqref="H53:J53">
    <cfRule type="cellIs" dxfId="4974" priority="6" stopIfTrue="1" operator="greaterThan">
      <formula>100</formula>
    </cfRule>
    <cfRule type="cellIs" dxfId="4973" priority="7" stopIfTrue="1" operator="notEqual">
      <formula>H38</formula>
    </cfRule>
  </conditionalFormatting>
  <conditionalFormatting sqref="H40:J52">
    <cfRule type="cellIs" dxfId="4972" priority="5" stopIfTrue="1" operator="greaterThan">
      <formula>100</formula>
    </cfRule>
  </conditionalFormatting>
  <conditionalFormatting sqref="B53:M53">
    <cfRule type="cellIs" dxfId="4971" priority="4" stopIfTrue="1" operator="notEqual">
      <formula>B38</formula>
    </cfRule>
  </conditionalFormatting>
  <conditionalFormatting sqref="N53:P53">
    <cfRule type="cellIs" dxfId="4970" priority="2" stopIfTrue="1" operator="greaterThan">
      <formula>100</formula>
    </cfRule>
    <cfRule type="cellIs" dxfId="4969" priority="3" stopIfTrue="1" operator="notEqual">
      <formula>N38</formula>
    </cfRule>
  </conditionalFormatting>
  <conditionalFormatting sqref="N40:P52">
    <cfRule type="cellIs" dxfId="49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T55" sqref="T5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59</v>
      </c>
      <c r="C6" s="168">
        <f t="shared" si="0"/>
        <v>55</v>
      </c>
      <c r="D6" s="171">
        <f t="shared" ref="D6:D16" si="1">SUM(B6:C6)</f>
        <v>114</v>
      </c>
      <c r="E6" s="174"/>
      <c r="F6" s="174"/>
      <c r="G6" s="174"/>
      <c r="H6" s="174"/>
      <c r="I6" s="174"/>
      <c r="J6" s="174"/>
      <c r="K6" s="179">
        <f t="shared" ref="K6:L16" si="2">K42</f>
        <v>29</v>
      </c>
      <c r="L6" s="183">
        <f t="shared" si="2"/>
        <v>26</v>
      </c>
      <c r="M6" s="188">
        <f t="shared" ref="M6:M17" si="3">SUM(K6:L6)</f>
        <v>55</v>
      </c>
      <c r="N6" s="91">
        <f t="shared" ref="N6:P17" si="4">IF(OR(K6=0,B6=0),0,K6/B6*100)</f>
        <v>49.152542372881356</v>
      </c>
      <c r="O6" s="194">
        <f t="shared" si="4"/>
        <v>47.272727272727273</v>
      </c>
      <c r="P6" s="196">
        <f t="shared" si="4"/>
        <v>48.245614035087719</v>
      </c>
    </row>
    <row r="7" spans="1:16" s="2" customFormat="1" ht="22.5" hidden="1" customHeight="1">
      <c r="A7" s="8" t="s">
        <v>7</v>
      </c>
      <c r="B7" s="161">
        <f t="shared" si="0"/>
        <v>54</v>
      </c>
      <c r="C7" s="168">
        <f t="shared" si="0"/>
        <v>57</v>
      </c>
      <c r="D7" s="130">
        <f t="shared" si="1"/>
        <v>111</v>
      </c>
      <c r="E7" s="175"/>
      <c r="F7" s="175"/>
      <c r="G7" s="175"/>
      <c r="H7" s="175"/>
      <c r="I7" s="175"/>
      <c r="J7" s="175"/>
      <c r="K7" s="162">
        <f t="shared" si="2"/>
        <v>32</v>
      </c>
      <c r="L7" s="169">
        <f t="shared" si="2"/>
        <v>32</v>
      </c>
      <c r="M7" s="130">
        <f t="shared" si="3"/>
        <v>64</v>
      </c>
      <c r="N7" s="139">
        <f t="shared" si="4"/>
        <v>59.259259259259252</v>
      </c>
      <c r="O7" s="145">
        <f t="shared" si="4"/>
        <v>56.140350877192979</v>
      </c>
      <c r="P7" s="151">
        <f t="shared" si="4"/>
        <v>57.657657657657658</v>
      </c>
    </row>
    <row r="8" spans="1:16" s="2" customFormat="1" ht="22.5" hidden="1" customHeight="1">
      <c r="A8" s="8" t="s">
        <v>11</v>
      </c>
      <c r="B8" s="161">
        <f t="shared" si="0"/>
        <v>52</v>
      </c>
      <c r="C8" s="168">
        <f t="shared" si="0"/>
        <v>53</v>
      </c>
      <c r="D8" s="130">
        <f t="shared" si="1"/>
        <v>105</v>
      </c>
      <c r="E8" s="175"/>
      <c r="F8" s="175"/>
      <c r="G8" s="175"/>
      <c r="H8" s="175"/>
      <c r="I8" s="175"/>
      <c r="J8" s="175"/>
      <c r="K8" s="162">
        <f t="shared" si="2"/>
        <v>34</v>
      </c>
      <c r="L8" s="169">
        <f t="shared" si="2"/>
        <v>29</v>
      </c>
      <c r="M8" s="130">
        <f t="shared" si="3"/>
        <v>63</v>
      </c>
      <c r="N8" s="139">
        <f t="shared" si="4"/>
        <v>65.384615384615387</v>
      </c>
      <c r="O8" s="145">
        <f t="shared" si="4"/>
        <v>54.716981132075468</v>
      </c>
      <c r="P8" s="151">
        <f t="shared" si="4"/>
        <v>60</v>
      </c>
    </row>
    <row r="9" spans="1:16" s="2" customFormat="1" ht="22.5" hidden="1" customHeight="1">
      <c r="A9" s="8" t="s">
        <v>5</v>
      </c>
      <c r="B9" s="161">
        <f t="shared" si="0"/>
        <v>58</v>
      </c>
      <c r="C9" s="168">
        <f t="shared" si="0"/>
        <v>48</v>
      </c>
      <c r="D9" s="130">
        <f t="shared" si="1"/>
        <v>106</v>
      </c>
      <c r="E9" s="175"/>
      <c r="F9" s="175"/>
      <c r="G9" s="175"/>
      <c r="H9" s="175"/>
      <c r="I9" s="175"/>
      <c r="J9" s="175"/>
      <c r="K9" s="162">
        <f t="shared" si="2"/>
        <v>32</v>
      </c>
      <c r="L9" s="169">
        <f t="shared" si="2"/>
        <v>27</v>
      </c>
      <c r="M9" s="130">
        <f t="shared" si="3"/>
        <v>59</v>
      </c>
      <c r="N9" s="139">
        <f t="shared" si="4"/>
        <v>55.172413793103445</v>
      </c>
      <c r="O9" s="145">
        <f t="shared" si="4"/>
        <v>56.25</v>
      </c>
      <c r="P9" s="151">
        <f t="shared" si="4"/>
        <v>55.660377358490564</v>
      </c>
    </row>
    <row r="10" spans="1:16" s="2" customFormat="1" ht="22.5" hidden="1" customHeight="1">
      <c r="A10" s="8" t="s">
        <v>17</v>
      </c>
      <c r="B10" s="161">
        <f t="shared" si="0"/>
        <v>91</v>
      </c>
      <c r="C10" s="168">
        <f t="shared" si="0"/>
        <v>83</v>
      </c>
      <c r="D10" s="130">
        <f t="shared" si="1"/>
        <v>174</v>
      </c>
      <c r="E10" s="175"/>
      <c r="F10" s="175"/>
      <c r="G10" s="175"/>
      <c r="H10" s="175"/>
      <c r="I10" s="175"/>
      <c r="J10" s="175"/>
      <c r="K10" s="162">
        <f t="shared" si="2"/>
        <v>48</v>
      </c>
      <c r="L10" s="169">
        <f t="shared" si="2"/>
        <v>46</v>
      </c>
      <c r="M10" s="130">
        <f t="shared" si="3"/>
        <v>94</v>
      </c>
      <c r="N10" s="139">
        <f t="shared" si="4"/>
        <v>52.747252747252752</v>
      </c>
      <c r="O10" s="145">
        <f t="shared" si="4"/>
        <v>55.421686746987952</v>
      </c>
      <c r="P10" s="151">
        <f t="shared" si="4"/>
        <v>54.022988505747129</v>
      </c>
    </row>
    <row r="11" spans="1:16" s="2" customFormat="1" ht="22.5" hidden="1" customHeight="1">
      <c r="A11" s="8" t="s">
        <v>4</v>
      </c>
      <c r="B11" s="161">
        <f t="shared" si="0"/>
        <v>94</v>
      </c>
      <c r="C11" s="168">
        <f t="shared" si="0"/>
        <v>84</v>
      </c>
      <c r="D11" s="130">
        <f t="shared" si="1"/>
        <v>178</v>
      </c>
      <c r="E11" s="175"/>
      <c r="F11" s="175"/>
      <c r="G11" s="175"/>
      <c r="H11" s="175"/>
      <c r="I11" s="175"/>
      <c r="J11" s="175"/>
      <c r="K11" s="162">
        <f t="shared" si="2"/>
        <v>54</v>
      </c>
      <c r="L11" s="169">
        <f t="shared" si="2"/>
        <v>31</v>
      </c>
      <c r="M11" s="130">
        <f t="shared" si="3"/>
        <v>85</v>
      </c>
      <c r="N11" s="139">
        <f t="shared" si="4"/>
        <v>57.446808510638306</v>
      </c>
      <c r="O11" s="145">
        <f t="shared" si="4"/>
        <v>36.904761904761905</v>
      </c>
      <c r="P11" s="151">
        <f t="shared" si="4"/>
        <v>47.752808988764045</v>
      </c>
    </row>
    <row r="12" spans="1:16" s="2" customFormat="1" ht="22.5" hidden="1" customHeight="1">
      <c r="A12" s="8" t="s">
        <v>10</v>
      </c>
      <c r="B12" s="161">
        <f t="shared" si="0"/>
        <v>108</v>
      </c>
      <c r="C12" s="168">
        <f t="shared" si="0"/>
        <v>106</v>
      </c>
      <c r="D12" s="130">
        <f t="shared" si="1"/>
        <v>214</v>
      </c>
      <c r="E12" s="175"/>
      <c r="F12" s="175"/>
      <c r="G12" s="175"/>
      <c r="H12" s="175"/>
      <c r="I12" s="175"/>
      <c r="J12" s="175"/>
      <c r="K12" s="162">
        <f t="shared" si="2"/>
        <v>65</v>
      </c>
      <c r="L12" s="169">
        <f t="shared" si="2"/>
        <v>72</v>
      </c>
      <c r="M12" s="130">
        <f t="shared" si="3"/>
        <v>137</v>
      </c>
      <c r="N12" s="139">
        <f t="shared" si="4"/>
        <v>60.185185185185183</v>
      </c>
      <c r="O12" s="145">
        <f t="shared" si="4"/>
        <v>67.924528301886795</v>
      </c>
      <c r="P12" s="151">
        <f t="shared" si="4"/>
        <v>64.018691588785046</v>
      </c>
    </row>
    <row r="13" spans="1:16" s="2" customFormat="1" ht="22.5" hidden="1" customHeight="1">
      <c r="A13" s="8" t="s">
        <v>14</v>
      </c>
      <c r="B13" s="161">
        <f t="shared" si="0"/>
        <v>101</v>
      </c>
      <c r="C13" s="168">
        <f t="shared" si="0"/>
        <v>109</v>
      </c>
      <c r="D13" s="130">
        <f t="shared" si="1"/>
        <v>210</v>
      </c>
      <c r="E13" s="175"/>
      <c r="F13" s="175"/>
      <c r="G13" s="175"/>
      <c r="H13" s="175"/>
      <c r="I13" s="175"/>
      <c r="J13" s="175"/>
      <c r="K13" s="162">
        <f t="shared" si="2"/>
        <v>65</v>
      </c>
      <c r="L13" s="169">
        <f t="shared" si="2"/>
        <v>69</v>
      </c>
      <c r="M13" s="130">
        <f t="shared" si="3"/>
        <v>134</v>
      </c>
      <c r="N13" s="139">
        <f t="shared" si="4"/>
        <v>64.356435643564353</v>
      </c>
      <c r="O13" s="145">
        <f t="shared" si="4"/>
        <v>63.302752293577981</v>
      </c>
      <c r="P13" s="151">
        <f t="shared" si="4"/>
        <v>63.809523809523803</v>
      </c>
    </row>
    <row r="14" spans="1:16" s="2" customFormat="1" ht="22.5" hidden="1" customHeight="1">
      <c r="A14" s="8" t="s">
        <v>20</v>
      </c>
      <c r="B14" s="161">
        <f t="shared" si="0"/>
        <v>84</v>
      </c>
      <c r="C14" s="168">
        <f t="shared" si="0"/>
        <v>90</v>
      </c>
      <c r="D14" s="130">
        <f t="shared" si="1"/>
        <v>174</v>
      </c>
      <c r="E14" s="175"/>
      <c r="F14" s="175"/>
      <c r="G14" s="175"/>
      <c r="H14" s="175"/>
      <c r="I14" s="175"/>
      <c r="J14" s="175"/>
      <c r="K14" s="162">
        <f t="shared" si="2"/>
        <v>58</v>
      </c>
      <c r="L14" s="169">
        <f t="shared" si="2"/>
        <v>67</v>
      </c>
      <c r="M14" s="130">
        <f t="shared" si="3"/>
        <v>125</v>
      </c>
      <c r="N14" s="139">
        <f t="shared" si="4"/>
        <v>69.047619047619051</v>
      </c>
      <c r="O14" s="145">
        <f t="shared" si="4"/>
        <v>74.444444444444443</v>
      </c>
      <c r="P14" s="151">
        <f t="shared" si="4"/>
        <v>71.839080459770116</v>
      </c>
    </row>
    <row r="15" spans="1:16" s="2" customFormat="1" ht="22.5" hidden="1" customHeight="1">
      <c r="A15" s="8" t="s">
        <v>23</v>
      </c>
      <c r="B15" s="161">
        <f t="shared" si="0"/>
        <v>89</v>
      </c>
      <c r="C15" s="168">
        <f t="shared" si="0"/>
        <v>97</v>
      </c>
      <c r="D15" s="130">
        <f t="shared" si="1"/>
        <v>186</v>
      </c>
      <c r="E15" s="174"/>
      <c r="F15" s="174"/>
      <c r="G15" s="174"/>
      <c r="H15" s="174"/>
      <c r="I15" s="174"/>
      <c r="J15" s="174"/>
      <c r="K15" s="161">
        <f t="shared" si="2"/>
        <v>58</v>
      </c>
      <c r="L15" s="168">
        <f t="shared" si="2"/>
        <v>63</v>
      </c>
      <c r="M15" s="130">
        <f t="shared" si="3"/>
        <v>121</v>
      </c>
      <c r="N15" s="139">
        <f t="shared" si="4"/>
        <v>65.168539325842701</v>
      </c>
      <c r="O15" s="145">
        <f t="shared" si="4"/>
        <v>64.948453608247419</v>
      </c>
      <c r="P15" s="151">
        <f t="shared" si="4"/>
        <v>65.053763440860209</v>
      </c>
    </row>
    <row r="16" spans="1:16" s="2" customFormat="1" ht="22.5" hidden="1" customHeight="1">
      <c r="A16" s="10" t="s">
        <v>35</v>
      </c>
      <c r="B16" s="162">
        <f t="shared" si="0"/>
        <v>338</v>
      </c>
      <c r="C16" s="169">
        <f t="shared" si="0"/>
        <v>441</v>
      </c>
      <c r="D16" s="172">
        <f t="shared" si="1"/>
        <v>779</v>
      </c>
      <c r="E16" s="176"/>
      <c r="F16" s="176"/>
      <c r="G16" s="176"/>
      <c r="H16" s="176"/>
      <c r="I16" s="176"/>
      <c r="J16" s="176"/>
      <c r="K16" s="162">
        <f t="shared" si="2"/>
        <v>203</v>
      </c>
      <c r="L16" s="169">
        <f t="shared" si="2"/>
        <v>207</v>
      </c>
      <c r="M16" s="130">
        <f t="shared" si="3"/>
        <v>410</v>
      </c>
      <c r="N16" s="190">
        <f t="shared" si="4"/>
        <v>60.059171597633132</v>
      </c>
      <c r="O16" s="195">
        <f t="shared" si="4"/>
        <v>46.938775510204081</v>
      </c>
      <c r="P16" s="197">
        <f t="shared" si="4"/>
        <v>52.631578947368418</v>
      </c>
    </row>
    <row r="17" spans="1:24" s="2" customFormat="1" ht="22.5" hidden="1" customHeight="1">
      <c r="A17" s="11" t="s">
        <v>34</v>
      </c>
      <c r="B17" s="42">
        <f>SUM(B6:B16)</f>
        <v>1128</v>
      </c>
      <c r="C17" s="22">
        <f>SUM(C6:C16)</f>
        <v>1223</v>
      </c>
      <c r="D17" s="37">
        <f>SUM(D6:D16)</f>
        <v>2351</v>
      </c>
      <c r="E17" s="177"/>
      <c r="F17" s="177"/>
      <c r="G17" s="177"/>
      <c r="H17" s="177"/>
      <c r="I17" s="177"/>
      <c r="J17" s="177"/>
      <c r="K17" s="42">
        <f>SUM(K6:K16)</f>
        <v>678</v>
      </c>
      <c r="L17" s="22">
        <f>SUM(L6:L16)</f>
        <v>669</v>
      </c>
      <c r="M17" s="37">
        <f t="shared" si="3"/>
        <v>1347</v>
      </c>
      <c r="N17" s="143">
        <f t="shared" si="4"/>
        <v>60.106382978723403</v>
      </c>
      <c r="O17" s="149">
        <f t="shared" si="4"/>
        <v>54.701553556827477</v>
      </c>
      <c r="P17" s="155">
        <f t="shared" si="4"/>
        <v>57.2947681837516</v>
      </c>
    </row>
    <row r="18" spans="1:24" hidden="1"/>
    <row r="19" spans="1:24" hidden="1"/>
    <row r="20" spans="1:24" s="2" customFormat="1" ht="22.5" customHeight="1">
      <c r="A20" s="156" t="str">
        <f>'23宮本第２'!A20:L20</f>
        <v>令和７年７月２０日執行　参議院議員通常選挙</v>
      </c>
      <c r="B20" s="163"/>
      <c r="C20" s="163"/>
      <c r="D20" s="163"/>
      <c r="E20" s="163"/>
      <c r="F20" s="163"/>
      <c r="G20" s="163"/>
      <c r="H20" s="163"/>
      <c r="I20" s="163"/>
      <c r="J20" s="163"/>
      <c r="K20" s="163"/>
      <c r="L20" s="184"/>
      <c r="M20" s="15" t="s">
        <v>110</v>
      </c>
      <c r="N20" s="31"/>
      <c r="O20" s="15" t="s">
        <v>111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18</v>
      </c>
      <c r="C23" s="170">
        <v>11</v>
      </c>
      <c r="D23" s="171">
        <f t="shared" ref="D23:D35" si="5">SUM(B23:C23)</f>
        <v>29</v>
      </c>
      <c r="E23" s="164">
        <v>2</v>
      </c>
      <c r="F23" s="170">
        <v>4</v>
      </c>
      <c r="G23" s="171">
        <f t="shared" ref="G23:G35" si="6">SUM(E23:F23)</f>
        <v>6</v>
      </c>
      <c r="H23" s="164">
        <v>5</v>
      </c>
      <c r="I23" s="170">
        <v>3</v>
      </c>
      <c r="J23" s="171">
        <f t="shared" ref="J23:J35" si="7">SUM(H23:I23)</f>
        <v>8</v>
      </c>
      <c r="K23" s="180">
        <f t="shared" ref="K23:L35" si="8">E23+H23</f>
        <v>7</v>
      </c>
      <c r="L23" s="185">
        <f t="shared" si="8"/>
        <v>7</v>
      </c>
      <c r="M23" s="189">
        <f t="shared" ref="M23:M35" si="9">SUM(K23:L23)</f>
        <v>14</v>
      </c>
      <c r="N23" s="91">
        <f t="shared" ref="N23:P36" si="10">IF(OR(K23=0,B23=0),0,K23/B23*100)</f>
        <v>38.888888888888893</v>
      </c>
      <c r="O23" s="97">
        <f t="shared" si="10"/>
        <v>63.636363636363633</v>
      </c>
      <c r="P23" s="103">
        <f t="shared" si="10"/>
        <v>48.275862068965516</v>
      </c>
      <c r="Q23" s="158"/>
      <c r="R23" s="198"/>
      <c r="S23" s="1" t="s">
        <v>28</v>
      </c>
      <c r="T23" s="1"/>
      <c r="U23" s="1"/>
      <c r="V23" s="1"/>
      <c r="W23" s="1"/>
      <c r="X23" s="1"/>
    </row>
    <row r="24" spans="1:24" s="2" customFormat="1" ht="22.5" customHeight="1">
      <c r="A24" s="157" t="s">
        <v>70</v>
      </c>
      <c r="B24" s="164">
        <v>9</v>
      </c>
      <c r="C24" s="170">
        <v>11</v>
      </c>
      <c r="D24" s="171">
        <f t="shared" si="5"/>
        <v>20</v>
      </c>
      <c r="E24" s="164">
        <v>2</v>
      </c>
      <c r="F24" s="170">
        <v>1</v>
      </c>
      <c r="G24" s="171">
        <f t="shared" si="6"/>
        <v>3</v>
      </c>
      <c r="H24" s="164">
        <v>2</v>
      </c>
      <c r="I24" s="170">
        <v>4</v>
      </c>
      <c r="J24" s="171">
        <f t="shared" si="7"/>
        <v>6</v>
      </c>
      <c r="K24" s="181">
        <f t="shared" si="8"/>
        <v>4</v>
      </c>
      <c r="L24" s="186">
        <f t="shared" si="8"/>
        <v>5</v>
      </c>
      <c r="M24" s="130">
        <f t="shared" si="9"/>
        <v>9</v>
      </c>
      <c r="N24" s="139">
        <f t="shared" si="10"/>
        <v>44.444444444444443</v>
      </c>
      <c r="O24" s="145">
        <f t="shared" si="10"/>
        <v>45.454545454545453</v>
      </c>
      <c r="P24" s="151">
        <f t="shared" si="10"/>
        <v>45</v>
      </c>
      <c r="R24" s="1"/>
      <c r="S24" s="1" t="s">
        <v>61</v>
      </c>
      <c r="T24" s="1"/>
      <c r="U24" s="1"/>
      <c r="V24" s="1"/>
      <c r="W24" s="1"/>
      <c r="X24" s="1"/>
    </row>
    <row r="25" spans="1:24" s="2" customFormat="1" ht="22.5" customHeight="1">
      <c r="A25" s="65" t="s">
        <v>0</v>
      </c>
      <c r="B25" s="164">
        <v>59</v>
      </c>
      <c r="C25" s="170">
        <v>55</v>
      </c>
      <c r="D25" s="171">
        <f t="shared" si="5"/>
        <v>114</v>
      </c>
      <c r="E25" s="164">
        <v>15</v>
      </c>
      <c r="F25" s="170">
        <v>17</v>
      </c>
      <c r="G25" s="171">
        <f t="shared" si="6"/>
        <v>32</v>
      </c>
      <c r="H25" s="164">
        <v>14</v>
      </c>
      <c r="I25" s="170">
        <v>9</v>
      </c>
      <c r="J25" s="171">
        <f t="shared" si="7"/>
        <v>23</v>
      </c>
      <c r="K25" s="181">
        <f t="shared" si="8"/>
        <v>29</v>
      </c>
      <c r="L25" s="186">
        <f t="shared" si="8"/>
        <v>26</v>
      </c>
      <c r="M25" s="171">
        <f t="shared" si="9"/>
        <v>55</v>
      </c>
      <c r="N25" s="191">
        <f t="shared" si="10"/>
        <v>49.152542372881356</v>
      </c>
      <c r="O25" s="101">
        <f t="shared" si="10"/>
        <v>47.272727272727273</v>
      </c>
      <c r="P25" s="107">
        <f t="shared" si="10"/>
        <v>48.245614035087719</v>
      </c>
      <c r="S25" s="1" t="s">
        <v>21</v>
      </c>
      <c r="T25" s="1"/>
      <c r="U25" s="1"/>
      <c r="V25" s="1"/>
      <c r="W25" s="1"/>
      <c r="X25" s="1"/>
    </row>
    <row r="26" spans="1:24" s="2" customFormat="1" ht="22.5" customHeight="1">
      <c r="A26" s="8" t="s">
        <v>7</v>
      </c>
      <c r="B26" s="164">
        <v>54</v>
      </c>
      <c r="C26" s="170">
        <v>57</v>
      </c>
      <c r="D26" s="130">
        <f t="shared" si="5"/>
        <v>111</v>
      </c>
      <c r="E26" s="164">
        <v>17</v>
      </c>
      <c r="F26" s="170">
        <v>20</v>
      </c>
      <c r="G26" s="130">
        <f t="shared" si="6"/>
        <v>37</v>
      </c>
      <c r="H26" s="164">
        <v>15</v>
      </c>
      <c r="I26" s="170">
        <v>12</v>
      </c>
      <c r="J26" s="130">
        <f t="shared" si="7"/>
        <v>27</v>
      </c>
      <c r="K26" s="181">
        <f t="shared" si="8"/>
        <v>32</v>
      </c>
      <c r="L26" s="186">
        <f t="shared" si="8"/>
        <v>32</v>
      </c>
      <c r="M26" s="130">
        <f t="shared" si="9"/>
        <v>64</v>
      </c>
      <c r="N26" s="139">
        <f t="shared" si="10"/>
        <v>59.259259259259252</v>
      </c>
      <c r="O26" s="145">
        <f t="shared" si="10"/>
        <v>56.140350877192979</v>
      </c>
      <c r="P26" s="151">
        <f t="shared" si="10"/>
        <v>57.657657657657658</v>
      </c>
    </row>
    <row r="27" spans="1:24" s="2" customFormat="1" ht="22.5" customHeight="1">
      <c r="A27" s="8" t="s">
        <v>11</v>
      </c>
      <c r="B27" s="164">
        <v>52</v>
      </c>
      <c r="C27" s="170">
        <v>53</v>
      </c>
      <c r="D27" s="130">
        <f t="shared" si="5"/>
        <v>105</v>
      </c>
      <c r="E27" s="164">
        <v>17</v>
      </c>
      <c r="F27" s="170">
        <v>15</v>
      </c>
      <c r="G27" s="130">
        <f t="shared" si="6"/>
        <v>32</v>
      </c>
      <c r="H27" s="164">
        <v>17</v>
      </c>
      <c r="I27" s="170">
        <v>14</v>
      </c>
      <c r="J27" s="130">
        <f t="shared" si="7"/>
        <v>31</v>
      </c>
      <c r="K27" s="181">
        <f t="shared" si="8"/>
        <v>34</v>
      </c>
      <c r="L27" s="186">
        <f t="shared" si="8"/>
        <v>29</v>
      </c>
      <c r="M27" s="130">
        <f t="shared" si="9"/>
        <v>63</v>
      </c>
      <c r="N27" s="139">
        <f t="shared" si="10"/>
        <v>65.384615384615387</v>
      </c>
      <c r="O27" s="145">
        <f t="shared" si="10"/>
        <v>54.716981132075468</v>
      </c>
      <c r="P27" s="151">
        <f t="shared" si="10"/>
        <v>60</v>
      </c>
      <c r="R27" s="199"/>
      <c r="S27" s="1" t="s">
        <v>16</v>
      </c>
    </row>
    <row r="28" spans="1:24" s="2" customFormat="1" ht="22.5" customHeight="1">
      <c r="A28" s="8" t="s">
        <v>5</v>
      </c>
      <c r="B28" s="164">
        <v>58</v>
      </c>
      <c r="C28" s="170">
        <v>48</v>
      </c>
      <c r="D28" s="130">
        <f t="shared" si="5"/>
        <v>106</v>
      </c>
      <c r="E28" s="164">
        <v>18</v>
      </c>
      <c r="F28" s="170">
        <v>14</v>
      </c>
      <c r="G28" s="130">
        <f t="shared" si="6"/>
        <v>32</v>
      </c>
      <c r="H28" s="164">
        <v>14</v>
      </c>
      <c r="I28" s="170">
        <v>13</v>
      </c>
      <c r="J28" s="130">
        <f t="shared" si="7"/>
        <v>27</v>
      </c>
      <c r="K28" s="181">
        <f t="shared" si="8"/>
        <v>32</v>
      </c>
      <c r="L28" s="186">
        <f t="shared" si="8"/>
        <v>27</v>
      </c>
      <c r="M28" s="130">
        <f t="shared" si="9"/>
        <v>59</v>
      </c>
      <c r="N28" s="139">
        <f t="shared" si="10"/>
        <v>55.172413793103445</v>
      </c>
      <c r="O28" s="145">
        <f t="shared" si="10"/>
        <v>56.25</v>
      </c>
      <c r="P28" s="151">
        <f t="shared" si="10"/>
        <v>55.660377358490564</v>
      </c>
      <c r="S28" s="1" t="s">
        <v>62</v>
      </c>
    </row>
    <row r="29" spans="1:24" s="2" customFormat="1" ht="22.5" customHeight="1">
      <c r="A29" s="8" t="s">
        <v>17</v>
      </c>
      <c r="B29" s="164">
        <v>91</v>
      </c>
      <c r="C29" s="170">
        <v>83</v>
      </c>
      <c r="D29" s="130">
        <f t="shared" si="5"/>
        <v>174</v>
      </c>
      <c r="E29" s="164">
        <v>21</v>
      </c>
      <c r="F29" s="170">
        <v>19</v>
      </c>
      <c r="G29" s="130">
        <f t="shared" si="6"/>
        <v>40</v>
      </c>
      <c r="H29" s="164">
        <v>27</v>
      </c>
      <c r="I29" s="170">
        <v>27</v>
      </c>
      <c r="J29" s="130">
        <f t="shared" si="7"/>
        <v>54</v>
      </c>
      <c r="K29" s="181">
        <f t="shared" si="8"/>
        <v>48</v>
      </c>
      <c r="L29" s="186">
        <f t="shared" si="8"/>
        <v>46</v>
      </c>
      <c r="M29" s="130">
        <f t="shared" si="9"/>
        <v>94</v>
      </c>
      <c r="N29" s="139">
        <f t="shared" si="10"/>
        <v>52.747252747252752</v>
      </c>
      <c r="O29" s="145">
        <f t="shared" si="10"/>
        <v>55.421686746987952</v>
      </c>
      <c r="P29" s="151">
        <f t="shared" si="10"/>
        <v>54.022988505747129</v>
      </c>
    </row>
    <row r="30" spans="1:24" s="2" customFormat="1" ht="22.5" customHeight="1">
      <c r="A30" s="8" t="s">
        <v>4</v>
      </c>
      <c r="B30" s="164">
        <v>94</v>
      </c>
      <c r="C30" s="170">
        <v>84</v>
      </c>
      <c r="D30" s="130">
        <f t="shared" si="5"/>
        <v>178</v>
      </c>
      <c r="E30" s="164">
        <v>23</v>
      </c>
      <c r="F30" s="170">
        <v>15</v>
      </c>
      <c r="G30" s="130">
        <f t="shared" si="6"/>
        <v>38</v>
      </c>
      <c r="H30" s="164">
        <v>31</v>
      </c>
      <c r="I30" s="170">
        <v>16</v>
      </c>
      <c r="J30" s="130">
        <f t="shared" si="7"/>
        <v>47</v>
      </c>
      <c r="K30" s="181">
        <f t="shared" si="8"/>
        <v>54</v>
      </c>
      <c r="L30" s="186">
        <f t="shared" si="8"/>
        <v>31</v>
      </c>
      <c r="M30" s="130">
        <f t="shared" si="9"/>
        <v>85</v>
      </c>
      <c r="N30" s="139">
        <f t="shared" si="10"/>
        <v>57.446808510638306</v>
      </c>
      <c r="O30" s="145">
        <f t="shared" si="10"/>
        <v>36.904761904761905</v>
      </c>
      <c r="P30" s="151">
        <f t="shared" si="10"/>
        <v>47.752808988764045</v>
      </c>
    </row>
    <row r="31" spans="1:24" s="2" customFormat="1" ht="22.5" customHeight="1">
      <c r="A31" s="8" t="s">
        <v>10</v>
      </c>
      <c r="B31" s="164">
        <v>108</v>
      </c>
      <c r="C31" s="170">
        <v>106</v>
      </c>
      <c r="D31" s="130">
        <f t="shared" si="5"/>
        <v>214</v>
      </c>
      <c r="E31" s="164">
        <v>33</v>
      </c>
      <c r="F31" s="170">
        <v>34</v>
      </c>
      <c r="G31" s="130">
        <f t="shared" si="6"/>
        <v>67</v>
      </c>
      <c r="H31" s="164">
        <v>32</v>
      </c>
      <c r="I31" s="170">
        <v>38</v>
      </c>
      <c r="J31" s="130">
        <f t="shared" si="7"/>
        <v>70</v>
      </c>
      <c r="K31" s="181">
        <f t="shared" si="8"/>
        <v>65</v>
      </c>
      <c r="L31" s="186">
        <f t="shared" si="8"/>
        <v>72</v>
      </c>
      <c r="M31" s="130">
        <f t="shared" si="9"/>
        <v>137</v>
      </c>
      <c r="N31" s="139">
        <f t="shared" si="10"/>
        <v>60.185185185185183</v>
      </c>
      <c r="O31" s="145">
        <f t="shared" si="10"/>
        <v>67.924528301886795</v>
      </c>
      <c r="P31" s="151">
        <f t="shared" si="10"/>
        <v>64.018691588785046</v>
      </c>
    </row>
    <row r="32" spans="1:24" s="2" customFormat="1" ht="22.5" customHeight="1">
      <c r="A32" s="8" t="s">
        <v>14</v>
      </c>
      <c r="B32" s="164">
        <v>101</v>
      </c>
      <c r="C32" s="170">
        <v>109</v>
      </c>
      <c r="D32" s="130">
        <f t="shared" si="5"/>
        <v>210</v>
      </c>
      <c r="E32" s="164">
        <v>29</v>
      </c>
      <c r="F32" s="170">
        <v>42</v>
      </c>
      <c r="G32" s="130">
        <f t="shared" si="6"/>
        <v>71</v>
      </c>
      <c r="H32" s="164">
        <v>36</v>
      </c>
      <c r="I32" s="170">
        <v>27</v>
      </c>
      <c r="J32" s="130">
        <f t="shared" si="7"/>
        <v>63</v>
      </c>
      <c r="K32" s="181">
        <f t="shared" si="8"/>
        <v>65</v>
      </c>
      <c r="L32" s="186">
        <f t="shared" si="8"/>
        <v>69</v>
      </c>
      <c r="M32" s="130">
        <f t="shared" si="9"/>
        <v>134</v>
      </c>
      <c r="N32" s="139">
        <f t="shared" si="10"/>
        <v>64.356435643564353</v>
      </c>
      <c r="O32" s="145">
        <f t="shared" si="10"/>
        <v>63.302752293577981</v>
      </c>
      <c r="P32" s="151">
        <f t="shared" si="10"/>
        <v>63.809523809523803</v>
      </c>
    </row>
    <row r="33" spans="1:16" s="2" customFormat="1" ht="22.5" customHeight="1">
      <c r="A33" s="8" t="s">
        <v>20</v>
      </c>
      <c r="B33" s="164">
        <v>84</v>
      </c>
      <c r="C33" s="170">
        <v>90</v>
      </c>
      <c r="D33" s="130">
        <f t="shared" si="5"/>
        <v>174</v>
      </c>
      <c r="E33" s="164">
        <v>24</v>
      </c>
      <c r="F33" s="170">
        <v>37</v>
      </c>
      <c r="G33" s="130">
        <f t="shared" si="6"/>
        <v>61</v>
      </c>
      <c r="H33" s="164">
        <v>34</v>
      </c>
      <c r="I33" s="170">
        <v>30</v>
      </c>
      <c r="J33" s="130">
        <f t="shared" si="7"/>
        <v>64</v>
      </c>
      <c r="K33" s="181">
        <f t="shared" si="8"/>
        <v>58</v>
      </c>
      <c r="L33" s="186">
        <f t="shared" si="8"/>
        <v>67</v>
      </c>
      <c r="M33" s="130">
        <f t="shared" si="9"/>
        <v>125</v>
      </c>
      <c r="N33" s="139">
        <f t="shared" si="10"/>
        <v>69.047619047619051</v>
      </c>
      <c r="O33" s="145">
        <f t="shared" si="10"/>
        <v>74.444444444444443</v>
      </c>
      <c r="P33" s="151">
        <f t="shared" si="10"/>
        <v>71.839080459770116</v>
      </c>
    </row>
    <row r="34" spans="1:16" s="2" customFormat="1" ht="22.5" customHeight="1">
      <c r="A34" s="8" t="s">
        <v>23</v>
      </c>
      <c r="B34" s="164">
        <v>89</v>
      </c>
      <c r="C34" s="170">
        <v>97</v>
      </c>
      <c r="D34" s="130">
        <f t="shared" si="5"/>
        <v>186</v>
      </c>
      <c r="E34" s="164">
        <v>32</v>
      </c>
      <c r="F34" s="170">
        <v>36</v>
      </c>
      <c r="G34" s="130">
        <f t="shared" si="6"/>
        <v>68</v>
      </c>
      <c r="H34" s="164">
        <v>26</v>
      </c>
      <c r="I34" s="170">
        <v>27</v>
      </c>
      <c r="J34" s="130">
        <f t="shared" si="7"/>
        <v>53</v>
      </c>
      <c r="K34" s="181">
        <f t="shared" si="8"/>
        <v>58</v>
      </c>
      <c r="L34" s="186">
        <f t="shared" si="8"/>
        <v>63</v>
      </c>
      <c r="M34" s="130">
        <f t="shared" si="9"/>
        <v>121</v>
      </c>
      <c r="N34" s="139">
        <f t="shared" si="10"/>
        <v>65.168539325842701</v>
      </c>
      <c r="O34" s="145">
        <f t="shared" si="10"/>
        <v>64.948453608247419</v>
      </c>
      <c r="P34" s="151">
        <f t="shared" si="10"/>
        <v>65.053763440860209</v>
      </c>
    </row>
    <row r="35" spans="1:16" s="2" customFormat="1" ht="22.5" customHeight="1">
      <c r="A35" s="10" t="s">
        <v>35</v>
      </c>
      <c r="B35" s="164">
        <v>338</v>
      </c>
      <c r="C35" s="170">
        <v>441</v>
      </c>
      <c r="D35" s="172">
        <f t="shared" si="5"/>
        <v>779</v>
      </c>
      <c r="E35" s="164">
        <v>89</v>
      </c>
      <c r="F35" s="170">
        <v>98</v>
      </c>
      <c r="G35" s="172">
        <f t="shared" si="6"/>
        <v>187</v>
      </c>
      <c r="H35" s="164">
        <v>114</v>
      </c>
      <c r="I35" s="170">
        <v>109</v>
      </c>
      <c r="J35" s="172">
        <f t="shared" si="7"/>
        <v>223</v>
      </c>
      <c r="K35" s="182">
        <f t="shared" si="8"/>
        <v>203</v>
      </c>
      <c r="L35" s="187">
        <f t="shared" si="8"/>
        <v>207</v>
      </c>
      <c r="M35" s="130">
        <f t="shared" si="9"/>
        <v>410</v>
      </c>
      <c r="N35" s="190">
        <f t="shared" si="10"/>
        <v>60.059171597633132</v>
      </c>
      <c r="O35" s="195">
        <f t="shared" si="10"/>
        <v>46.938775510204081</v>
      </c>
      <c r="P35" s="197">
        <f t="shared" si="10"/>
        <v>52.631578947368418</v>
      </c>
    </row>
    <row r="36" spans="1:16" s="2" customFormat="1" ht="22.5" customHeight="1">
      <c r="A36" s="11" t="s">
        <v>34</v>
      </c>
      <c r="B36" s="42">
        <f t="shared" ref="B36:M36" si="11">SUM(B23:B35)</f>
        <v>1155</v>
      </c>
      <c r="C36" s="22">
        <f t="shared" si="11"/>
        <v>1245</v>
      </c>
      <c r="D36" s="37">
        <f t="shared" si="11"/>
        <v>2400</v>
      </c>
      <c r="E36" s="42">
        <f t="shared" si="11"/>
        <v>322</v>
      </c>
      <c r="F36" s="22">
        <f t="shared" si="11"/>
        <v>352</v>
      </c>
      <c r="G36" s="37">
        <f t="shared" si="11"/>
        <v>674</v>
      </c>
      <c r="H36" s="42">
        <f t="shared" si="11"/>
        <v>367</v>
      </c>
      <c r="I36" s="22">
        <f t="shared" si="11"/>
        <v>329</v>
      </c>
      <c r="J36" s="37">
        <f t="shared" si="11"/>
        <v>696</v>
      </c>
      <c r="K36" s="42">
        <f t="shared" si="11"/>
        <v>689</v>
      </c>
      <c r="L36" s="22">
        <f t="shared" si="11"/>
        <v>681</v>
      </c>
      <c r="M36" s="37">
        <f t="shared" si="11"/>
        <v>1370</v>
      </c>
      <c r="N36" s="143">
        <f t="shared" si="10"/>
        <v>59.65367965367966</v>
      </c>
      <c r="O36" s="149">
        <f t="shared" si="10"/>
        <v>54.69879518072289</v>
      </c>
      <c r="P36" s="155">
        <f t="shared" si="10"/>
        <v>57.083333333333329</v>
      </c>
    </row>
    <row r="38" spans="1:16" s="2" customFormat="1" ht="13.5">
      <c r="A38" s="158" t="s">
        <v>9</v>
      </c>
      <c r="B38" s="165">
        <f>B36</f>
        <v>1155</v>
      </c>
      <c r="C38" s="165">
        <f>C36</f>
        <v>1245</v>
      </c>
      <c r="D38" s="173">
        <f>SUM(B38:C38)</f>
        <v>2400</v>
      </c>
      <c r="E38" s="178">
        <f>E36</f>
        <v>322</v>
      </c>
      <c r="F38" s="178">
        <f>F36</f>
        <v>352</v>
      </c>
      <c r="G38" s="173">
        <f>SUM(E38:F38)</f>
        <v>674</v>
      </c>
      <c r="H38" s="178">
        <f>H36</f>
        <v>367</v>
      </c>
      <c r="I38" s="178">
        <f>I36</f>
        <v>329</v>
      </c>
      <c r="J38" s="173">
        <f>SUM(H38:I38)</f>
        <v>696</v>
      </c>
      <c r="K38" s="165">
        <f>K36</f>
        <v>689</v>
      </c>
      <c r="L38" s="165">
        <f>L36</f>
        <v>681</v>
      </c>
      <c r="M38" s="173">
        <f>SUM(K38:L38)</f>
        <v>1370</v>
      </c>
      <c r="N38" s="192">
        <f>IF(OR(K38=0,B38=0),0,K38/B38*100)</f>
        <v>59.65367965367966</v>
      </c>
      <c r="O38" s="192">
        <f>IF(OR(L38=0,C38=0),0,L38/C38*100)</f>
        <v>54.69879518072289</v>
      </c>
      <c r="P38" s="192">
        <f>IF(OR(M38=0,D38=0),0,M38/D38*100)</f>
        <v>57.083333333333329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18</v>
      </c>
      <c r="C40" s="167">
        <f t="shared" ref="C40:C52" si="13">ROUND(IF(C23=0,0,C23*$C$38/$C$36),0)</f>
        <v>11</v>
      </c>
      <c r="D40" s="166">
        <f t="shared" ref="D40:D52" si="14">SUM(B40:C40)</f>
        <v>29</v>
      </c>
      <c r="E40" s="167">
        <f t="shared" ref="E40:E52" si="15">ROUND(IF(E23=0,0,E23*$E$38/$E$36),0)</f>
        <v>2</v>
      </c>
      <c r="F40" s="167">
        <f t="shared" ref="F40:F52" si="16">ROUND(IF(F23=0,0,F23*$F$38/$F$36),0)</f>
        <v>4</v>
      </c>
      <c r="G40" s="166">
        <f t="shared" ref="G40:G52" si="17">SUM(E40:F40)</f>
        <v>6</v>
      </c>
      <c r="H40" s="167">
        <f t="shared" ref="H40:H52" si="18">ROUND(IF(H23=0,0,H23*$H$38/$H$36),0)</f>
        <v>5</v>
      </c>
      <c r="I40" s="167">
        <f t="shared" ref="I40:I52" si="19">ROUND(IF(I23=0,0,I23*$I$38/$I$36),0)</f>
        <v>3</v>
      </c>
      <c r="J40" s="166">
        <f t="shared" ref="J40:J52" si="20">SUM(H40:I40)</f>
        <v>8</v>
      </c>
      <c r="K40" s="167">
        <f t="shared" ref="K40:K52" si="21">ROUND(IF(K23=0,0,K23*$K$38/$K$36),0)</f>
        <v>7</v>
      </c>
      <c r="L40" s="167">
        <f t="shared" ref="L40:L52" si="22">ROUND(IF(L23=0,0,L23*$L$38/$L$36),0)</f>
        <v>7</v>
      </c>
      <c r="M40" s="166">
        <f t="shared" ref="M40:M52" si="23">SUM(K40:L40)</f>
        <v>14</v>
      </c>
      <c r="N40" s="193">
        <f t="shared" ref="N40:P52" si="24">IF(OR(K40=0,B40=0),0,K40/B40*100)</f>
        <v>38.888888888888893</v>
      </c>
      <c r="O40" s="193">
        <f t="shared" si="24"/>
        <v>63.636363636363633</v>
      </c>
      <c r="P40" s="193">
        <f t="shared" si="24"/>
        <v>48.275862068965516</v>
      </c>
    </row>
    <row r="41" spans="1:16" s="2" customFormat="1" ht="13.5">
      <c r="A41" s="159" t="s">
        <v>70</v>
      </c>
      <c r="B41" s="167">
        <f t="shared" si="12"/>
        <v>9</v>
      </c>
      <c r="C41" s="167">
        <f t="shared" si="13"/>
        <v>11</v>
      </c>
      <c r="D41" s="166">
        <f t="shared" si="14"/>
        <v>20</v>
      </c>
      <c r="E41" s="167">
        <f t="shared" si="15"/>
        <v>2</v>
      </c>
      <c r="F41" s="167">
        <f t="shared" si="16"/>
        <v>1</v>
      </c>
      <c r="G41" s="166">
        <f t="shared" si="17"/>
        <v>3</v>
      </c>
      <c r="H41" s="167">
        <f t="shared" si="18"/>
        <v>2</v>
      </c>
      <c r="I41" s="167">
        <f t="shared" si="19"/>
        <v>4</v>
      </c>
      <c r="J41" s="166">
        <f t="shared" si="20"/>
        <v>6</v>
      </c>
      <c r="K41" s="167">
        <f t="shared" si="21"/>
        <v>4</v>
      </c>
      <c r="L41" s="167">
        <f t="shared" si="22"/>
        <v>5</v>
      </c>
      <c r="M41" s="166">
        <f t="shared" si="23"/>
        <v>9</v>
      </c>
      <c r="N41" s="193">
        <f t="shared" si="24"/>
        <v>44.444444444444443</v>
      </c>
      <c r="O41" s="193">
        <f t="shared" si="24"/>
        <v>45.454545454545453</v>
      </c>
      <c r="P41" s="193">
        <f t="shared" si="24"/>
        <v>45</v>
      </c>
    </row>
    <row r="42" spans="1:16" s="2" customFormat="1" ht="13.5">
      <c r="A42" s="160" t="s">
        <v>0</v>
      </c>
      <c r="B42" s="167">
        <f t="shared" si="12"/>
        <v>59</v>
      </c>
      <c r="C42" s="167">
        <f t="shared" si="13"/>
        <v>55</v>
      </c>
      <c r="D42" s="166">
        <f t="shared" si="14"/>
        <v>114</v>
      </c>
      <c r="E42" s="167">
        <f t="shared" si="15"/>
        <v>15</v>
      </c>
      <c r="F42" s="167">
        <f t="shared" si="16"/>
        <v>17</v>
      </c>
      <c r="G42" s="166">
        <f t="shared" si="17"/>
        <v>32</v>
      </c>
      <c r="H42" s="167">
        <f t="shared" si="18"/>
        <v>14</v>
      </c>
      <c r="I42" s="167">
        <f t="shared" si="19"/>
        <v>9</v>
      </c>
      <c r="J42" s="166">
        <f t="shared" si="20"/>
        <v>23</v>
      </c>
      <c r="K42" s="167">
        <f t="shared" si="21"/>
        <v>29</v>
      </c>
      <c r="L42" s="167">
        <f t="shared" si="22"/>
        <v>26</v>
      </c>
      <c r="M42" s="166">
        <f t="shared" si="23"/>
        <v>55</v>
      </c>
      <c r="N42" s="193">
        <f t="shared" si="24"/>
        <v>49.152542372881356</v>
      </c>
      <c r="O42" s="193">
        <f t="shared" si="24"/>
        <v>47.272727272727273</v>
      </c>
      <c r="P42" s="193">
        <f t="shared" si="24"/>
        <v>48.245614035087719</v>
      </c>
    </row>
    <row r="43" spans="1:16" s="2" customFormat="1" ht="13.5">
      <c r="A43" s="160" t="s">
        <v>7</v>
      </c>
      <c r="B43" s="167">
        <f t="shared" si="12"/>
        <v>54</v>
      </c>
      <c r="C43" s="167">
        <f t="shared" si="13"/>
        <v>57</v>
      </c>
      <c r="D43" s="166">
        <f t="shared" si="14"/>
        <v>111</v>
      </c>
      <c r="E43" s="167">
        <f t="shared" si="15"/>
        <v>17</v>
      </c>
      <c r="F43" s="167">
        <f t="shared" si="16"/>
        <v>20</v>
      </c>
      <c r="G43" s="166">
        <f t="shared" si="17"/>
        <v>37</v>
      </c>
      <c r="H43" s="167">
        <f t="shared" si="18"/>
        <v>15</v>
      </c>
      <c r="I43" s="167">
        <f t="shared" si="19"/>
        <v>12</v>
      </c>
      <c r="J43" s="166">
        <f t="shared" si="20"/>
        <v>27</v>
      </c>
      <c r="K43" s="167">
        <f t="shared" si="21"/>
        <v>32</v>
      </c>
      <c r="L43" s="167">
        <f t="shared" si="22"/>
        <v>32</v>
      </c>
      <c r="M43" s="166">
        <f t="shared" si="23"/>
        <v>64</v>
      </c>
      <c r="N43" s="193">
        <f t="shared" si="24"/>
        <v>59.259259259259252</v>
      </c>
      <c r="O43" s="193">
        <f t="shared" si="24"/>
        <v>56.140350877192979</v>
      </c>
      <c r="P43" s="193">
        <f t="shared" si="24"/>
        <v>57.657657657657658</v>
      </c>
    </row>
    <row r="44" spans="1:16" s="2" customFormat="1" ht="13.5">
      <c r="A44" s="160" t="s">
        <v>11</v>
      </c>
      <c r="B44" s="167">
        <f t="shared" si="12"/>
        <v>52</v>
      </c>
      <c r="C44" s="167">
        <f t="shared" si="13"/>
        <v>53</v>
      </c>
      <c r="D44" s="166">
        <f t="shared" si="14"/>
        <v>105</v>
      </c>
      <c r="E44" s="167">
        <f t="shared" si="15"/>
        <v>17</v>
      </c>
      <c r="F44" s="167">
        <f t="shared" si="16"/>
        <v>15</v>
      </c>
      <c r="G44" s="166">
        <f t="shared" si="17"/>
        <v>32</v>
      </c>
      <c r="H44" s="167">
        <f t="shared" si="18"/>
        <v>17</v>
      </c>
      <c r="I44" s="167">
        <f t="shared" si="19"/>
        <v>14</v>
      </c>
      <c r="J44" s="166">
        <f t="shared" si="20"/>
        <v>31</v>
      </c>
      <c r="K44" s="167">
        <f t="shared" si="21"/>
        <v>34</v>
      </c>
      <c r="L44" s="167">
        <f t="shared" si="22"/>
        <v>29</v>
      </c>
      <c r="M44" s="166">
        <f t="shared" si="23"/>
        <v>63</v>
      </c>
      <c r="N44" s="193">
        <f t="shared" si="24"/>
        <v>65.384615384615387</v>
      </c>
      <c r="O44" s="193">
        <f t="shared" si="24"/>
        <v>54.716981132075468</v>
      </c>
      <c r="P44" s="193">
        <f t="shared" si="24"/>
        <v>60</v>
      </c>
    </row>
    <row r="45" spans="1:16" s="2" customFormat="1" ht="13.5">
      <c r="A45" s="160" t="s">
        <v>5</v>
      </c>
      <c r="B45" s="167">
        <f t="shared" si="12"/>
        <v>58</v>
      </c>
      <c r="C45" s="167">
        <f t="shared" si="13"/>
        <v>48</v>
      </c>
      <c r="D45" s="166">
        <f t="shared" si="14"/>
        <v>106</v>
      </c>
      <c r="E45" s="167">
        <f t="shared" si="15"/>
        <v>18</v>
      </c>
      <c r="F45" s="167">
        <f t="shared" si="16"/>
        <v>14</v>
      </c>
      <c r="G45" s="166">
        <f t="shared" si="17"/>
        <v>32</v>
      </c>
      <c r="H45" s="167">
        <f t="shared" si="18"/>
        <v>14</v>
      </c>
      <c r="I45" s="167">
        <f t="shared" si="19"/>
        <v>13</v>
      </c>
      <c r="J45" s="166">
        <f t="shared" si="20"/>
        <v>27</v>
      </c>
      <c r="K45" s="167">
        <f t="shared" si="21"/>
        <v>32</v>
      </c>
      <c r="L45" s="167">
        <f t="shared" si="22"/>
        <v>27</v>
      </c>
      <c r="M45" s="166">
        <f t="shared" si="23"/>
        <v>59</v>
      </c>
      <c r="N45" s="193">
        <f t="shared" si="24"/>
        <v>55.172413793103445</v>
      </c>
      <c r="O45" s="193">
        <f t="shared" si="24"/>
        <v>56.25</v>
      </c>
      <c r="P45" s="193">
        <f t="shared" si="24"/>
        <v>55.660377358490564</v>
      </c>
    </row>
    <row r="46" spans="1:16" s="2" customFormat="1" ht="13.5">
      <c r="A46" s="160" t="s">
        <v>17</v>
      </c>
      <c r="B46" s="167">
        <f t="shared" si="12"/>
        <v>91</v>
      </c>
      <c r="C46" s="167">
        <f t="shared" si="13"/>
        <v>83</v>
      </c>
      <c r="D46" s="166">
        <f t="shared" si="14"/>
        <v>174</v>
      </c>
      <c r="E46" s="167">
        <f t="shared" si="15"/>
        <v>21</v>
      </c>
      <c r="F46" s="167">
        <f t="shared" si="16"/>
        <v>19</v>
      </c>
      <c r="G46" s="166">
        <f t="shared" si="17"/>
        <v>40</v>
      </c>
      <c r="H46" s="167">
        <f t="shared" si="18"/>
        <v>27</v>
      </c>
      <c r="I46" s="167">
        <f t="shared" si="19"/>
        <v>27</v>
      </c>
      <c r="J46" s="166">
        <f t="shared" si="20"/>
        <v>54</v>
      </c>
      <c r="K46" s="167">
        <f t="shared" si="21"/>
        <v>48</v>
      </c>
      <c r="L46" s="167">
        <f t="shared" si="22"/>
        <v>46</v>
      </c>
      <c r="M46" s="166">
        <f t="shared" si="23"/>
        <v>94</v>
      </c>
      <c r="N46" s="193">
        <f t="shared" si="24"/>
        <v>52.747252747252752</v>
      </c>
      <c r="O46" s="193">
        <f t="shared" si="24"/>
        <v>55.421686746987952</v>
      </c>
      <c r="P46" s="193">
        <f t="shared" si="24"/>
        <v>54.022988505747129</v>
      </c>
    </row>
    <row r="47" spans="1:16" s="2" customFormat="1" ht="13.5">
      <c r="A47" s="160" t="s">
        <v>4</v>
      </c>
      <c r="B47" s="167">
        <f t="shared" si="12"/>
        <v>94</v>
      </c>
      <c r="C47" s="167">
        <f t="shared" si="13"/>
        <v>84</v>
      </c>
      <c r="D47" s="166">
        <f t="shared" si="14"/>
        <v>178</v>
      </c>
      <c r="E47" s="167">
        <f t="shared" si="15"/>
        <v>23</v>
      </c>
      <c r="F47" s="167">
        <f t="shared" si="16"/>
        <v>15</v>
      </c>
      <c r="G47" s="166">
        <f t="shared" si="17"/>
        <v>38</v>
      </c>
      <c r="H47" s="167">
        <f t="shared" si="18"/>
        <v>31</v>
      </c>
      <c r="I47" s="167">
        <f t="shared" si="19"/>
        <v>16</v>
      </c>
      <c r="J47" s="166">
        <f t="shared" si="20"/>
        <v>47</v>
      </c>
      <c r="K47" s="167">
        <f t="shared" si="21"/>
        <v>54</v>
      </c>
      <c r="L47" s="167">
        <f t="shared" si="22"/>
        <v>31</v>
      </c>
      <c r="M47" s="166">
        <f t="shared" si="23"/>
        <v>85</v>
      </c>
      <c r="N47" s="193">
        <f t="shared" si="24"/>
        <v>57.446808510638306</v>
      </c>
      <c r="O47" s="193">
        <f t="shared" si="24"/>
        <v>36.904761904761905</v>
      </c>
      <c r="P47" s="193">
        <f t="shared" si="24"/>
        <v>47.752808988764045</v>
      </c>
    </row>
    <row r="48" spans="1:16" s="2" customFormat="1" ht="13.5">
      <c r="A48" s="160" t="s">
        <v>10</v>
      </c>
      <c r="B48" s="167">
        <f t="shared" si="12"/>
        <v>108</v>
      </c>
      <c r="C48" s="167">
        <f t="shared" si="13"/>
        <v>106</v>
      </c>
      <c r="D48" s="166">
        <f t="shared" si="14"/>
        <v>214</v>
      </c>
      <c r="E48" s="167">
        <f t="shared" si="15"/>
        <v>33</v>
      </c>
      <c r="F48" s="167">
        <f t="shared" si="16"/>
        <v>34</v>
      </c>
      <c r="G48" s="166">
        <f t="shared" si="17"/>
        <v>67</v>
      </c>
      <c r="H48" s="167">
        <f t="shared" si="18"/>
        <v>32</v>
      </c>
      <c r="I48" s="167">
        <f t="shared" si="19"/>
        <v>38</v>
      </c>
      <c r="J48" s="166">
        <f t="shared" si="20"/>
        <v>70</v>
      </c>
      <c r="K48" s="167">
        <f t="shared" si="21"/>
        <v>65</v>
      </c>
      <c r="L48" s="167">
        <f t="shared" si="22"/>
        <v>72</v>
      </c>
      <c r="M48" s="166">
        <f t="shared" si="23"/>
        <v>137</v>
      </c>
      <c r="N48" s="193">
        <f t="shared" si="24"/>
        <v>60.185185185185183</v>
      </c>
      <c r="O48" s="193">
        <f t="shared" si="24"/>
        <v>67.924528301886795</v>
      </c>
      <c r="P48" s="193">
        <f t="shared" si="24"/>
        <v>64.018691588785046</v>
      </c>
    </row>
    <row r="49" spans="1:16" s="2" customFormat="1" ht="13.5">
      <c r="A49" s="160" t="s">
        <v>14</v>
      </c>
      <c r="B49" s="167">
        <f t="shared" si="12"/>
        <v>101</v>
      </c>
      <c r="C49" s="167">
        <f t="shared" si="13"/>
        <v>109</v>
      </c>
      <c r="D49" s="166">
        <f t="shared" si="14"/>
        <v>210</v>
      </c>
      <c r="E49" s="167">
        <f t="shared" si="15"/>
        <v>29</v>
      </c>
      <c r="F49" s="167">
        <f t="shared" si="16"/>
        <v>42</v>
      </c>
      <c r="G49" s="166">
        <f t="shared" si="17"/>
        <v>71</v>
      </c>
      <c r="H49" s="167">
        <f t="shared" si="18"/>
        <v>36</v>
      </c>
      <c r="I49" s="167">
        <f t="shared" si="19"/>
        <v>27</v>
      </c>
      <c r="J49" s="166">
        <f t="shared" si="20"/>
        <v>63</v>
      </c>
      <c r="K49" s="167">
        <f t="shared" si="21"/>
        <v>65</v>
      </c>
      <c r="L49" s="167">
        <f t="shared" si="22"/>
        <v>69</v>
      </c>
      <c r="M49" s="166">
        <f t="shared" si="23"/>
        <v>134</v>
      </c>
      <c r="N49" s="193">
        <f t="shared" si="24"/>
        <v>64.356435643564353</v>
      </c>
      <c r="O49" s="193">
        <f t="shared" si="24"/>
        <v>63.302752293577981</v>
      </c>
      <c r="P49" s="193">
        <f t="shared" si="24"/>
        <v>63.809523809523803</v>
      </c>
    </row>
    <row r="50" spans="1:16" s="2" customFormat="1" ht="13.5">
      <c r="A50" s="160" t="s">
        <v>20</v>
      </c>
      <c r="B50" s="167">
        <f t="shared" si="12"/>
        <v>84</v>
      </c>
      <c r="C50" s="167">
        <f t="shared" si="13"/>
        <v>90</v>
      </c>
      <c r="D50" s="166">
        <f t="shared" si="14"/>
        <v>174</v>
      </c>
      <c r="E50" s="167">
        <f t="shared" si="15"/>
        <v>24</v>
      </c>
      <c r="F50" s="167">
        <f t="shared" si="16"/>
        <v>37</v>
      </c>
      <c r="G50" s="166">
        <f t="shared" si="17"/>
        <v>61</v>
      </c>
      <c r="H50" s="167">
        <f t="shared" si="18"/>
        <v>34</v>
      </c>
      <c r="I50" s="167">
        <f t="shared" si="19"/>
        <v>30</v>
      </c>
      <c r="J50" s="166">
        <f t="shared" si="20"/>
        <v>64</v>
      </c>
      <c r="K50" s="167">
        <f t="shared" si="21"/>
        <v>58</v>
      </c>
      <c r="L50" s="167">
        <f t="shared" si="22"/>
        <v>67</v>
      </c>
      <c r="M50" s="166">
        <f t="shared" si="23"/>
        <v>125</v>
      </c>
      <c r="N50" s="193">
        <f t="shared" si="24"/>
        <v>69.047619047619051</v>
      </c>
      <c r="O50" s="193">
        <f t="shared" si="24"/>
        <v>74.444444444444443</v>
      </c>
      <c r="P50" s="193">
        <f t="shared" si="24"/>
        <v>71.839080459770116</v>
      </c>
    </row>
    <row r="51" spans="1:16" s="2" customFormat="1" ht="13.5">
      <c r="A51" s="160" t="s">
        <v>23</v>
      </c>
      <c r="B51" s="167">
        <f t="shared" si="12"/>
        <v>89</v>
      </c>
      <c r="C51" s="167">
        <f t="shared" si="13"/>
        <v>97</v>
      </c>
      <c r="D51" s="166">
        <f t="shared" si="14"/>
        <v>186</v>
      </c>
      <c r="E51" s="167">
        <f t="shared" si="15"/>
        <v>32</v>
      </c>
      <c r="F51" s="167">
        <f t="shared" si="16"/>
        <v>36</v>
      </c>
      <c r="G51" s="166">
        <f t="shared" si="17"/>
        <v>68</v>
      </c>
      <c r="H51" s="167">
        <f t="shared" si="18"/>
        <v>26</v>
      </c>
      <c r="I51" s="167">
        <f t="shared" si="19"/>
        <v>27</v>
      </c>
      <c r="J51" s="166">
        <f t="shared" si="20"/>
        <v>53</v>
      </c>
      <c r="K51" s="167">
        <f t="shared" si="21"/>
        <v>58</v>
      </c>
      <c r="L51" s="167">
        <f t="shared" si="22"/>
        <v>63</v>
      </c>
      <c r="M51" s="166">
        <f t="shared" si="23"/>
        <v>121</v>
      </c>
      <c r="N51" s="193">
        <f t="shared" si="24"/>
        <v>65.168539325842701</v>
      </c>
      <c r="O51" s="193">
        <f t="shared" si="24"/>
        <v>64.948453608247419</v>
      </c>
      <c r="P51" s="193">
        <f t="shared" si="24"/>
        <v>65.053763440860209</v>
      </c>
    </row>
    <row r="52" spans="1:16" s="2" customFormat="1" ht="13.5">
      <c r="A52" s="160" t="s">
        <v>35</v>
      </c>
      <c r="B52" s="167">
        <f t="shared" si="12"/>
        <v>338</v>
      </c>
      <c r="C52" s="167">
        <f t="shared" si="13"/>
        <v>441</v>
      </c>
      <c r="D52" s="166">
        <f t="shared" si="14"/>
        <v>779</v>
      </c>
      <c r="E52" s="167">
        <f t="shared" si="15"/>
        <v>89</v>
      </c>
      <c r="F52" s="167">
        <f t="shared" si="16"/>
        <v>98</v>
      </c>
      <c r="G52" s="166">
        <f t="shared" si="17"/>
        <v>187</v>
      </c>
      <c r="H52" s="167">
        <f t="shared" si="18"/>
        <v>114</v>
      </c>
      <c r="I52" s="167">
        <f t="shared" si="19"/>
        <v>109</v>
      </c>
      <c r="J52" s="166">
        <f t="shared" si="20"/>
        <v>223</v>
      </c>
      <c r="K52" s="167">
        <f t="shared" si="21"/>
        <v>203</v>
      </c>
      <c r="L52" s="167">
        <f t="shared" si="22"/>
        <v>207</v>
      </c>
      <c r="M52" s="166">
        <f t="shared" si="23"/>
        <v>410</v>
      </c>
      <c r="N52" s="193">
        <f t="shared" si="24"/>
        <v>60.059171597633132</v>
      </c>
      <c r="O52" s="193">
        <f t="shared" si="24"/>
        <v>46.938775510204081</v>
      </c>
      <c r="P52" s="193">
        <f t="shared" si="24"/>
        <v>52.631578947368418</v>
      </c>
    </row>
    <row r="53" spans="1:16" s="2" customFormat="1" ht="13.5">
      <c r="A53" s="160" t="s">
        <v>34</v>
      </c>
      <c r="B53" s="166">
        <f t="shared" ref="B53:M53" si="25">SUM(B40:B52)</f>
        <v>1155</v>
      </c>
      <c r="C53" s="166">
        <f t="shared" si="25"/>
        <v>1245</v>
      </c>
      <c r="D53" s="166">
        <f t="shared" si="25"/>
        <v>2400</v>
      </c>
      <c r="E53" s="166">
        <f t="shared" si="25"/>
        <v>322</v>
      </c>
      <c r="F53" s="166">
        <f t="shared" si="25"/>
        <v>352</v>
      </c>
      <c r="G53" s="166">
        <f t="shared" si="25"/>
        <v>674</v>
      </c>
      <c r="H53" s="166">
        <f t="shared" si="25"/>
        <v>367</v>
      </c>
      <c r="I53" s="166">
        <f t="shared" si="25"/>
        <v>329</v>
      </c>
      <c r="J53" s="166">
        <f t="shared" si="25"/>
        <v>696</v>
      </c>
      <c r="K53" s="166">
        <f t="shared" si="25"/>
        <v>689</v>
      </c>
      <c r="L53" s="166">
        <f t="shared" si="25"/>
        <v>681</v>
      </c>
      <c r="M53" s="166">
        <f t="shared" si="25"/>
        <v>1370</v>
      </c>
      <c r="N53" s="193">
        <f>ROUND(IF(OR(K53=0,B53=0),0,K53/B53*100),2)</f>
        <v>59.65</v>
      </c>
      <c r="O53" s="193">
        <f>ROUND(IF(OR(L53=0,C53=0),0,L53/C53*100),2)</f>
        <v>54.7</v>
      </c>
      <c r="P53" s="193">
        <f>ROUND(IF(OR(M53=0,D53=0),0,M53/D53*100),2)</f>
        <v>57.08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967" priority="129" stopIfTrue="1" operator="notEqual">
      <formula>B36</formula>
    </cfRule>
  </conditionalFormatting>
  <conditionalFormatting sqref="H49:J49">
    <cfRule type="cellIs" dxfId="4966" priority="130" stopIfTrue="1" operator="greaterThan">
      <formula>100</formula>
    </cfRule>
    <cfRule type="cellIs" dxfId="4965" priority="131" stopIfTrue="1" operator="notEqual">
      <formula>H36</formula>
    </cfRule>
  </conditionalFormatting>
  <conditionalFormatting sqref="H39:J48">
    <cfRule type="cellIs" dxfId="4964" priority="132" stopIfTrue="1" operator="greaterThan">
      <formula>100</formula>
    </cfRule>
  </conditionalFormatting>
  <conditionalFormatting sqref="B49:G49">
    <cfRule type="cellIs" dxfId="4963" priority="128" stopIfTrue="1" operator="notEqual">
      <formula>B36</formula>
    </cfRule>
  </conditionalFormatting>
  <conditionalFormatting sqref="H49:J49">
    <cfRule type="cellIs" dxfId="4962" priority="126" stopIfTrue="1" operator="greaterThan">
      <formula>100</formula>
    </cfRule>
    <cfRule type="cellIs" dxfId="4961" priority="127" stopIfTrue="1" operator="notEqual">
      <formula>H36</formula>
    </cfRule>
  </conditionalFormatting>
  <conditionalFormatting sqref="H39:J48">
    <cfRule type="cellIs" dxfId="4960" priority="125" stopIfTrue="1" operator="greaterThan">
      <formula>100</formula>
    </cfRule>
  </conditionalFormatting>
  <conditionalFormatting sqref="B49:G49">
    <cfRule type="cellIs" dxfId="4959" priority="124" stopIfTrue="1" operator="notEqual">
      <formula>B36</formula>
    </cfRule>
  </conditionalFormatting>
  <conditionalFormatting sqref="H49:J49">
    <cfRule type="cellIs" dxfId="4958" priority="122" stopIfTrue="1" operator="greaterThan">
      <formula>100</formula>
    </cfRule>
    <cfRule type="cellIs" dxfId="4957" priority="123" stopIfTrue="1" operator="notEqual">
      <formula>H36</formula>
    </cfRule>
  </conditionalFormatting>
  <conditionalFormatting sqref="H39:J48">
    <cfRule type="cellIs" dxfId="4956" priority="121" stopIfTrue="1" operator="greaterThan">
      <formula>100</formula>
    </cfRule>
  </conditionalFormatting>
  <conditionalFormatting sqref="B49:G49">
    <cfRule type="cellIs" dxfId="4955" priority="120" stopIfTrue="1" operator="notEqual">
      <formula>B36</formula>
    </cfRule>
  </conditionalFormatting>
  <conditionalFormatting sqref="H49:J49">
    <cfRule type="cellIs" dxfId="4954" priority="118" stopIfTrue="1" operator="greaterThan">
      <formula>100</formula>
    </cfRule>
    <cfRule type="cellIs" dxfId="4953" priority="119" stopIfTrue="1" operator="notEqual">
      <formula>H36</formula>
    </cfRule>
  </conditionalFormatting>
  <conditionalFormatting sqref="H39:J48">
    <cfRule type="cellIs" dxfId="4952" priority="117" stopIfTrue="1" operator="greaterThan">
      <formula>100</formula>
    </cfRule>
  </conditionalFormatting>
  <conditionalFormatting sqref="B49:G49">
    <cfRule type="cellIs" dxfId="4951" priority="116" stopIfTrue="1" operator="notEqual">
      <formula>B36</formula>
    </cfRule>
  </conditionalFormatting>
  <conditionalFormatting sqref="H49:J49">
    <cfRule type="cellIs" dxfId="4950" priority="114" stopIfTrue="1" operator="greaterThan">
      <formula>100</formula>
    </cfRule>
    <cfRule type="cellIs" dxfId="4949" priority="115" stopIfTrue="1" operator="notEqual">
      <formula>H36</formula>
    </cfRule>
  </conditionalFormatting>
  <conditionalFormatting sqref="H39:J48">
    <cfRule type="cellIs" dxfId="4948" priority="113" stopIfTrue="1" operator="greaterThan">
      <formula>100</formula>
    </cfRule>
  </conditionalFormatting>
  <conditionalFormatting sqref="B49:G49">
    <cfRule type="cellIs" dxfId="4947" priority="112" stopIfTrue="1" operator="notEqual">
      <formula>B36</formula>
    </cfRule>
  </conditionalFormatting>
  <conditionalFormatting sqref="H49:J49">
    <cfRule type="cellIs" dxfId="4946" priority="110" stopIfTrue="1" operator="greaterThan">
      <formula>100</formula>
    </cfRule>
    <cfRule type="cellIs" dxfId="4945" priority="111" stopIfTrue="1" operator="notEqual">
      <formula>H36</formula>
    </cfRule>
  </conditionalFormatting>
  <conditionalFormatting sqref="H39:J48">
    <cfRule type="cellIs" dxfId="4944" priority="109" stopIfTrue="1" operator="greaterThan">
      <formula>100</formula>
    </cfRule>
  </conditionalFormatting>
  <conditionalFormatting sqref="B49:G49">
    <cfRule type="cellIs" dxfId="4943" priority="108" stopIfTrue="1" operator="notEqual">
      <formula>B36</formula>
    </cfRule>
  </conditionalFormatting>
  <conditionalFormatting sqref="H49:J49">
    <cfRule type="cellIs" dxfId="4942" priority="106" stopIfTrue="1" operator="greaterThan">
      <formula>100</formula>
    </cfRule>
    <cfRule type="cellIs" dxfId="4941" priority="107" stopIfTrue="1" operator="notEqual">
      <formula>H36</formula>
    </cfRule>
  </conditionalFormatting>
  <conditionalFormatting sqref="H39:J48">
    <cfRule type="cellIs" dxfId="4940" priority="105" stopIfTrue="1" operator="greaterThan">
      <formula>100</formula>
    </cfRule>
  </conditionalFormatting>
  <conditionalFormatting sqref="B49:G49">
    <cfRule type="cellIs" dxfId="4939" priority="104" stopIfTrue="1" operator="notEqual">
      <formula>B36</formula>
    </cfRule>
  </conditionalFormatting>
  <conditionalFormatting sqref="H49:J49">
    <cfRule type="cellIs" dxfId="4938" priority="102" stopIfTrue="1" operator="greaterThan">
      <formula>100</formula>
    </cfRule>
    <cfRule type="cellIs" dxfId="4937" priority="103" stopIfTrue="1" operator="notEqual">
      <formula>H36</formula>
    </cfRule>
  </conditionalFormatting>
  <conditionalFormatting sqref="H39:J48">
    <cfRule type="cellIs" dxfId="4936" priority="101" stopIfTrue="1" operator="greaterThan">
      <formula>100</formula>
    </cfRule>
  </conditionalFormatting>
  <conditionalFormatting sqref="B49:G49">
    <cfRule type="cellIs" dxfId="4935" priority="100" stopIfTrue="1" operator="notEqual">
      <formula>B36</formula>
    </cfRule>
  </conditionalFormatting>
  <conditionalFormatting sqref="H49:J49">
    <cfRule type="cellIs" dxfId="4934" priority="98" stopIfTrue="1" operator="greaterThan">
      <formula>100</formula>
    </cfRule>
    <cfRule type="cellIs" dxfId="4933" priority="99" stopIfTrue="1" operator="notEqual">
      <formula>H36</formula>
    </cfRule>
  </conditionalFormatting>
  <conditionalFormatting sqref="H39:J48">
    <cfRule type="cellIs" dxfId="4932" priority="97" stopIfTrue="1" operator="greaterThan">
      <formula>100</formula>
    </cfRule>
  </conditionalFormatting>
  <conditionalFormatting sqref="B49:G49">
    <cfRule type="cellIs" dxfId="4931" priority="96" stopIfTrue="1" operator="notEqual">
      <formula>B36</formula>
    </cfRule>
  </conditionalFormatting>
  <conditionalFormatting sqref="H49:J49">
    <cfRule type="cellIs" dxfId="4930" priority="94" stopIfTrue="1" operator="greaterThan">
      <formula>100</formula>
    </cfRule>
    <cfRule type="cellIs" dxfId="4929" priority="95" stopIfTrue="1" operator="notEqual">
      <formula>H36</formula>
    </cfRule>
  </conditionalFormatting>
  <conditionalFormatting sqref="H39:J48">
    <cfRule type="cellIs" dxfId="4928" priority="93" stopIfTrue="1" operator="greaterThan">
      <formula>100</formula>
    </cfRule>
  </conditionalFormatting>
  <conditionalFormatting sqref="B49:G49">
    <cfRule type="cellIs" dxfId="4927" priority="92" stopIfTrue="1" operator="notEqual">
      <formula>B36</formula>
    </cfRule>
  </conditionalFormatting>
  <conditionalFormatting sqref="H49:J49">
    <cfRule type="cellIs" dxfId="4926" priority="90" stopIfTrue="1" operator="greaterThan">
      <formula>100</formula>
    </cfRule>
    <cfRule type="cellIs" dxfId="4925" priority="91" stopIfTrue="1" operator="notEqual">
      <formula>H36</formula>
    </cfRule>
  </conditionalFormatting>
  <conditionalFormatting sqref="H39:J48">
    <cfRule type="cellIs" dxfId="4924" priority="89" stopIfTrue="1" operator="greaterThan">
      <formula>100</formula>
    </cfRule>
  </conditionalFormatting>
  <conditionalFormatting sqref="B49:G49">
    <cfRule type="cellIs" dxfId="4923" priority="88" stopIfTrue="1" operator="notEqual">
      <formula>B36</formula>
    </cfRule>
  </conditionalFormatting>
  <conditionalFormatting sqref="H49:J49">
    <cfRule type="cellIs" dxfId="4922" priority="86" stopIfTrue="1" operator="greaterThan">
      <formula>100</formula>
    </cfRule>
    <cfRule type="cellIs" dxfId="4921" priority="87" stopIfTrue="1" operator="notEqual">
      <formula>H36</formula>
    </cfRule>
  </conditionalFormatting>
  <conditionalFormatting sqref="H39:J48">
    <cfRule type="cellIs" dxfId="4920" priority="85" stopIfTrue="1" operator="greaterThan">
      <formula>100</formula>
    </cfRule>
  </conditionalFormatting>
  <conditionalFormatting sqref="B49:G49">
    <cfRule type="cellIs" dxfId="4919" priority="84" stopIfTrue="1" operator="notEqual">
      <formula>B36</formula>
    </cfRule>
  </conditionalFormatting>
  <conditionalFormatting sqref="H49:J49">
    <cfRule type="cellIs" dxfId="4918" priority="82" stopIfTrue="1" operator="greaterThan">
      <formula>100</formula>
    </cfRule>
    <cfRule type="cellIs" dxfId="4917" priority="83" stopIfTrue="1" operator="notEqual">
      <formula>H36</formula>
    </cfRule>
  </conditionalFormatting>
  <conditionalFormatting sqref="H39:J48">
    <cfRule type="cellIs" dxfId="4916" priority="81" stopIfTrue="1" operator="greaterThan">
      <formula>100</formula>
    </cfRule>
  </conditionalFormatting>
  <conditionalFormatting sqref="B49:G49">
    <cfRule type="cellIs" dxfId="4915" priority="80" stopIfTrue="1" operator="notEqual">
      <formula>B36</formula>
    </cfRule>
  </conditionalFormatting>
  <conditionalFormatting sqref="H49:J49">
    <cfRule type="cellIs" dxfId="4914" priority="78" stopIfTrue="1" operator="greaterThan">
      <formula>100</formula>
    </cfRule>
    <cfRule type="cellIs" dxfId="4913" priority="79" stopIfTrue="1" operator="notEqual">
      <formula>H36</formula>
    </cfRule>
  </conditionalFormatting>
  <conditionalFormatting sqref="H39:J48">
    <cfRule type="cellIs" dxfId="4912" priority="77" stopIfTrue="1" operator="greaterThan">
      <formula>100</formula>
    </cfRule>
  </conditionalFormatting>
  <conditionalFormatting sqref="B49:G49">
    <cfRule type="cellIs" dxfId="4911" priority="76" stopIfTrue="1" operator="notEqual">
      <formula>B36</formula>
    </cfRule>
  </conditionalFormatting>
  <conditionalFormatting sqref="H49:J49">
    <cfRule type="cellIs" dxfId="4910" priority="74" stopIfTrue="1" operator="greaterThan">
      <formula>100</formula>
    </cfRule>
    <cfRule type="cellIs" dxfId="4909" priority="75" stopIfTrue="1" operator="notEqual">
      <formula>H36</formula>
    </cfRule>
  </conditionalFormatting>
  <conditionalFormatting sqref="H39:J48">
    <cfRule type="cellIs" dxfId="4908" priority="73" stopIfTrue="1" operator="greaterThan">
      <formula>100</formula>
    </cfRule>
  </conditionalFormatting>
  <conditionalFormatting sqref="B49:G49">
    <cfRule type="cellIs" dxfId="4907" priority="72" stopIfTrue="1" operator="notEqual">
      <formula>B36</formula>
    </cfRule>
  </conditionalFormatting>
  <conditionalFormatting sqref="H49:J49">
    <cfRule type="cellIs" dxfId="4906" priority="70" stopIfTrue="1" operator="greaterThan">
      <formula>100</formula>
    </cfRule>
    <cfRule type="cellIs" dxfId="4905" priority="71" stopIfTrue="1" operator="notEqual">
      <formula>H36</formula>
    </cfRule>
  </conditionalFormatting>
  <conditionalFormatting sqref="H39:J48">
    <cfRule type="cellIs" dxfId="4904" priority="69" stopIfTrue="1" operator="greaterThan">
      <formula>100</formula>
    </cfRule>
  </conditionalFormatting>
  <conditionalFormatting sqref="B49:G49">
    <cfRule type="cellIs" dxfId="4903" priority="68" stopIfTrue="1" operator="notEqual">
      <formula>B36</formula>
    </cfRule>
  </conditionalFormatting>
  <conditionalFormatting sqref="H49:J49">
    <cfRule type="cellIs" dxfId="4902" priority="66" stopIfTrue="1" operator="greaterThan">
      <formula>100</formula>
    </cfRule>
    <cfRule type="cellIs" dxfId="4901" priority="67" stopIfTrue="1" operator="notEqual">
      <formula>H36</formula>
    </cfRule>
  </conditionalFormatting>
  <conditionalFormatting sqref="H39:J48">
    <cfRule type="cellIs" dxfId="4900" priority="65" stopIfTrue="1" operator="greaterThan">
      <formula>100</formula>
    </cfRule>
  </conditionalFormatting>
  <conditionalFormatting sqref="B49:G49">
    <cfRule type="cellIs" dxfId="4899" priority="64" stopIfTrue="1" operator="notEqual">
      <formula>B36</formula>
    </cfRule>
  </conditionalFormatting>
  <conditionalFormatting sqref="H49:J49">
    <cfRule type="cellIs" dxfId="4898" priority="62" stopIfTrue="1" operator="greaterThan">
      <formula>100</formula>
    </cfRule>
    <cfRule type="cellIs" dxfId="4897" priority="63" stopIfTrue="1" operator="notEqual">
      <formula>H36</formula>
    </cfRule>
  </conditionalFormatting>
  <conditionalFormatting sqref="H39:J48">
    <cfRule type="cellIs" dxfId="4896" priority="61" stopIfTrue="1" operator="greaterThan">
      <formula>100</formula>
    </cfRule>
  </conditionalFormatting>
  <conditionalFormatting sqref="B49:G49">
    <cfRule type="cellIs" dxfId="4895" priority="60" stopIfTrue="1" operator="notEqual">
      <formula>B36</formula>
    </cfRule>
  </conditionalFormatting>
  <conditionalFormatting sqref="H49:J49">
    <cfRule type="cellIs" dxfId="4894" priority="58" stopIfTrue="1" operator="greaterThan">
      <formula>100</formula>
    </cfRule>
    <cfRule type="cellIs" dxfId="4893" priority="59" stopIfTrue="1" operator="notEqual">
      <formula>H36</formula>
    </cfRule>
  </conditionalFormatting>
  <conditionalFormatting sqref="H39:J48">
    <cfRule type="cellIs" dxfId="4892" priority="57" stopIfTrue="1" operator="greaterThan">
      <formula>100</formula>
    </cfRule>
  </conditionalFormatting>
  <conditionalFormatting sqref="B49:G49">
    <cfRule type="cellIs" dxfId="4891" priority="56" stopIfTrue="1" operator="notEqual">
      <formula>B36</formula>
    </cfRule>
  </conditionalFormatting>
  <conditionalFormatting sqref="H49:J49">
    <cfRule type="cellIs" dxfId="4890" priority="54" stopIfTrue="1" operator="greaterThan">
      <formula>100</formula>
    </cfRule>
    <cfRule type="cellIs" dxfId="4889" priority="55" stopIfTrue="1" operator="notEqual">
      <formula>H36</formula>
    </cfRule>
  </conditionalFormatting>
  <conditionalFormatting sqref="H39:J48">
    <cfRule type="cellIs" dxfId="4888" priority="53" stopIfTrue="1" operator="greaterThan">
      <formula>100</formula>
    </cfRule>
  </conditionalFormatting>
  <conditionalFormatting sqref="B49:G49">
    <cfRule type="cellIs" dxfId="4887" priority="52" stopIfTrue="1" operator="notEqual">
      <formula>B36</formula>
    </cfRule>
  </conditionalFormatting>
  <conditionalFormatting sqref="H49:J49">
    <cfRule type="cellIs" dxfId="4886" priority="50" stopIfTrue="1" operator="greaterThan">
      <formula>100</formula>
    </cfRule>
    <cfRule type="cellIs" dxfId="4885" priority="51" stopIfTrue="1" operator="notEqual">
      <formula>H36</formula>
    </cfRule>
  </conditionalFormatting>
  <conditionalFormatting sqref="H39:J48">
    <cfRule type="cellIs" dxfId="4884" priority="49" stopIfTrue="1" operator="greaterThan">
      <formula>100</formula>
    </cfRule>
  </conditionalFormatting>
  <conditionalFormatting sqref="B49:G49">
    <cfRule type="cellIs" dxfId="4883" priority="48" stopIfTrue="1" operator="notEqual">
      <formula>B36</formula>
    </cfRule>
  </conditionalFormatting>
  <conditionalFormatting sqref="H49:J49">
    <cfRule type="cellIs" dxfId="4882" priority="46" stopIfTrue="1" operator="greaterThan">
      <formula>100</formula>
    </cfRule>
    <cfRule type="cellIs" dxfId="4881" priority="47" stopIfTrue="1" operator="notEqual">
      <formula>H36</formula>
    </cfRule>
  </conditionalFormatting>
  <conditionalFormatting sqref="H39:J48">
    <cfRule type="cellIs" dxfId="4880" priority="45" stopIfTrue="1" operator="greaterThan">
      <formula>100</formula>
    </cfRule>
  </conditionalFormatting>
  <conditionalFormatting sqref="B53:G53">
    <cfRule type="cellIs" dxfId="4879" priority="44" stopIfTrue="1" operator="notEqual">
      <formula>B38</formula>
    </cfRule>
  </conditionalFormatting>
  <conditionalFormatting sqref="H53:J53">
    <cfRule type="cellIs" dxfId="4878" priority="42" stopIfTrue="1" operator="greaterThan">
      <formula>100</formula>
    </cfRule>
    <cfRule type="cellIs" dxfId="4877" priority="43" stopIfTrue="1" operator="notEqual">
      <formula>H38</formula>
    </cfRule>
  </conditionalFormatting>
  <conditionalFormatting sqref="H40:J52">
    <cfRule type="cellIs" dxfId="4876" priority="41" stopIfTrue="1" operator="greaterThan">
      <formula>100</formula>
    </cfRule>
  </conditionalFormatting>
  <conditionalFormatting sqref="B53:G53">
    <cfRule type="cellIs" dxfId="4875" priority="40" stopIfTrue="1" operator="notEqual">
      <formula>B38</formula>
    </cfRule>
  </conditionalFormatting>
  <conditionalFormatting sqref="H53:J53">
    <cfRule type="cellIs" dxfId="4874" priority="38" stopIfTrue="1" operator="greaterThan">
      <formula>100</formula>
    </cfRule>
    <cfRule type="cellIs" dxfId="4873" priority="39" stopIfTrue="1" operator="notEqual">
      <formula>H38</formula>
    </cfRule>
  </conditionalFormatting>
  <conditionalFormatting sqref="H40:J52">
    <cfRule type="cellIs" dxfId="4872" priority="37" stopIfTrue="1" operator="greaterThan">
      <formula>100</formula>
    </cfRule>
  </conditionalFormatting>
  <conditionalFormatting sqref="B49:G49">
    <cfRule type="cellIs" dxfId="4871" priority="36" stopIfTrue="1" operator="notEqual">
      <formula>B36</formula>
    </cfRule>
  </conditionalFormatting>
  <conditionalFormatting sqref="H49:J49">
    <cfRule type="cellIs" dxfId="4870" priority="34" stopIfTrue="1" operator="greaterThan">
      <formula>100</formula>
    </cfRule>
    <cfRule type="cellIs" dxfId="4869" priority="35" stopIfTrue="1" operator="notEqual">
      <formula>H36</formula>
    </cfRule>
  </conditionalFormatting>
  <conditionalFormatting sqref="H39:J48">
    <cfRule type="cellIs" dxfId="4868" priority="33" stopIfTrue="1" operator="greaterThan">
      <formula>100</formula>
    </cfRule>
  </conditionalFormatting>
  <conditionalFormatting sqref="B53:G53">
    <cfRule type="cellIs" dxfId="4867" priority="32" stopIfTrue="1" operator="notEqual">
      <formula>B38</formula>
    </cfRule>
  </conditionalFormatting>
  <conditionalFormatting sqref="H53:J53">
    <cfRule type="cellIs" dxfId="4866" priority="30" stopIfTrue="1" operator="greaterThan">
      <formula>100</formula>
    </cfRule>
    <cfRule type="cellIs" dxfId="4865" priority="31" stopIfTrue="1" operator="notEqual">
      <formula>H38</formula>
    </cfRule>
  </conditionalFormatting>
  <conditionalFormatting sqref="H40:J52">
    <cfRule type="cellIs" dxfId="4864" priority="29" stopIfTrue="1" operator="greaterThan">
      <formula>100</formula>
    </cfRule>
  </conditionalFormatting>
  <conditionalFormatting sqref="B53:G53">
    <cfRule type="cellIs" dxfId="4863" priority="28" stopIfTrue="1" operator="notEqual">
      <formula>B38</formula>
    </cfRule>
  </conditionalFormatting>
  <conditionalFormatting sqref="H53:J53">
    <cfRule type="cellIs" dxfId="4862" priority="26" stopIfTrue="1" operator="greaterThan">
      <formula>100</formula>
    </cfRule>
    <cfRule type="cellIs" dxfId="4861" priority="27" stopIfTrue="1" operator="notEqual">
      <formula>H38</formula>
    </cfRule>
  </conditionalFormatting>
  <conditionalFormatting sqref="H40:J52">
    <cfRule type="cellIs" dxfId="4860" priority="25" stopIfTrue="1" operator="greaterThan">
      <formula>100</formula>
    </cfRule>
  </conditionalFormatting>
  <conditionalFormatting sqref="B49:G49">
    <cfRule type="cellIs" dxfId="4859" priority="24" stopIfTrue="1" operator="notEqual">
      <formula>B36</formula>
    </cfRule>
  </conditionalFormatting>
  <conditionalFormatting sqref="H49:J49">
    <cfRule type="cellIs" dxfId="4858" priority="22" stopIfTrue="1" operator="greaterThan">
      <formula>100</formula>
    </cfRule>
    <cfRule type="cellIs" dxfId="4857" priority="23" stopIfTrue="1" operator="notEqual">
      <formula>H36</formula>
    </cfRule>
  </conditionalFormatting>
  <conditionalFormatting sqref="H39:J48">
    <cfRule type="cellIs" dxfId="4856" priority="21" stopIfTrue="1" operator="greaterThan">
      <formula>100</formula>
    </cfRule>
  </conditionalFormatting>
  <conditionalFormatting sqref="B53:G53">
    <cfRule type="cellIs" dxfId="4855" priority="20" stopIfTrue="1" operator="notEqual">
      <formula>B38</formula>
    </cfRule>
  </conditionalFormatting>
  <conditionalFormatting sqref="H53:J53">
    <cfRule type="cellIs" dxfId="4854" priority="18" stopIfTrue="1" operator="greaterThan">
      <formula>100</formula>
    </cfRule>
    <cfRule type="cellIs" dxfId="4853" priority="19" stopIfTrue="1" operator="notEqual">
      <formula>H38</formula>
    </cfRule>
  </conditionalFormatting>
  <conditionalFormatting sqref="H40:J52">
    <cfRule type="cellIs" dxfId="4852" priority="17" stopIfTrue="1" operator="greaterThan">
      <formula>100</formula>
    </cfRule>
  </conditionalFormatting>
  <conditionalFormatting sqref="B53:G53">
    <cfRule type="cellIs" dxfId="4851" priority="16" stopIfTrue="1" operator="notEqual">
      <formula>B38</formula>
    </cfRule>
  </conditionalFormatting>
  <conditionalFormatting sqref="H53:J53">
    <cfRule type="cellIs" dxfId="4850" priority="14" stopIfTrue="1" operator="greaterThan">
      <formula>100</formula>
    </cfRule>
    <cfRule type="cellIs" dxfId="4849" priority="15" stopIfTrue="1" operator="notEqual">
      <formula>H38</formula>
    </cfRule>
  </conditionalFormatting>
  <conditionalFormatting sqref="H40:J52">
    <cfRule type="cellIs" dxfId="4848" priority="13" stopIfTrue="1" operator="greaterThan">
      <formula>100</formula>
    </cfRule>
  </conditionalFormatting>
  <conditionalFormatting sqref="B53:G53">
    <cfRule type="cellIs" dxfId="4847" priority="12" stopIfTrue="1" operator="notEqual">
      <formula>B38</formula>
    </cfRule>
  </conditionalFormatting>
  <conditionalFormatting sqref="H53:J53">
    <cfRule type="cellIs" dxfId="4846" priority="10" stopIfTrue="1" operator="greaterThan">
      <formula>100</formula>
    </cfRule>
    <cfRule type="cellIs" dxfId="4845" priority="11" stopIfTrue="1" operator="notEqual">
      <formula>H38</formula>
    </cfRule>
  </conditionalFormatting>
  <conditionalFormatting sqref="H40:J52">
    <cfRule type="cellIs" dxfId="4844" priority="9" stopIfTrue="1" operator="greaterThan">
      <formula>100</formula>
    </cfRule>
  </conditionalFormatting>
  <conditionalFormatting sqref="B53:G53">
    <cfRule type="cellIs" dxfId="4843" priority="8" stopIfTrue="1" operator="notEqual">
      <formula>B38</formula>
    </cfRule>
  </conditionalFormatting>
  <conditionalFormatting sqref="H53:J53">
    <cfRule type="cellIs" dxfId="4842" priority="6" stopIfTrue="1" operator="greaterThan">
      <formula>100</formula>
    </cfRule>
    <cfRule type="cellIs" dxfId="4841" priority="7" stopIfTrue="1" operator="notEqual">
      <formula>H38</formula>
    </cfRule>
  </conditionalFormatting>
  <conditionalFormatting sqref="H40:J52">
    <cfRule type="cellIs" dxfId="4840" priority="5" stopIfTrue="1" operator="greaterThan">
      <formula>100</formula>
    </cfRule>
  </conditionalFormatting>
  <conditionalFormatting sqref="B53:M53">
    <cfRule type="cellIs" dxfId="4839" priority="4" stopIfTrue="1" operator="notEqual">
      <formula>B38</formula>
    </cfRule>
  </conditionalFormatting>
  <conditionalFormatting sqref="N53:P53">
    <cfRule type="cellIs" dxfId="4838" priority="2" stopIfTrue="1" operator="greaterThan">
      <formula>100</formula>
    </cfRule>
    <cfRule type="cellIs" dxfId="4837" priority="3" stopIfTrue="1" operator="notEqual">
      <formula>N38</formula>
    </cfRule>
  </conditionalFormatting>
  <conditionalFormatting sqref="N40:P52">
    <cfRule type="cellIs" dxfId="48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34</v>
      </c>
      <c r="C6" s="168">
        <f t="shared" si="0"/>
        <v>21</v>
      </c>
      <c r="D6" s="171">
        <f t="shared" ref="D6:D16" si="1">SUM(B6:C6)</f>
        <v>55</v>
      </c>
      <c r="E6" s="174"/>
      <c r="F6" s="174"/>
      <c r="G6" s="174"/>
      <c r="H6" s="174"/>
      <c r="I6" s="174"/>
      <c r="J6" s="174"/>
      <c r="K6" s="179">
        <f t="shared" ref="K6:L16" si="2">K42</f>
        <v>13</v>
      </c>
      <c r="L6" s="183">
        <f t="shared" si="2"/>
        <v>15</v>
      </c>
      <c r="M6" s="188">
        <f t="shared" ref="M6:M17" si="3">SUM(K6:L6)</f>
        <v>28</v>
      </c>
      <c r="N6" s="91">
        <f t="shared" ref="N6:P17" si="4">IF(OR(K6=0,B6=0),0,K6/B6*100)</f>
        <v>38.235294117647058</v>
      </c>
      <c r="O6" s="194">
        <f t="shared" si="4"/>
        <v>71.428571428571431</v>
      </c>
      <c r="P6" s="196">
        <f t="shared" si="4"/>
        <v>50.909090909090907</v>
      </c>
    </row>
    <row r="7" spans="1:16" s="2" customFormat="1" ht="22.5" hidden="1" customHeight="1">
      <c r="A7" s="8" t="s">
        <v>7</v>
      </c>
      <c r="B7" s="161">
        <f t="shared" si="0"/>
        <v>25</v>
      </c>
      <c r="C7" s="168">
        <f t="shared" si="0"/>
        <v>24</v>
      </c>
      <c r="D7" s="130">
        <f t="shared" si="1"/>
        <v>49</v>
      </c>
      <c r="E7" s="175"/>
      <c r="F7" s="175"/>
      <c r="G7" s="175"/>
      <c r="H7" s="175"/>
      <c r="I7" s="175"/>
      <c r="J7" s="175"/>
      <c r="K7" s="162">
        <f t="shared" si="2"/>
        <v>10</v>
      </c>
      <c r="L7" s="169">
        <f t="shared" si="2"/>
        <v>9</v>
      </c>
      <c r="M7" s="130">
        <f t="shared" si="3"/>
        <v>19</v>
      </c>
      <c r="N7" s="139">
        <f t="shared" si="4"/>
        <v>40</v>
      </c>
      <c r="O7" s="145">
        <f t="shared" si="4"/>
        <v>37.5</v>
      </c>
      <c r="P7" s="151">
        <f t="shared" si="4"/>
        <v>38.775510204081634</v>
      </c>
    </row>
    <row r="8" spans="1:16" s="2" customFormat="1" ht="22.5" hidden="1" customHeight="1">
      <c r="A8" s="8" t="s">
        <v>11</v>
      </c>
      <c r="B8" s="161">
        <f t="shared" si="0"/>
        <v>20</v>
      </c>
      <c r="C8" s="168">
        <f t="shared" si="0"/>
        <v>16</v>
      </c>
      <c r="D8" s="130">
        <f t="shared" si="1"/>
        <v>36</v>
      </c>
      <c r="E8" s="175"/>
      <c r="F8" s="175"/>
      <c r="G8" s="175"/>
      <c r="H8" s="175"/>
      <c r="I8" s="175"/>
      <c r="J8" s="175"/>
      <c r="K8" s="162">
        <f t="shared" si="2"/>
        <v>10</v>
      </c>
      <c r="L8" s="169">
        <f t="shared" si="2"/>
        <v>9</v>
      </c>
      <c r="M8" s="130">
        <f t="shared" si="3"/>
        <v>19</v>
      </c>
      <c r="N8" s="139">
        <f t="shared" si="4"/>
        <v>50</v>
      </c>
      <c r="O8" s="145">
        <f t="shared" si="4"/>
        <v>56.25</v>
      </c>
      <c r="P8" s="151">
        <f t="shared" si="4"/>
        <v>52.777777777777779</v>
      </c>
    </row>
    <row r="9" spans="1:16" s="2" customFormat="1" ht="22.5" hidden="1" customHeight="1">
      <c r="A9" s="8" t="s">
        <v>5</v>
      </c>
      <c r="B9" s="161">
        <f t="shared" si="0"/>
        <v>32</v>
      </c>
      <c r="C9" s="168">
        <f t="shared" si="0"/>
        <v>21</v>
      </c>
      <c r="D9" s="130">
        <f t="shared" si="1"/>
        <v>53</v>
      </c>
      <c r="E9" s="175"/>
      <c r="F9" s="175"/>
      <c r="G9" s="175"/>
      <c r="H9" s="175"/>
      <c r="I9" s="175"/>
      <c r="J9" s="175"/>
      <c r="K9" s="162">
        <f t="shared" si="2"/>
        <v>10</v>
      </c>
      <c r="L9" s="169">
        <f t="shared" si="2"/>
        <v>7</v>
      </c>
      <c r="M9" s="130">
        <f t="shared" si="3"/>
        <v>17</v>
      </c>
      <c r="N9" s="139">
        <f t="shared" si="4"/>
        <v>31.25</v>
      </c>
      <c r="O9" s="145">
        <f t="shared" si="4"/>
        <v>33.333333333333329</v>
      </c>
      <c r="P9" s="151">
        <f t="shared" si="4"/>
        <v>32.075471698113205</v>
      </c>
    </row>
    <row r="10" spans="1:16" s="2" customFormat="1" ht="22.5" hidden="1" customHeight="1">
      <c r="A10" s="8" t="s">
        <v>17</v>
      </c>
      <c r="B10" s="161">
        <f t="shared" si="0"/>
        <v>33</v>
      </c>
      <c r="C10" s="168">
        <f t="shared" si="0"/>
        <v>39</v>
      </c>
      <c r="D10" s="130">
        <f t="shared" si="1"/>
        <v>72</v>
      </c>
      <c r="E10" s="175"/>
      <c r="F10" s="175"/>
      <c r="G10" s="175"/>
      <c r="H10" s="175"/>
      <c r="I10" s="175"/>
      <c r="J10" s="175"/>
      <c r="K10" s="162">
        <f t="shared" si="2"/>
        <v>21</v>
      </c>
      <c r="L10" s="169">
        <f t="shared" si="2"/>
        <v>26</v>
      </c>
      <c r="M10" s="130">
        <f t="shared" si="3"/>
        <v>47</v>
      </c>
      <c r="N10" s="139">
        <f t="shared" si="4"/>
        <v>63.636363636363633</v>
      </c>
      <c r="O10" s="145">
        <f t="shared" si="4"/>
        <v>66.666666666666657</v>
      </c>
      <c r="P10" s="151">
        <f t="shared" si="4"/>
        <v>65.277777777777786</v>
      </c>
    </row>
    <row r="11" spans="1:16" s="2" customFormat="1" ht="22.5" hidden="1" customHeight="1">
      <c r="A11" s="8" t="s">
        <v>4</v>
      </c>
      <c r="B11" s="161">
        <f t="shared" si="0"/>
        <v>39</v>
      </c>
      <c r="C11" s="168">
        <f t="shared" si="0"/>
        <v>53</v>
      </c>
      <c r="D11" s="130">
        <f t="shared" si="1"/>
        <v>92</v>
      </c>
      <c r="E11" s="175"/>
      <c r="F11" s="175"/>
      <c r="G11" s="175"/>
      <c r="H11" s="175"/>
      <c r="I11" s="175"/>
      <c r="J11" s="175"/>
      <c r="K11" s="162">
        <f t="shared" si="2"/>
        <v>24</v>
      </c>
      <c r="L11" s="169">
        <f t="shared" si="2"/>
        <v>40</v>
      </c>
      <c r="M11" s="130">
        <f t="shared" si="3"/>
        <v>64</v>
      </c>
      <c r="N11" s="139">
        <f t="shared" si="4"/>
        <v>61.53846153846154</v>
      </c>
      <c r="O11" s="145">
        <f t="shared" si="4"/>
        <v>75.471698113207552</v>
      </c>
      <c r="P11" s="151">
        <f t="shared" si="4"/>
        <v>69.565217391304344</v>
      </c>
    </row>
    <row r="12" spans="1:16" s="2" customFormat="1" ht="22.5" hidden="1" customHeight="1">
      <c r="A12" s="8" t="s">
        <v>10</v>
      </c>
      <c r="B12" s="161">
        <f t="shared" si="0"/>
        <v>53</v>
      </c>
      <c r="C12" s="168">
        <f t="shared" si="0"/>
        <v>52</v>
      </c>
      <c r="D12" s="130">
        <f t="shared" si="1"/>
        <v>105</v>
      </c>
      <c r="E12" s="175"/>
      <c r="F12" s="175"/>
      <c r="G12" s="175"/>
      <c r="H12" s="175"/>
      <c r="I12" s="175"/>
      <c r="J12" s="175"/>
      <c r="K12" s="162">
        <f t="shared" si="2"/>
        <v>30</v>
      </c>
      <c r="L12" s="169">
        <f t="shared" si="2"/>
        <v>27</v>
      </c>
      <c r="M12" s="130">
        <f t="shared" si="3"/>
        <v>57</v>
      </c>
      <c r="N12" s="139">
        <f t="shared" si="4"/>
        <v>56.60377358490566</v>
      </c>
      <c r="O12" s="145">
        <f t="shared" si="4"/>
        <v>51.923076923076927</v>
      </c>
      <c r="P12" s="151">
        <f t="shared" si="4"/>
        <v>54.285714285714285</v>
      </c>
    </row>
    <row r="13" spans="1:16" s="2" customFormat="1" ht="22.5" hidden="1" customHeight="1">
      <c r="A13" s="8" t="s">
        <v>14</v>
      </c>
      <c r="B13" s="161">
        <f t="shared" si="0"/>
        <v>60</v>
      </c>
      <c r="C13" s="168">
        <f t="shared" si="0"/>
        <v>52</v>
      </c>
      <c r="D13" s="130">
        <f t="shared" si="1"/>
        <v>112</v>
      </c>
      <c r="E13" s="175"/>
      <c r="F13" s="175"/>
      <c r="G13" s="175"/>
      <c r="H13" s="175"/>
      <c r="I13" s="175"/>
      <c r="J13" s="175"/>
      <c r="K13" s="162">
        <f t="shared" si="2"/>
        <v>38</v>
      </c>
      <c r="L13" s="169">
        <f t="shared" si="2"/>
        <v>29</v>
      </c>
      <c r="M13" s="130">
        <f t="shared" si="3"/>
        <v>67</v>
      </c>
      <c r="N13" s="139">
        <f t="shared" si="4"/>
        <v>63.333333333333329</v>
      </c>
      <c r="O13" s="145">
        <f t="shared" si="4"/>
        <v>55.769230769230774</v>
      </c>
      <c r="P13" s="151">
        <f t="shared" si="4"/>
        <v>59.821428571428569</v>
      </c>
    </row>
    <row r="14" spans="1:16" s="2" customFormat="1" ht="22.5" hidden="1" customHeight="1">
      <c r="A14" s="8" t="s">
        <v>20</v>
      </c>
      <c r="B14" s="161">
        <f t="shared" si="0"/>
        <v>45</v>
      </c>
      <c r="C14" s="168">
        <f t="shared" si="0"/>
        <v>67</v>
      </c>
      <c r="D14" s="130">
        <f t="shared" si="1"/>
        <v>112</v>
      </c>
      <c r="E14" s="175"/>
      <c r="F14" s="175"/>
      <c r="G14" s="175"/>
      <c r="H14" s="175"/>
      <c r="I14" s="175"/>
      <c r="J14" s="175"/>
      <c r="K14" s="162">
        <f t="shared" si="2"/>
        <v>27</v>
      </c>
      <c r="L14" s="169">
        <f t="shared" si="2"/>
        <v>45</v>
      </c>
      <c r="M14" s="130">
        <f t="shared" si="3"/>
        <v>72</v>
      </c>
      <c r="N14" s="139">
        <f t="shared" si="4"/>
        <v>60</v>
      </c>
      <c r="O14" s="145">
        <f t="shared" si="4"/>
        <v>67.164179104477611</v>
      </c>
      <c r="P14" s="151">
        <f t="shared" si="4"/>
        <v>64.285714285714292</v>
      </c>
    </row>
    <row r="15" spans="1:16" s="2" customFormat="1" ht="22.5" hidden="1" customHeight="1">
      <c r="A15" s="8" t="s">
        <v>23</v>
      </c>
      <c r="B15" s="161">
        <f t="shared" si="0"/>
        <v>69</v>
      </c>
      <c r="C15" s="168">
        <f t="shared" si="0"/>
        <v>83</v>
      </c>
      <c r="D15" s="130">
        <f t="shared" si="1"/>
        <v>152</v>
      </c>
      <c r="E15" s="174"/>
      <c r="F15" s="174"/>
      <c r="G15" s="174"/>
      <c r="H15" s="174"/>
      <c r="I15" s="174"/>
      <c r="J15" s="174"/>
      <c r="K15" s="161">
        <f t="shared" si="2"/>
        <v>46</v>
      </c>
      <c r="L15" s="168">
        <f t="shared" si="2"/>
        <v>60</v>
      </c>
      <c r="M15" s="130">
        <f t="shared" si="3"/>
        <v>106</v>
      </c>
      <c r="N15" s="139">
        <f t="shared" si="4"/>
        <v>66.666666666666657</v>
      </c>
      <c r="O15" s="145">
        <f t="shared" si="4"/>
        <v>72.289156626506028</v>
      </c>
      <c r="P15" s="151">
        <f t="shared" si="4"/>
        <v>69.73684210526315</v>
      </c>
    </row>
    <row r="16" spans="1:16" s="2" customFormat="1" ht="22.5" hidden="1" customHeight="1">
      <c r="A16" s="10" t="s">
        <v>35</v>
      </c>
      <c r="B16" s="162">
        <f t="shared" si="0"/>
        <v>229</v>
      </c>
      <c r="C16" s="169">
        <f t="shared" si="0"/>
        <v>304</v>
      </c>
      <c r="D16" s="172">
        <f t="shared" si="1"/>
        <v>533</v>
      </c>
      <c r="E16" s="176"/>
      <c r="F16" s="176"/>
      <c r="G16" s="176"/>
      <c r="H16" s="176"/>
      <c r="I16" s="176"/>
      <c r="J16" s="176"/>
      <c r="K16" s="162">
        <f t="shared" si="2"/>
        <v>138</v>
      </c>
      <c r="L16" s="169">
        <f t="shared" si="2"/>
        <v>131</v>
      </c>
      <c r="M16" s="130">
        <f t="shared" si="3"/>
        <v>269</v>
      </c>
      <c r="N16" s="190">
        <f t="shared" si="4"/>
        <v>60.262008733624448</v>
      </c>
      <c r="O16" s="195">
        <f t="shared" si="4"/>
        <v>43.09210526315789</v>
      </c>
      <c r="P16" s="197">
        <f t="shared" si="4"/>
        <v>50.469043151969984</v>
      </c>
    </row>
    <row r="17" spans="1:24" s="2" customFormat="1" ht="22.5" hidden="1" customHeight="1">
      <c r="A17" s="11" t="s">
        <v>34</v>
      </c>
      <c r="B17" s="42">
        <f>SUM(B6:B16)</f>
        <v>639</v>
      </c>
      <c r="C17" s="22">
        <f>SUM(C6:C16)</f>
        <v>732</v>
      </c>
      <c r="D17" s="37">
        <f>SUM(D6:D16)</f>
        <v>1371</v>
      </c>
      <c r="E17" s="177"/>
      <c r="F17" s="177"/>
      <c r="G17" s="177"/>
      <c r="H17" s="177"/>
      <c r="I17" s="177"/>
      <c r="J17" s="177"/>
      <c r="K17" s="42">
        <f>SUM(K6:K16)</f>
        <v>367</v>
      </c>
      <c r="L17" s="22">
        <f>SUM(L6:L16)</f>
        <v>398</v>
      </c>
      <c r="M17" s="37">
        <f t="shared" si="3"/>
        <v>765</v>
      </c>
      <c r="N17" s="143">
        <f t="shared" si="4"/>
        <v>57.433489827856022</v>
      </c>
      <c r="O17" s="149">
        <f t="shared" si="4"/>
        <v>54.371584699453557</v>
      </c>
      <c r="P17" s="155">
        <f t="shared" si="4"/>
        <v>55.798687089715536</v>
      </c>
    </row>
    <row r="18" spans="1:24" hidden="1"/>
    <row r="19" spans="1:24" hidden="1"/>
    <row r="20" spans="1:24" s="2" customFormat="1" ht="22.5" customHeight="1">
      <c r="A20" s="156" t="str">
        <f>'24豊浜第1'!A20:L20</f>
        <v>令和７年７月２０日執行　参議院議員通常選挙</v>
      </c>
      <c r="B20" s="163"/>
      <c r="C20" s="163"/>
      <c r="D20" s="163"/>
      <c r="E20" s="163"/>
      <c r="F20" s="163"/>
      <c r="G20" s="163"/>
      <c r="H20" s="163"/>
      <c r="I20" s="163"/>
      <c r="J20" s="163"/>
      <c r="K20" s="163"/>
      <c r="L20" s="184"/>
      <c r="M20" s="15" t="s">
        <v>113</v>
      </c>
      <c r="N20" s="31"/>
      <c r="O20" s="15" t="s">
        <v>114</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6</v>
      </c>
      <c r="C23" s="170">
        <v>3</v>
      </c>
      <c r="D23" s="171">
        <f t="shared" ref="D23:D35" si="5">SUM(B23:C23)</f>
        <v>9</v>
      </c>
      <c r="E23" s="164">
        <v>3</v>
      </c>
      <c r="F23" s="170">
        <v>0</v>
      </c>
      <c r="G23" s="171">
        <f t="shared" ref="G23:G35" si="6">SUM(E23:F23)</f>
        <v>3</v>
      </c>
      <c r="H23" s="164">
        <v>2</v>
      </c>
      <c r="I23" s="170">
        <v>1</v>
      </c>
      <c r="J23" s="171">
        <f t="shared" ref="J23:J35" si="7">SUM(H23:I23)</f>
        <v>3</v>
      </c>
      <c r="K23" s="180">
        <f t="shared" ref="K23:L35" si="8">E23+H23</f>
        <v>5</v>
      </c>
      <c r="L23" s="185">
        <f t="shared" si="8"/>
        <v>1</v>
      </c>
      <c r="M23" s="189">
        <f t="shared" ref="M23:M35" si="9">SUM(K23:L23)</f>
        <v>6</v>
      </c>
      <c r="N23" s="91">
        <f t="shared" ref="N23:P36" si="10">IF(OR(K23=0,B23=0),0,K23/B23*100)</f>
        <v>83.333333333333343</v>
      </c>
      <c r="O23" s="97">
        <f t="shared" si="10"/>
        <v>33.333333333333329</v>
      </c>
      <c r="P23" s="103">
        <f t="shared" si="10"/>
        <v>66.666666666666657</v>
      </c>
      <c r="Q23" s="158"/>
      <c r="R23" s="198"/>
      <c r="S23" s="1" t="s">
        <v>28</v>
      </c>
      <c r="T23" s="1"/>
      <c r="U23" s="1"/>
      <c r="V23" s="1"/>
      <c r="W23" s="1"/>
      <c r="X23" s="1"/>
    </row>
    <row r="24" spans="1:24" s="2" customFormat="1" ht="22.5" customHeight="1">
      <c r="A24" s="157" t="s">
        <v>70</v>
      </c>
      <c r="B24" s="164">
        <v>8</v>
      </c>
      <c r="C24" s="170">
        <v>4</v>
      </c>
      <c r="D24" s="171">
        <f t="shared" si="5"/>
        <v>12</v>
      </c>
      <c r="E24" s="164">
        <v>2</v>
      </c>
      <c r="F24" s="170">
        <v>3</v>
      </c>
      <c r="G24" s="171">
        <f t="shared" si="6"/>
        <v>5</v>
      </c>
      <c r="H24" s="164">
        <v>1</v>
      </c>
      <c r="I24" s="170">
        <v>1</v>
      </c>
      <c r="J24" s="171">
        <f t="shared" si="7"/>
        <v>2</v>
      </c>
      <c r="K24" s="181">
        <f t="shared" si="8"/>
        <v>3</v>
      </c>
      <c r="L24" s="186">
        <f t="shared" si="8"/>
        <v>4</v>
      </c>
      <c r="M24" s="130">
        <f t="shared" si="9"/>
        <v>7</v>
      </c>
      <c r="N24" s="139">
        <f t="shared" si="10"/>
        <v>37.5</v>
      </c>
      <c r="O24" s="145">
        <f t="shared" si="10"/>
        <v>100</v>
      </c>
      <c r="P24" s="151">
        <f t="shared" si="10"/>
        <v>58.333333333333336</v>
      </c>
      <c r="R24" s="1"/>
      <c r="S24" s="1" t="s">
        <v>61</v>
      </c>
      <c r="T24" s="1"/>
      <c r="U24" s="1"/>
      <c r="V24" s="1"/>
      <c r="W24" s="1"/>
      <c r="X24" s="1"/>
    </row>
    <row r="25" spans="1:24" s="2" customFormat="1" ht="22.5" customHeight="1">
      <c r="A25" s="65" t="s">
        <v>0</v>
      </c>
      <c r="B25" s="164">
        <v>34</v>
      </c>
      <c r="C25" s="170">
        <v>21</v>
      </c>
      <c r="D25" s="171">
        <f t="shared" si="5"/>
        <v>55</v>
      </c>
      <c r="E25" s="164">
        <v>7</v>
      </c>
      <c r="F25" s="170">
        <v>5</v>
      </c>
      <c r="G25" s="171">
        <f t="shared" si="6"/>
        <v>12</v>
      </c>
      <c r="H25" s="164">
        <v>6</v>
      </c>
      <c r="I25" s="170">
        <v>10</v>
      </c>
      <c r="J25" s="171">
        <f t="shared" si="7"/>
        <v>16</v>
      </c>
      <c r="K25" s="181">
        <f t="shared" si="8"/>
        <v>13</v>
      </c>
      <c r="L25" s="186">
        <f t="shared" si="8"/>
        <v>15</v>
      </c>
      <c r="M25" s="171">
        <f t="shared" si="9"/>
        <v>28</v>
      </c>
      <c r="N25" s="191">
        <f t="shared" si="10"/>
        <v>38.235294117647058</v>
      </c>
      <c r="O25" s="101">
        <f t="shared" si="10"/>
        <v>71.428571428571431</v>
      </c>
      <c r="P25" s="107">
        <f t="shared" si="10"/>
        <v>50.909090909090907</v>
      </c>
      <c r="S25" s="1" t="s">
        <v>21</v>
      </c>
      <c r="T25" s="1"/>
      <c r="U25" s="1"/>
      <c r="V25" s="1"/>
      <c r="W25" s="1"/>
      <c r="X25" s="1"/>
    </row>
    <row r="26" spans="1:24" s="2" customFormat="1" ht="22.5" customHeight="1">
      <c r="A26" s="8" t="s">
        <v>7</v>
      </c>
      <c r="B26" s="164">
        <v>25</v>
      </c>
      <c r="C26" s="170">
        <v>24</v>
      </c>
      <c r="D26" s="130">
        <f t="shared" si="5"/>
        <v>49</v>
      </c>
      <c r="E26" s="164">
        <v>3</v>
      </c>
      <c r="F26" s="170">
        <v>4</v>
      </c>
      <c r="G26" s="130">
        <f t="shared" si="6"/>
        <v>7</v>
      </c>
      <c r="H26" s="164">
        <v>7</v>
      </c>
      <c r="I26" s="170">
        <v>5</v>
      </c>
      <c r="J26" s="130">
        <f t="shared" si="7"/>
        <v>12</v>
      </c>
      <c r="K26" s="181">
        <f t="shared" si="8"/>
        <v>10</v>
      </c>
      <c r="L26" s="186">
        <f t="shared" si="8"/>
        <v>9</v>
      </c>
      <c r="M26" s="130">
        <f t="shared" si="9"/>
        <v>19</v>
      </c>
      <c r="N26" s="139">
        <f t="shared" si="10"/>
        <v>40</v>
      </c>
      <c r="O26" s="145">
        <f t="shared" si="10"/>
        <v>37.5</v>
      </c>
      <c r="P26" s="151">
        <f t="shared" si="10"/>
        <v>38.775510204081634</v>
      </c>
    </row>
    <row r="27" spans="1:24" s="2" customFormat="1" ht="22.5" customHeight="1">
      <c r="A27" s="8" t="s">
        <v>11</v>
      </c>
      <c r="B27" s="164">
        <v>20</v>
      </c>
      <c r="C27" s="170">
        <v>16</v>
      </c>
      <c r="D27" s="130">
        <f t="shared" si="5"/>
        <v>36</v>
      </c>
      <c r="E27" s="164">
        <v>4</v>
      </c>
      <c r="F27" s="170">
        <v>6</v>
      </c>
      <c r="G27" s="130">
        <f t="shared" si="6"/>
        <v>10</v>
      </c>
      <c r="H27" s="164">
        <v>6</v>
      </c>
      <c r="I27" s="170">
        <v>3</v>
      </c>
      <c r="J27" s="130">
        <f t="shared" si="7"/>
        <v>9</v>
      </c>
      <c r="K27" s="181">
        <f t="shared" si="8"/>
        <v>10</v>
      </c>
      <c r="L27" s="186">
        <f t="shared" si="8"/>
        <v>9</v>
      </c>
      <c r="M27" s="130">
        <f t="shared" si="9"/>
        <v>19</v>
      </c>
      <c r="N27" s="139">
        <f t="shared" si="10"/>
        <v>50</v>
      </c>
      <c r="O27" s="145">
        <f t="shared" si="10"/>
        <v>56.25</v>
      </c>
      <c r="P27" s="151">
        <f t="shared" si="10"/>
        <v>52.777777777777779</v>
      </c>
      <c r="R27" s="199"/>
      <c r="S27" s="1" t="s">
        <v>16</v>
      </c>
    </row>
    <row r="28" spans="1:24" s="2" customFormat="1" ht="22.5" customHeight="1">
      <c r="A28" s="8" t="s">
        <v>5</v>
      </c>
      <c r="B28" s="164">
        <v>32</v>
      </c>
      <c r="C28" s="170">
        <v>21</v>
      </c>
      <c r="D28" s="130">
        <f t="shared" si="5"/>
        <v>53</v>
      </c>
      <c r="E28" s="164">
        <v>3</v>
      </c>
      <c r="F28" s="170">
        <v>3</v>
      </c>
      <c r="G28" s="130">
        <f t="shared" si="6"/>
        <v>6</v>
      </c>
      <c r="H28" s="164">
        <v>7</v>
      </c>
      <c r="I28" s="170">
        <v>4</v>
      </c>
      <c r="J28" s="130">
        <f t="shared" si="7"/>
        <v>11</v>
      </c>
      <c r="K28" s="181">
        <f t="shared" si="8"/>
        <v>10</v>
      </c>
      <c r="L28" s="186">
        <f t="shared" si="8"/>
        <v>7</v>
      </c>
      <c r="M28" s="130">
        <f t="shared" si="9"/>
        <v>17</v>
      </c>
      <c r="N28" s="139">
        <f t="shared" si="10"/>
        <v>31.25</v>
      </c>
      <c r="O28" s="145">
        <f t="shared" si="10"/>
        <v>33.333333333333329</v>
      </c>
      <c r="P28" s="151">
        <f t="shared" si="10"/>
        <v>32.075471698113205</v>
      </c>
      <c r="S28" s="1" t="s">
        <v>62</v>
      </c>
    </row>
    <row r="29" spans="1:24" s="2" customFormat="1" ht="22.5" customHeight="1">
      <c r="A29" s="8" t="s">
        <v>17</v>
      </c>
      <c r="B29" s="164">
        <v>33</v>
      </c>
      <c r="C29" s="170">
        <v>39</v>
      </c>
      <c r="D29" s="130">
        <f t="shared" si="5"/>
        <v>72</v>
      </c>
      <c r="E29" s="164">
        <v>5</v>
      </c>
      <c r="F29" s="170">
        <v>7</v>
      </c>
      <c r="G29" s="130">
        <f t="shared" si="6"/>
        <v>12</v>
      </c>
      <c r="H29" s="164">
        <v>16</v>
      </c>
      <c r="I29" s="170">
        <v>19</v>
      </c>
      <c r="J29" s="130">
        <f t="shared" si="7"/>
        <v>35</v>
      </c>
      <c r="K29" s="181">
        <f t="shared" si="8"/>
        <v>21</v>
      </c>
      <c r="L29" s="186">
        <f t="shared" si="8"/>
        <v>26</v>
      </c>
      <c r="M29" s="130">
        <f t="shared" si="9"/>
        <v>47</v>
      </c>
      <c r="N29" s="139">
        <f t="shared" si="10"/>
        <v>63.636363636363633</v>
      </c>
      <c r="O29" s="145">
        <f t="shared" si="10"/>
        <v>66.666666666666657</v>
      </c>
      <c r="P29" s="151">
        <f t="shared" si="10"/>
        <v>65.277777777777786</v>
      </c>
    </row>
    <row r="30" spans="1:24" s="2" customFormat="1" ht="22.5" customHeight="1">
      <c r="A30" s="8" t="s">
        <v>4</v>
      </c>
      <c r="B30" s="164">
        <v>39</v>
      </c>
      <c r="C30" s="170">
        <v>53</v>
      </c>
      <c r="D30" s="130">
        <f t="shared" si="5"/>
        <v>92</v>
      </c>
      <c r="E30" s="164">
        <v>7</v>
      </c>
      <c r="F30" s="170">
        <v>21</v>
      </c>
      <c r="G30" s="130">
        <f t="shared" si="6"/>
        <v>28</v>
      </c>
      <c r="H30" s="164">
        <v>17</v>
      </c>
      <c r="I30" s="170">
        <v>19</v>
      </c>
      <c r="J30" s="130">
        <f t="shared" si="7"/>
        <v>36</v>
      </c>
      <c r="K30" s="181">
        <f t="shared" si="8"/>
        <v>24</v>
      </c>
      <c r="L30" s="186">
        <f t="shared" si="8"/>
        <v>40</v>
      </c>
      <c r="M30" s="130">
        <f t="shared" si="9"/>
        <v>64</v>
      </c>
      <c r="N30" s="139">
        <f t="shared" si="10"/>
        <v>61.53846153846154</v>
      </c>
      <c r="O30" s="145">
        <f t="shared" si="10"/>
        <v>75.471698113207552</v>
      </c>
      <c r="P30" s="151">
        <f t="shared" si="10"/>
        <v>69.565217391304344</v>
      </c>
    </row>
    <row r="31" spans="1:24" s="2" customFormat="1" ht="22.5" customHeight="1">
      <c r="A31" s="8" t="s">
        <v>10</v>
      </c>
      <c r="B31" s="164">
        <v>53</v>
      </c>
      <c r="C31" s="170">
        <v>52</v>
      </c>
      <c r="D31" s="130">
        <f t="shared" si="5"/>
        <v>105</v>
      </c>
      <c r="E31" s="164">
        <v>10</v>
      </c>
      <c r="F31" s="170">
        <v>11</v>
      </c>
      <c r="G31" s="130">
        <f t="shared" si="6"/>
        <v>21</v>
      </c>
      <c r="H31" s="164">
        <v>20</v>
      </c>
      <c r="I31" s="170">
        <v>16</v>
      </c>
      <c r="J31" s="130">
        <f t="shared" si="7"/>
        <v>36</v>
      </c>
      <c r="K31" s="181">
        <f t="shared" si="8"/>
        <v>30</v>
      </c>
      <c r="L31" s="186">
        <f t="shared" si="8"/>
        <v>27</v>
      </c>
      <c r="M31" s="130">
        <f t="shared" si="9"/>
        <v>57</v>
      </c>
      <c r="N31" s="139">
        <f t="shared" si="10"/>
        <v>56.60377358490566</v>
      </c>
      <c r="O31" s="145">
        <f t="shared" si="10"/>
        <v>51.923076923076927</v>
      </c>
      <c r="P31" s="151">
        <f t="shared" si="10"/>
        <v>54.285714285714285</v>
      </c>
    </row>
    <row r="32" spans="1:24" s="2" customFormat="1" ht="22.5" customHeight="1">
      <c r="A32" s="8" t="s">
        <v>14</v>
      </c>
      <c r="B32" s="164">
        <v>60</v>
      </c>
      <c r="C32" s="170">
        <v>52</v>
      </c>
      <c r="D32" s="130">
        <f t="shared" si="5"/>
        <v>112</v>
      </c>
      <c r="E32" s="164">
        <v>13</v>
      </c>
      <c r="F32" s="170">
        <v>17</v>
      </c>
      <c r="G32" s="130">
        <f t="shared" si="6"/>
        <v>30</v>
      </c>
      <c r="H32" s="164">
        <v>25</v>
      </c>
      <c r="I32" s="170">
        <v>12</v>
      </c>
      <c r="J32" s="130">
        <f t="shared" si="7"/>
        <v>37</v>
      </c>
      <c r="K32" s="181">
        <f t="shared" si="8"/>
        <v>38</v>
      </c>
      <c r="L32" s="186">
        <f t="shared" si="8"/>
        <v>29</v>
      </c>
      <c r="M32" s="130">
        <f t="shared" si="9"/>
        <v>67</v>
      </c>
      <c r="N32" s="139">
        <f t="shared" si="10"/>
        <v>63.333333333333329</v>
      </c>
      <c r="O32" s="145">
        <f t="shared" si="10"/>
        <v>55.769230769230774</v>
      </c>
      <c r="P32" s="151">
        <f t="shared" si="10"/>
        <v>59.821428571428569</v>
      </c>
    </row>
    <row r="33" spans="1:16" s="2" customFormat="1" ht="22.5" customHeight="1">
      <c r="A33" s="8" t="s">
        <v>20</v>
      </c>
      <c r="B33" s="164">
        <v>45</v>
      </c>
      <c r="C33" s="170">
        <v>67</v>
      </c>
      <c r="D33" s="130">
        <f t="shared" si="5"/>
        <v>112</v>
      </c>
      <c r="E33" s="164">
        <v>14</v>
      </c>
      <c r="F33" s="170">
        <v>23</v>
      </c>
      <c r="G33" s="130">
        <f t="shared" si="6"/>
        <v>37</v>
      </c>
      <c r="H33" s="164">
        <v>13</v>
      </c>
      <c r="I33" s="170">
        <v>22</v>
      </c>
      <c r="J33" s="130">
        <f t="shared" si="7"/>
        <v>35</v>
      </c>
      <c r="K33" s="181">
        <f t="shared" si="8"/>
        <v>27</v>
      </c>
      <c r="L33" s="186">
        <f t="shared" si="8"/>
        <v>45</v>
      </c>
      <c r="M33" s="130">
        <f t="shared" si="9"/>
        <v>72</v>
      </c>
      <c r="N33" s="139">
        <f t="shared" si="10"/>
        <v>60</v>
      </c>
      <c r="O33" s="145">
        <f t="shared" si="10"/>
        <v>67.164179104477611</v>
      </c>
      <c r="P33" s="151">
        <f t="shared" si="10"/>
        <v>64.285714285714292</v>
      </c>
    </row>
    <row r="34" spans="1:16" s="2" customFormat="1" ht="22.5" customHeight="1">
      <c r="A34" s="8" t="s">
        <v>23</v>
      </c>
      <c r="B34" s="164">
        <v>69</v>
      </c>
      <c r="C34" s="170">
        <v>83</v>
      </c>
      <c r="D34" s="130">
        <f t="shared" si="5"/>
        <v>152</v>
      </c>
      <c r="E34" s="164">
        <v>17</v>
      </c>
      <c r="F34" s="170">
        <v>24</v>
      </c>
      <c r="G34" s="130">
        <f t="shared" si="6"/>
        <v>41</v>
      </c>
      <c r="H34" s="164">
        <v>29</v>
      </c>
      <c r="I34" s="170">
        <v>36</v>
      </c>
      <c r="J34" s="130">
        <f t="shared" si="7"/>
        <v>65</v>
      </c>
      <c r="K34" s="181">
        <f t="shared" si="8"/>
        <v>46</v>
      </c>
      <c r="L34" s="186">
        <f t="shared" si="8"/>
        <v>60</v>
      </c>
      <c r="M34" s="130">
        <f t="shared" si="9"/>
        <v>106</v>
      </c>
      <c r="N34" s="139">
        <f t="shared" si="10"/>
        <v>66.666666666666657</v>
      </c>
      <c r="O34" s="145">
        <f t="shared" si="10"/>
        <v>72.289156626506028</v>
      </c>
      <c r="P34" s="151">
        <f t="shared" si="10"/>
        <v>69.73684210526315</v>
      </c>
    </row>
    <row r="35" spans="1:16" s="2" customFormat="1" ht="22.5" customHeight="1">
      <c r="A35" s="10" t="s">
        <v>35</v>
      </c>
      <c r="B35" s="164">
        <v>229</v>
      </c>
      <c r="C35" s="170">
        <v>304</v>
      </c>
      <c r="D35" s="172">
        <f t="shared" si="5"/>
        <v>533</v>
      </c>
      <c r="E35" s="164">
        <v>36</v>
      </c>
      <c r="F35" s="170">
        <v>41</v>
      </c>
      <c r="G35" s="172">
        <f t="shared" si="6"/>
        <v>77</v>
      </c>
      <c r="H35" s="164">
        <v>102</v>
      </c>
      <c r="I35" s="170">
        <v>90</v>
      </c>
      <c r="J35" s="172">
        <f t="shared" si="7"/>
        <v>192</v>
      </c>
      <c r="K35" s="182">
        <f t="shared" si="8"/>
        <v>138</v>
      </c>
      <c r="L35" s="187">
        <f t="shared" si="8"/>
        <v>131</v>
      </c>
      <c r="M35" s="130">
        <f t="shared" si="9"/>
        <v>269</v>
      </c>
      <c r="N35" s="190">
        <f t="shared" si="10"/>
        <v>60.262008733624448</v>
      </c>
      <c r="O35" s="195">
        <f t="shared" si="10"/>
        <v>43.09210526315789</v>
      </c>
      <c r="P35" s="197">
        <f t="shared" si="10"/>
        <v>50.469043151969984</v>
      </c>
    </row>
    <row r="36" spans="1:16" s="2" customFormat="1" ht="22.5" customHeight="1">
      <c r="A36" s="11" t="s">
        <v>34</v>
      </c>
      <c r="B36" s="42">
        <f t="shared" ref="B36:M36" si="11">SUM(B23:B35)</f>
        <v>653</v>
      </c>
      <c r="C36" s="22">
        <f t="shared" si="11"/>
        <v>739</v>
      </c>
      <c r="D36" s="37">
        <f t="shared" si="11"/>
        <v>1392</v>
      </c>
      <c r="E36" s="42">
        <f t="shared" si="11"/>
        <v>124</v>
      </c>
      <c r="F36" s="22">
        <f t="shared" si="11"/>
        <v>165</v>
      </c>
      <c r="G36" s="37">
        <f t="shared" si="11"/>
        <v>289</v>
      </c>
      <c r="H36" s="42">
        <f t="shared" si="11"/>
        <v>251</v>
      </c>
      <c r="I36" s="22">
        <f t="shared" si="11"/>
        <v>238</v>
      </c>
      <c r="J36" s="37">
        <f t="shared" si="11"/>
        <v>489</v>
      </c>
      <c r="K36" s="42">
        <f t="shared" si="11"/>
        <v>375</v>
      </c>
      <c r="L36" s="22">
        <f t="shared" si="11"/>
        <v>403</v>
      </c>
      <c r="M36" s="37">
        <f t="shared" si="11"/>
        <v>778</v>
      </c>
      <c r="N36" s="143">
        <f t="shared" si="10"/>
        <v>57.427258805513013</v>
      </c>
      <c r="O36" s="149">
        <f t="shared" si="10"/>
        <v>54.533152909336948</v>
      </c>
      <c r="P36" s="155">
        <f t="shared" si="10"/>
        <v>55.890804597701148</v>
      </c>
    </row>
    <row r="38" spans="1:16" s="2" customFormat="1" ht="13.5">
      <c r="A38" s="158" t="s">
        <v>9</v>
      </c>
      <c r="B38" s="165">
        <f>B36</f>
        <v>653</v>
      </c>
      <c r="C38" s="165">
        <f>C36</f>
        <v>739</v>
      </c>
      <c r="D38" s="173">
        <f>SUM(B38:C38)</f>
        <v>1392</v>
      </c>
      <c r="E38" s="178">
        <f>E36</f>
        <v>124</v>
      </c>
      <c r="F38" s="178">
        <f>F36</f>
        <v>165</v>
      </c>
      <c r="G38" s="173">
        <f>SUM(E38:F38)</f>
        <v>289</v>
      </c>
      <c r="H38" s="178">
        <f>H36</f>
        <v>251</v>
      </c>
      <c r="I38" s="178">
        <f>I36</f>
        <v>238</v>
      </c>
      <c r="J38" s="173">
        <f>SUM(H38:I38)</f>
        <v>489</v>
      </c>
      <c r="K38" s="165">
        <f>K36</f>
        <v>375</v>
      </c>
      <c r="L38" s="165">
        <f>L36</f>
        <v>403</v>
      </c>
      <c r="M38" s="173">
        <f>SUM(K38:L38)</f>
        <v>778</v>
      </c>
      <c r="N38" s="192">
        <f>IF(OR(K38=0,B38=0),0,K38/B38*100)</f>
        <v>57.427258805513013</v>
      </c>
      <c r="O38" s="192">
        <f>IF(OR(L38=0,C38=0),0,L38/C38*100)</f>
        <v>54.533152909336948</v>
      </c>
      <c r="P38" s="192">
        <f>IF(OR(M38=0,D38=0),0,M38/D38*100)</f>
        <v>55.890804597701148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6</v>
      </c>
      <c r="C40" s="167">
        <f t="shared" ref="C40:C52" si="13">ROUND(IF(C23=0,0,C23*$C$38/$C$36),0)</f>
        <v>3</v>
      </c>
      <c r="D40" s="166">
        <f t="shared" ref="D40:D52" si="14">SUM(B40:C40)</f>
        <v>9</v>
      </c>
      <c r="E40" s="167">
        <f t="shared" ref="E40:E52" si="15">ROUND(IF(E23=0,0,E23*$E$38/$E$36),0)</f>
        <v>3</v>
      </c>
      <c r="F40" s="167">
        <f t="shared" ref="F40:F52" si="16">ROUND(IF(F23=0,0,F23*$F$38/$F$36),0)</f>
        <v>0</v>
      </c>
      <c r="G40" s="166">
        <f t="shared" ref="G40:G52" si="17">SUM(E40:F40)</f>
        <v>3</v>
      </c>
      <c r="H40" s="167">
        <f t="shared" ref="H40:H52" si="18">ROUND(IF(H23=0,0,H23*$H$38/$H$36),0)</f>
        <v>2</v>
      </c>
      <c r="I40" s="167">
        <f t="shared" ref="I40:I52" si="19">ROUND(IF(I23=0,0,I23*$I$38/$I$36),0)</f>
        <v>1</v>
      </c>
      <c r="J40" s="166">
        <f t="shared" ref="J40:J52" si="20">SUM(H40:I40)</f>
        <v>3</v>
      </c>
      <c r="K40" s="167">
        <f t="shared" ref="K40:K52" si="21">ROUND(IF(K23=0,0,K23*$K$38/$K$36),0)</f>
        <v>5</v>
      </c>
      <c r="L40" s="167">
        <f t="shared" ref="L40:L52" si="22">ROUND(IF(L23=0,0,L23*$L$38/$L$36),0)</f>
        <v>1</v>
      </c>
      <c r="M40" s="166">
        <f t="shared" ref="M40:M52" si="23">SUM(K40:L40)</f>
        <v>6</v>
      </c>
      <c r="N40" s="193">
        <f t="shared" ref="N40:P52" si="24">IF(OR(K40=0,B40=0),0,K40/B40*100)</f>
        <v>83.333333333333343</v>
      </c>
      <c r="O40" s="193">
        <f t="shared" si="24"/>
        <v>33.333333333333329</v>
      </c>
      <c r="P40" s="193">
        <f t="shared" si="24"/>
        <v>66.666666666666657</v>
      </c>
    </row>
    <row r="41" spans="1:16" s="2" customFormat="1" ht="13.5">
      <c r="A41" s="159" t="s">
        <v>70</v>
      </c>
      <c r="B41" s="167">
        <f t="shared" si="12"/>
        <v>8</v>
      </c>
      <c r="C41" s="167">
        <f t="shared" si="13"/>
        <v>4</v>
      </c>
      <c r="D41" s="166">
        <f t="shared" si="14"/>
        <v>12</v>
      </c>
      <c r="E41" s="167">
        <f t="shared" si="15"/>
        <v>2</v>
      </c>
      <c r="F41" s="167">
        <f t="shared" si="16"/>
        <v>3</v>
      </c>
      <c r="G41" s="166">
        <f t="shared" si="17"/>
        <v>5</v>
      </c>
      <c r="H41" s="167">
        <f t="shared" si="18"/>
        <v>1</v>
      </c>
      <c r="I41" s="167">
        <f t="shared" si="19"/>
        <v>1</v>
      </c>
      <c r="J41" s="166">
        <f t="shared" si="20"/>
        <v>2</v>
      </c>
      <c r="K41" s="167">
        <f t="shared" si="21"/>
        <v>3</v>
      </c>
      <c r="L41" s="167">
        <f t="shared" si="22"/>
        <v>4</v>
      </c>
      <c r="M41" s="166">
        <f t="shared" si="23"/>
        <v>7</v>
      </c>
      <c r="N41" s="193">
        <f t="shared" si="24"/>
        <v>37.5</v>
      </c>
      <c r="O41" s="193">
        <f t="shared" si="24"/>
        <v>100</v>
      </c>
      <c r="P41" s="193">
        <f t="shared" si="24"/>
        <v>58.333333333333336</v>
      </c>
    </row>
    <row r="42" spans="1:16" s="2" customFormat="1" ht="13.5">
      <c r="A42" s="160" t="s">
        <v>0</v>
      </c>
      <c r="B42" s="167">
        <f t="shared" si="12"/>
        <v>34</v>
      </c>
      <c r="C42" s="167">
        <f t="shared" si="13"/>
        <v>21</v>
      </c>
      <c r="D42" s="166">
        <f t="shared" si="14"/>
        <v>55</v>
      </c>
      <c r="E42" s="167">
        <f t="shared" si="15"/>
        <v>7</v>
      </c>
      <c r="F42" s="167">
        <f t="shared" si="16"/>
        <v>5</v>
      </c>
      <c r="G42" s="166">
        <f t="shared" si="17"/>
        <v>12</v>
      </c>
      <c r="H42" s="167">
        <f t="shared" si="18"/>
        <v>6</v>
      </c>
      <c r="I42" s="167">
        <f t="shared" si="19"/>
        <v>10</v>
      </c>
      <c r="J42" s="166">
        <f t="shared" si="20"/>
        <v>16</v>
      </c>
      <c r="K42" s="167">
        <f t="shared" si="21"/>
        <v>13</v>
      </c>
      <c r="L42" s="167">
        <f t="shared" si="22"/>
        <v>15</v>
      </c>
      <c r="M42" s="166">
        <f t="shared" si="23"/>
        <v>28</v>
      </c>
      <c r="N42" s="193">
        <f t="shared" si="24"/>
        <v>38.235294117647058</v>
      </c>
      <c r="O42" s="193">
        <f t="shared" si="24"/>
        <v>71.428571428571431</v>
      </c>
      <c r="P42" s="193">
        <f t="shared" si="24"/>
        <v>50.909090909090907</v>
      </c>
    </row>
    <row r="43" spans="1:16" s="2" customFormat="1" ht="13.5">
      <c r="A43" s="160" t="s">
        <v>7</v>
      </c>
      <c r="B43" s="167">
        <f t="shared" si="12"/>
        <v>25</v>
      </c>
      <c r="C43" s="167">
        <f t="shared" si="13"/>
        <v>24</v>
      </c>
      <c r="D43" s="166">
        <f t="shared" si="14"/>
        <v>49</v>
      </c>
      <c r="E43" s="167">
        <f t="shared" si="15"/>
        <v>3</v>
      </c>
      <c r="F43" s="167">
        <f t="shared" si="16"/>
        <v>4</v>
      </c>
      <c r="G43" s="166">
        <f t="shared" si="17"/>
        <v>7</v>
      </c>
      <c r="H43" s="167">
        <f t="shared" si="18"/>
        <v>7</v>
      </c>
      <c r="I43" s="167">
        <f t="shared" si="19"/>
        <v>5</v>
      </c>
      <c r="J43" s="166">
        <f t="shared" si="20"/>
        <v>12</v>
      </c>
      <c r="K43" s="167">
        <f t="shared" si="21"/>
        <v>10</v>
      </c>
      <c r="L43" s="167">
        <f t="shared" si="22"/>
        <v>9</v>
      </c>
      <c r="M43" s="166">
        <f t="shared" si="23"/>
        <v>19</v>
      </c>
      <c r="N43" s="193">
        <f t="shared" si="24"/>
        <v>40</v>
      </c>
      <c r="O43" s="193">
        <f t="shared" si="24"/>
        <v>37.5</v>
      </c>
      <c r="P43" s="193">
        <f t="shared" si="24"/>
        <v>38.775510204081634</v>
      </c>
    </row>
    <row r="44" spans="1:16" s="2" customFormat="1" ht="13.5">
      <c r="A44" s="160" t="s">
        <v>11</v>
      </c>
      <c r="B44" s="167">
        <f t="shared" si="12"/>
        <v>20</v>
      </c>
      <c r="C44" s="167">
        <f t="shared" si="13"/>
        <v>16</v>
      </c>
      <c r="D44" s="166">
        <f t="shared" si="14"/>
        <v>36</v>
      </c>
      <c r="E44" s="167">
        <f t="shared" si="15"/>
        <v>4</v>
      </c>
      <c r="F44" s="167">
        <f t="shared" si="16"/>
        <v>6</v>
      </c>
      <c r="G44" s="166">
        <f t="shared" si="17"/>
        <v>10</v>
      </c>
      <c r="H44" s="167">
        <f t="shared" si="18"/>
        <v>6</v>
      </c>
      <c r="I44" s="167">
        <f t="shared" si="19"/>
        <v>3</v>
      </c>
      <c r="J44" s="166">
        <f t="shared" si="20"/>
        <v>9</v>
      </c>
      <c r="K44" s="167">
        <f t="shared" si="21"/>
        <v>10</v>
      </c>
      <c r="L44" s="167">
        <f t="shared" si="22"/>
        <v>9</v>
      </c>
      <c r="M44" s="166">
        <f t="shared" si="23"/>
        <v>19</v>
      </c>
      <c r="N44" s="193">
        <f t="shared" si="24"/>
        <v>50</v>
      </c>
      <c r="O44" s="193">
        <f t="shared" si="24"/>
        <v>56.25</v>
      </c>
      <c r="P44" s="193">
        <f t="shared" si="24"/>
        <v>52.777777777777779</v>
      </c>
    </row>
    <row r="45" spans="1:16" s="2" customFormat="1" ht="13.5">
      <c r="A45" s="160" t="s">
        <v>5</v>
      </c>
      <c r="B45" s="167">
        <f t="shared" si="12"/>
        <v>32</v>
      </c>
      <c r="C45" s="167">
        <f t="shared" si="13"/>
        <v>21</v>
      </c>
      <c r="D45" s="166">
        <f t="shared" si="14"/>
        <v>53</v>
      </c>
      <c r="E45" s="167">
        <f t="shared" si="15"/>
        <v>3</v>
      </c>
      <c r="F45" s="167">
        <f t="shared" si="16"/>
        <v>3</v>
      </c>
      <c r="G45" s="166">
        <f t="shared" si="17"/>
        <v>6</v>
      </c>
      <c r="H45" s="167">
        <f t="shared" si="18"/>
        <v>7</v>
      </c>
      <c r="I45" s="167">
        <f t="shared" si="19"/>
        <v>4</v>
      </c>
      <c r="J45" s="166">
        <f t="shared" si="20"/>
        <v>11</v>
      </c>
      <c r="K45" s="167">
        <f t="shared" si="21"/>
        <v>10</v>
      </c>
      <c r="L45" s="167">
        <f t="shared" si="22"/>
        <v>7</v>
      </c>
      <c r="M45" s="166">
        <f t="shared" si="23"/>
        <v>17</v>
      </c>
      <c r="N45" s="193">
        <f t="shared" si="24"/>
        <v>31.25</v>
      </c>
      <c r="O45" s="193">
        <f t="shared" si="24"/>
        <v>33.333333333333329</v>
      </c>
      <c r="P45" s="193">
        <f t="shared" si="24"/>
        <v>32.075471698113205</v>
      </c>
    </row>
    <row r="46" spans="1:16" s="2" customFormat="1" ht="13.5">
      <c r="A46" s="160" t="s">
        <v>17</v>
      </c>
      <c r="B46" s="167">
        <f t="shared" si="12"/>
        <v>33</v>
      </c>
      <c r="C46" s="167">
        <f t="shared" si="13"/>
        <v>39</v>
      </c>
      <c r="D46" s="166">
        <f t="shared" si="14"/>
        <v>72</v>
      </c>
      <c r="E46" s="167">
        <f t="shared" si="15"/>
        <v>5</v>
      </c>
      <c r="F46" s="167">
        <f t="shared" si="16"/>
        <v>7</v>
      </c>
      <c r="G46" s="166">
        <f t="shared" si="17"/>
        <v>12</v>
      </c>
      <c r="H46" s="167">
        <f t="shared" si="18"/>
        <v>16</v>
      </c>
      <c r="I46" s="167">
        <f t="shared" si="19"/>
        <v>19</v>
      </c>
      <c r="J46" s="166">
        <f t="shared" si="20"/>
        <v>35</v>
      </c>
      <c r="K46" s="167">
        <f t="shared" si="21"/>
        <v>21</v>
      </c>
      <c r="L46" s="167">
        <f t="shared" si="22"/>
        <v>26</v>
      </c>
      <c r="M46" s="166">
        <f t="shared" si="23"/>
        <v>47</v>
      </c>
      <c r="N46" s="193">
        <f t="shared" si="24"/>
        <v>63.636363636363633</v>
      </c>
      <c r="O46" s="193">
        <f t="shared" si="24"/>
        <v>66.666666666666657</v>
      </c>
      <c r="P46" s="193">
        <f t="shared" si="24"/>
        <v>65.277777777777786</v>
      </c>
    </row>
    <row r="47" spans="1:16" s="2" customFormat="1" ht="13.5">
      <c r="A47" s="160" t="s">
        <v>4</v>
      </c>
      <c r="B47" s="167">
        <f t="shared" si="12"/>
        <v>39</v>
      </c>
      <c r="C47" s="167">
        <f t="shared" si="13"/>
        <v>53</v>
      </c>
      <c r="D47" s="166">
        <f t="shared" si="14"/>
        <v>92</v>
      </c>
      <c r="E47" s="167">
        <f t="shared" si="15"/>
        <v>7</v>
      </c>
      <c r="F47" s="167">
        <f t="shared" si="16"/>
        <v>21</v>
      </c>
      <c r="G47" s="166">
        <f t="shared" si="17"/>
        <v>28</v>
      </c>
      <c r="H47" s="167">
        <f t="shared" si="18"/>
        <v>17</v>
      </c>
      <c r="I47" s="167">
        <f t="shared" si="19"/>
        <v>19</v>
      </c>
      <c r="J47" s="166">
        <f t="shared" si="20"/>
        <v>36</v>
      </c>
      <c r="K47" s="167">
        <f t="shared" si="21"/>
        <v>24</v>
      </c>
      <c r="L47" s="167">
        <f t="shared" si="22"/>
        <v>40</v>
      </c>
      <c r="M47" s="166">
        <f t="shared" si="23"/>
        <v>64</v>
      </c>
      <c r="N47" s="193">
        <f t="shared" si="24"/>
        <v>61.53846153846154</v>
      </c>
      <c r="O47" s="193">
        <f t="shared" si="24"/>
        <v>75.471698113207552</v>
      </c>
      <c r="P47" s="193">
        <f t="shared" si="24"/>
        <v>69.565217391304344</v>
      </c>
    </row>
    <row r="48" spans="1:16" s="2" customFormat="1" ht="13.5">
      <c r="A48" s="160" t="s">
        <v>10</v>
      </c>
      <c r="B48" s="167">
        <f t="shared" si="12"/>
        <v>53</v>
      </c>
      <c r="C48" s="167">
        <f t="shared" si="13"/>
        <v>52</v>
      </c>
      <c r="D48" s="166">
        <f t="shared" si="14"/>
        <v>105</v>
      </c>
      <c r="E48" s="167">
        <f t="shared" si="15"/>
        <v>10</v>
      </c>
      <c r="F48" s="167">
        <f t="shared" si="16"/>
        <v>11</v>
      </c>
      <c r="G48" s="166">
        <f t="shared" si="17"/>
        <v>21</v>
      </c>
      <c r="H48" s="167">
        <f t="shared" si="18"/>
        <v>20</v>
      </c>
      <c r="I48" s="167">
        <f t="shared" si="19"/>
        <v>16</v>
      </c>
      <c r="J48" s="166">
        <f t="shared" si="20"/>
        <v>36</v>
      </c>
      <c r="K48" s="167">
        <f t="shared" si="21"/>
        <v>30</v>
      </c>
      <c r="L48" s="167">
        <f t="shared" si="22"/>
        <v>27</v>
      </c>
      <c r="M48" s="166">
        <f t="shared" si="23"/>
        <v>57</v>
      </c>
      <c r="N48" s="193">
        <f t="shared" si="24"/>
        <v>56.60377358490566</v>
      </c>
      <c r="O48" s="193">
        <f t="shared" si="24"/>
        <v>51.923076923076927</v>
      </c>
      <c r="P48" s="193">
        <f t="shared" si="24"/>
        <v>54.285714285714285</v>
      </c>
    </row>
    <row r="49" spans="1:16" s="2" customFormat="1" ht="13.5">
      <c r="A49" s="160" t="s">
        <v>14</v>
      </c>
      <c r="B49" s="167">
        <f t="shared" si="12"/>
        <v>60</v>
      </c>
      <c r="C49" s="167">
        <f t="shared" si="13"/>
        <v>52</v>
      </c>
      <c r="D49" s="166">
        <f t="shared" si="14"/>
        <v>112</v>
      </c>
      <c r="E49" s="167">
        <f t="shared" si="15"/>
        <v>13</v>
      </c>
      <c r="F49" s="167">
        <f t="shared" si="16"/>
        <v>17</v>
      </c>
      <c r="G49" s="166">
        <f t="shared" si="17"/>
        <v>30</v>
      </c>
      <c r="H49" s="167">
        <f t="shared" si="18"/>
        <v>25</v>
      </c>
      <c r="I49" s="167">
        <f t="shared" si="19"/>
        <v>12</v>
      </c>
      <c r="J49" s="166">
        <f t="shared" si="20"/>
        <v>37</v>
      </c>
      <c r="K49" s="167">
        <f t="shared" si="21"/>
        <v>38</v>
      </c>
      <c r="L49" s="167">
        <f t="shared" si="22"/>
        <v>29</v>
      </c>
      <c r="M49" s="166">
        <f t="shared" si="23"/>
        <v>67</v>
      </c>
      <c r="N49" s="193">
        <f t="shared" si="24"/>
        <v>63.333333333333329</v>
      </c>
      <c r="O49" s="193">
        <f t="shared" si="24"/>
        <v>55.769230769230774</v>
      </c>
      <c r="P49" s="193">
        <f t="shared" si="24"/>
        <v>59.821428571428569</v>
      </c>
    </row>
    <row r="50" spans="1:16" s="2" customFormat="1" ht="13.5">
      <c r="A50" s="160" t="s">
        <v>20</v>
      </c>
      <c r="B50" s="167">
        <f t="shared" si="12"/>
        <v>45</v>
      </c>
      <c r="C50" s="167">
        <f t="shared" si="13"/>
        <v>67</v>
      </c>
      <c r="D50" s="166">
        <f t="shared" si="14"/>
        <v>112</v>
      </c>
      <c r="E50" s="167">
        <f t="shared" si="15"/>
        <v>14</v>
      </c>
      <c r="F50" s="167">
        <f t="shared" si="16"/>
        <v>23</v>
      </c>
      <c r="G50" s="166">
        <f t="shared" si="17"/>
        <v>37</v>
      </c>
      <c r="H50" s="167">
        <f t="shared" si="18"/>
        <v>13</v>
      </c>
      <c r="I50" s="167">
        <f t="shared" si="19"/>
        <v>22</v>
      </c>
      <c r="J50" s="166">
        <f t="shared" si="20"/>
        <v>35</v>
      </c>
      <c r="K50" s="167">
        <f t="shared" si="21"/>
        <v>27</v>
      </c>
      <c r="L50" s="167">
        <f t="shared" si="22"/>
        <v>45</v>
      </c>
      <c r="M50" s="166">
        <f t="shared" si="23"/>
        <v>72</v>
      </c>
      <c r="N50" s="193">
        <f t="shared" si="24"/>
        <v>60</v>
      </c>
      <c r="O50" s="193">
        <f t="shared" si="24"/>
        <v>67.164179104477611</v>
      </c>
      <c r="P50" s="193">
        <f t="shared" si="24"/>
        <v>64.285714285714292</v>
      </c>
    </row>
    <row r="51" spans="1:16" s="2" customFormat="1" ht="13.5">
      <c r="A51" s="160" t="s">
        <v>23</v>
      </c>
      <c r="B51" s="167">
        <f t="shared" si="12"/>
        <v>69</v>
      </c>
      <c r="C51" s="167">
        <f t="shared" si="13"/>
        <v>83</v>
      </c>
      <c r="D51" s="166">
        <f t="shared" si="14"/>
        <v>152</v>
      </c>
      <c r="E51" s="167">
        <f t="shared" si="15"/>
        <v>17</v>
      </c>
      <c r="F51" s="167">
        <f t="shared" si="16"/>
        <v>24</v>
      </c>
      <c r="G51" s="166">
        <f t="shared" si="17"/>
        <v>41</v>
      </c>
      <c r="H51" s="167">
        <f t="shared" si="18"/>
        <v>29</v>
      </c>
      <c r="I51" s="167">
        <f t="shared" si="19"/>
        <v>36</v>
      </c>
      <c r="J51" s="166">
        <f t="shared" si="20"/>
        <v>65</v>
      </c>
      <c r="K51" s="167">
        <f t="shared" si="21"/>
        <v>46</v>
      </c>
      <c r="L51" s="167">
        <f t="shared" si="22"/>
        <v>60</v>
      </c>
      <c r="M51" s="166">
        <f t="shared" si="23"/>
        <v>106</v>
      </c>
      <c r="N51" s="193">
        <f t="shared" si="24"/>
        <v>66.666666666666657</v>
      </c>
      <c r="O51" s="193">
        <f t="shared" si="24"/>
        <v>72.289156626506028</v>
      </c>
      <c r="P51" s="193">
        <f t="shared" si="24"/>
        <v>69.73684210526315</v>
      </c>
    </row>
    <row r="52" spans="1:16" s="2" customFormat="1" ht="13.5">
      <c r="A52" s="160" t="s">
        <v>35</v>
      </c>
      <c r="B52" s="167">
        <f t="shared" si="12"/>
        <v>229</v>
      </c>
      <c r="C52" s="167">
        <f t="shared" si="13"/>
        <v>304</v>
      </c>
      <c r="D52" s="166">
        <f t="shared" si="14"/>
        <v>533</v>
      </c>
      <c r="E52" s="167">
        <f t="shared" si="15"/>
        <v>36</v>
      </c>
      <c r="F52" s="167">
        <f t="shared" si="16"/>
        <v>41</v>
      </c>
      <c r="G52" s="166">
        <f t="shared" si="17"/>
        <v>77</v>
      </c>
      <c r="H52" s="167">
        <f t="shared" si="18"/>
        <v>102</v>
      </c>
      <c r="I52" s="167">
        <f t="shared" si="19"/>
        <v>90</v>
      </c>
      <c r="J52" s="166">
        <f t="shared" si="20"/>
        <v>192</v>
      </c>
      <c r="K52" s="167">
        <f t="shared" si="21"/>
        <v>138</v>
      </c>
      <c r="L52" s="167">
        <f t="shared" si="22"/>
        <v>131</v>
      </c>
      <c r="M52" s="166">
        <f t="shared" si="23"/>
        <v>269</v>
      </c>
      <c r="N52" s="193">
        <f t="shared" si="24"/>
        <v>60.262008733624448</v>
      </c>
      <c r="O52" s="193">
        <f t="shared" si="24"/>
        <v>43.09210526315789</v>
      </c>
      <c r="P52" s="193">
        <f t="shared" si="24"/>
        <v>50.469043151969984</v>
      </c>
    </row>
    <row r="53" spans="1:16" s="2" customFormat="1" ht="13.5">
      <c r="A53" s="160" t="s">
        <v>34</v>
      </c>
      <c r="B53" s="166">
        <f t="shared" ref="B53:M53" si="25">SUM(B40:B52)</f>
        <v>653</v>
      </c>
      <c r="C53" s="166">
        <f t="shared" si="25"/>
        <v>739</v>
      </c>
      <c r="D53" s="166">
        <f t="shared" si="25"/>
        <v>1392</v>
      </c>
      <c r="E53" s="166">
        <f t="shared" si="25"/>
        <v>124</v>
      </c>
      <c r="F53" s="166">
        <f t="shared" si="25"/>
        <v>165</v>
      </c>
      <c r="G53" s="166">
        <f t="shared" si="25"/>
        <v>289</v>
      </c>
      <c r="H53" s="166">
        <f t="shared" si="25"/>
        <v>251</v>
      </c>
      <c r="I53" s="166">
        <f t="shared" si="25"/>
        <v>238</v>
      </c>
      <c r="J53" s="166">
        <f t="shared" si="25"/>
        <v>489</v>
      </c>
      <c r="K53" s="166">
        <f t="shared" si="25"/>
        <v>375</v>
      </c>
      <c r="L53" s="166">
        <f t="shared" si="25"/>
        <v>403</v>
      </c>
      <c r="M53" s="166">
        <f t="shared" si="25"/>
        <v>778</v>
      </c>
      <c r="N53" s="193">
        <f>ROUND(IF(OR(K53=0,B53=0),0,K53/B53*100),2)</f>
        <v>57.43</v>
      </c>
      <c r="O53" s="193">
        <f>ROUND(IF(OR(L53=0,C53=0),0,L53/C53*100),2)</f>
        <v>54.53</v>
      </c>
      <c r="P53" s="193">
        <f>ROUND(IF(OR(M53=0,D53=0),0,M53/D53*100),2)</f>
        <v>55.89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835" priority="133" stopIfTrue="1" operator="notEqual">
      <formula>B36</formula>
    </cfRule>
  </conditionalFormatting>
  <conditionalFormatting sqref="H49:J49">
    <cfRule type="cellIs" dxfId="4834" priority="134" stopIfTrue="1" operator="greaterThan">
      <formula>100</formula>
    </cfRule>
    <cfRule type="cellIs" dxfId="4833" priority="135" stopIfTrue="1" operator="notEqual">
      <formula>H36</formula>
    </cfRule>
  </conditionalFormatting>
  <conditionalFormatting sqref="H39:J48">
    <cfRule type="cellIs" dxfId="4832" priority="136" stopIfTrue="1" operator="greaterThan">
      <formula>100</formula>
    </cfRule>
  </conditionalFormatting>
  <conditionalFormatting sqref="B49:G49">
    <cfRule type="cellIs" dxfId="4831" priority="132" stopIfTrue="1" operator="notEqual">
      <formula>B36</formula>
    </cfRule>
  </conditionalFormatting>
  <conditionalFormatting sqref="H49:J49">
    <cfRule type="cellIs" dxfId="4830" priority="130" stopIfTrue="1" operator="greaterThan">
      <formula>100</formula>
    </cfRule>
    <cfRule type="cellIs" dxfId="4829" priority="131" stopIfTrue="1" operator="notEqual">
      <formula>H36</formula>
    </cfRule>
  </conditionalFormatting>
  <conditionalFormatting sqref="H39:J48">
    <cfRule type="cellIs" dxfId="4828" priority="129" stopIfTrue="1" operator="greaterThan">
      <formula>100</formula>
    </cfRule>
  </conditionalFormatting>
  <conditionalFormatting sqref="B49:G49">
    <cfRule type="cellIs" dxfId="4827" priority="128" stopIfTrue="1" operator="notEqual">
      <formula>B36</formula>
    </cfRule>
  </conditionalFormatting>
  <conditionalFormatting sqref="H49:J49">
    <cfRule type="cellIs" dxfId="4826" priority="126" stopIfTrue="1" operator="greaterThan">
      <formula>100</formula>
    </cfRule>
    <cfRule type="cellIs" dxfId="4825" priority="127" stopIfTrue="1" operator="notEqual">
      <formula>H36</formula>
    </cfRule>
  </conditionalFormatting>
  <conditionalFormatting sqref="H39:J48">
    <cfRule type="cellIs" dxfId="4824" priority="125" stopIfTrue="1" operator="greaterThan">
      <formula>100</formula>
    </cfRule>
  </conditionalFormatting>
  <conditionalFormatting sqref="B49:G49">
    <cfRule type="cellIs" dxfId="4823" priority="124" stopIfTrue="1" operator="notEqual">
      <formula>B36</formula>
    </cfRule>
  </conditionalFormatting>
  <conditionalFormatting sqref="H49:J49">
    <cfRule type="cellIs" dxfId="4822" priority="122" stopIfTrue="1" operator="greaterThan">
      <formula>100</formula>
    </cfRule>
    <cfRule type="cellIs" dxfId="4821" priority="123" stopIfTrue="1" operator="notEqual">
      <formula>H36</formula>
    </cfRule>
  </conditionalFormatting>
  <conditionalFormatting sqref="H39:J48">
    <cfRule type="cellIs" dxfId="4820" priority="121" stopIfTrue="1" operator="greaterThan">
      <formula>100</formula>
    </cfRule>
  </conditionalFormatting>
  <conditionalFormatting sqref="B49:G49">
    <cfRule type="cellIs" dxfId="4819" priority="120" stopIfTrue="1" operator="notEqual">
      <formula>B36</formula>
    </cfRule>
  </conditionalFormatting>
  <conditionalFormatting sqref="H49:J49">
    <cfRule type="cellIs" dxfId="4818" priority="118" stopIfTrue="1" operator="greaterThan">
      <formula>100</formula>
    </cfRule>
    <cfRule type="cellIs" dxfId="4817" priority="119" stopIfTrue="1" operator="notEqual">
      <formula>H36</formula>
    </cfRule>
  </conditionalFormatting>
  <conditionalFormatting sqref="H39:J48">
    <cfRule type="cellIs" dxfId="4816" priority="117" stopIfTrue="1" operator="greaterThan">
      <formula>100</formula>
    </cfRule>
  </conditionalFormatting>
  <conditionalFormatting sqref="B49:G49">
    <cfRule type="cellIs" dxfId="4815" priority="116" stopIfTrue="1" operator="notEqual">
      <formula>B36</formula>
    </cfRule>
  </conditionalFormatting>
  <conditionalFormatting sqref="H49:J49">
    <cfRule type="cellIs" dxfId="4814" priority="114" stopIfTrue="1" operator="greaterThan">
      <formula>100</formula>
    </cfRule>
    <cfRule type="cellIs" dxfId="4813" priority="115" stopIfTrue="1" operator="notEqual">
      <formula>H36</formula>
    </cfRule>
  </conditionalFormatting>
  <conditionalFormatting sqref="H39:J48">
    <cfRule type="cellIs" dxfId="4812" priority="113" stopIfTrue="1" operator="greaterThan">
      <formula>100</formula>
    </cfRule>
  </conditionalFormatting>
  <conditionalFormatting sqref="B49:G49">
    <cfRule type="cellIs" dxfId="4811" priority="112" stopIfTrue="1" operator="notEqual">
      <formula>B36</formula>
    </cfRule>
  </conditionalFormatting>
  <conditionalFormatting sqref="H49:J49">
    <cfRule type="cellIs" dxfId="4810" priority="110" stopIfTrue="1" operator="greaterThan">
      <formula>100</formula>
    </cfRule>
    <cfRule type="cellIs" dxfId="4809" priority="111" stopIfTrue="1" operator="notEqual">
      <formula>H36</formula>
    </cfRule>
  </conditionalFormatting>
  <conditionalFormatting sqref="H39:J48">
    <cfRule type="cellIs" dxfId="4808" priority="109" stopIfTrue="1" operator="greaterThan">
      <formula>100</formula>
    </cfRule>
  </conditionalFormatting>
  <conditionalFormatting sqref="B49:G49">
    <cfRule type="cellIs" dxfId="4807" priority="108" stopIfTrue="1" operator="notEqual">
      <formula>B36</formula>
    </cfRule>
  </conditionalFormatting>
  <conditionalFormatting sqref="H49:J49">
    <cfRule type="cellIs" dxfId="4806" priority="106" stopIfTrue="1" operator="greaterThan">
      <formula>100</formula>
    </cfRule>
    <cfRule type="cellIs" dxfId="4805" priority="107" stopIfTrue="1" operator="notEqual">
      <formula>H36</formula>
    </cfRule>
  </conditionalFormatting>
  <conditionalFormatting sqref="H39:J48">
    <cfRule type="cellIs" dxfId="4804" priority="105" stopIfTrue="1" operator="greaterThan">
      <formula>100</formula>
    </cfRule>
  </conditionalFormatting>
  <conditionalFormatting sqref="B49:G49">
    <cfRule type="cellIs" dxfId="4803" priority="104" stopIfTrue="1" operator="notEqual">
      <formula>B36</formula>
    </cfRule>
  </conditionalFormatting>
  <conditionalFormatting sqref="H49:J49">
    <cfRule type="cellIs" dxfId="4802" priority="102" stopIfTrue="1" operator="greaterThan">
      <formula>100</formula>
    </cfRule>
    <cfRule type="cellIs" dxfId="4801" priority="103" stopIfTrue="1" operator="notEqual">
      <formula>H36</formula>
    </cfRule>
  </conditionalFormatting>
  <conditionalFormatting sqref="H39:J48">
    <cfRule type="cellIs" dxfId="4800" priority="101" stopIfTrue="1" operator="greaterThan">
      <formula>100</formula>
    </cfRule>
  </conditionalFormatting>
  <conditionalFormatting sqref="B49:G49">
    <cfRule type="cellIs" dxfId="4799" priority="100" stopIfTrue="1" operator="notEqual">
      <formula>B36</formula>
    </cfRule>
  </conditionalFormatting>
  <conditionalFormatting sqref="H49:J49">
    <cfRule type="cellIs" dxfId="4798" priority="98" stopIfTrue="1" operator="greaterThan">
      <formula>100</formula>
    </cfRule>
    <cfRule type="cellIs" dxfId="4797" priority="99" stopIfTrue="1" operator="notEqual">
      <formula>H36</formula>
    </cfRule>
  </conditionalFormatting>
  <conditionalFormatting sqref="H39:J48">
    <cfRule type="cellIs" dxfId="4796" priority="97" stopIfTrue="1" operator="greaterThan">
      <formula>100</formula>
    </cfRule>
  </conditionalFormatting>
  <conditionalFormatting sqref="B49:G49">
    <cfRule type="cellIs" dxfId="4795" priority="96" stopIfTrue="1" operator="notEqual">
      <formula>B36</formula>
    </cfRule>
  </conditionalFormatting>
  <conditionalFormatting sqref="H49:J49">
    <cfRule type="cellIs" dxfId="4794" priority="94" stopIfTrue="1" operator="greaterThan">
      <formula>100</formula>
    </cfRule>
    <cfRule type="cellIs" dxfId="4793" priority="95" stopIfTrue="1" operator="notEqual">
      <formula>H36</formula>
    </cfRule>
  </conditionalFormatting>
  <conditionalFormatting sqref="H39:J48">
    <cfRule type="cellIs" dxfId="4792" priority="93" stopIfTrue="1" operator="greaterThan">
      <formula>100</formula>
    </cfRule>
  </conditionalFormatting>
  <conditionalFormatting sqref="B49:G49">
    <cfRule type="cellIs" dxfId="4791" priority="92" stopIfTrue="1" operator="notEqual">
      <formula>B36</formula>
    </cfRule>
  </conditionalFormatting>
  <conditionalFormatting sqref="H49:J49">
    <cfRule type="cellIs" dxfId="4790" priority="90" stopIfTrue="1" operator="greaterThan">
      <formula>100</formula>
    </cfRule>
    <cfRule type="cellIs" dxfId="4789" priority="91" stopIfTrue="1" operator="notEqual">
      <formula>H36</formula>
    </cfRule>
  </conditionalFormatting>
  <conditionalFormatting sqref="H39:J48">
    <cfRule type="cellIs" dxfId="4788" priority="89" stopIfTrue="1" operator="greaterThan">
      <formula>100</formula>
    </cfRule>
  </conditionalFormatting>
  <conditionalFormatting sqref="B49:G49">
    <cfRule type="cellIs" dxfId="4787" priority="88" stopIfTrue="1" operator="notEqual">
      <formula>B36</formula>
    </cfRule>
  </conditionalFormatting>
  <conditionalFormatting sqref="H49:J49">
    <cfRule type="cellIs" dxfId="4786" priority="86" stopIfTrue="1" operator="greaterThan">
      <formula>100</formula>
    </cfRule>
    <cfRule type="cellIs" dxfId="4785" priority="87" stopIfTrue="1" operator="notEqual">
      <formula>H36</formula>
    </cfRule>
  </conditionalFormatting>
  <conditionalFormatting sqref="H39:J48">
    <cfRule type="cellIs" dxfId="4784" priority="85" stopIfTrue="1" operator="greaterThan">
      <formula>100</formula>
    </cfRule>
  </conditionalFormatting>
  <conditionalFormatting sqref="B49:G49">
    <cfRule type="cellIs" dxfId="4783" priority="84" stopIfTrue="1" operator="notEqual">
      <formula>B36</formula>
    </cfRule>
  </conditionalFormatting>
  <conditionalFormatting sqref="H49:J49">
    <cfRule type="cellIs" dxfId="4782" priority="82" stopIfTrue="1" operator="greaterThan">
      <formula>100</formula>
    </cfRule>
    <cfRule type="cellIs" dxfId="4781" priority="83" stopIfTrue="1" operator="notEqual">
      <formula>H36</formula>
    </cfRule>
  </conditionalFormatting>
  <conditionalFormatting sqref="H39:J48">
    <cfRule type="cellIs" dxfId="4780" priority="81" stopIfTrue="1" operator="greaterThan">
      <formula>100</formula>
    </cfRule>
  </conditionalFormatting>
  <conditionalFormatting sqref="B49:G49">
    <cfRule type="cellIs" dxfId="4779" priority="80" stopIfTrue="1" operator="notEqual">
      <formula>B36</formula>
    </cfRule>
  </conditionalFormatting>
  <conditionalFormatting sqref="H49:J49">
    <cfRule type="cellIs" dxfId="4778" priority="78" stopIfTrue="1" operator="greaterThan">
      <formula>100</formula>
    </cfRule>
    <cfRule type="cellIs" dxfId="4777" priority="79" stopIfTrue="1" operator="notEqual">
      <formula>H36</formula>
    </cfRule>
  </conditionalFormatting>
  <conditionalFormatting sqref="H39:J48">
    <cfRule type="cellIs" dxfId="4776" priority="77" stopIfTrue="1" operator="greaterThan">
      <formula>100</formula>
    </cfRule>
  </conditionalFormatting>
  <conditionalFormatting sqref="B49:G49">
    <cfRule type="cellIs" dxfId="4775" priority="76" stopIfTrue="1" operator="notEqual">
      <formula>B36</formula>
    </cfRule>
  </conditionalFormatting>
  <conditionalFormatting sqref="H49:J49">
    <cfRule type="cellIs" dxfId="4774" priority="74" stopIfTrue="1" operator="greaterThan">
      <formula>100</formula>
    </cfRule>
    <cfRule type="cellIs" dxfId="4773" priority="75" stopIfTrue="1" operator="notEqual">
      <formula>H36</formula>
    </cfRule>
  </conditionalFormatting>
  <conditionalFormatting sqref="H39:J48">
    <cfRule type="cellIs" dxfId="4772" priority="73" stopIfTrue="1" operator="greaterThan">
      <formula>100</formula>
    </cfRule>
  </conditionalFormatting>
  <conditionalFormatting sqref="B49:G49">
    <cfRule type="cellIs" dxfId="4771" priority="72" stopIfTrue="1" operator="notEqual">
      <formula>B36</formula>
    </cfRule>
  </conditionalFormatting>
  <conditionalFormatting sqref="H49:J49">
    <cfRule type="cellIs" dxfId="4770" priority="70" stopIfTrue="1" operator="greaterThan">
      <formula>100</formula>
    </cfRule>
    <cfRule type="cellIs" dxfId="4769" priority="71" stopIfTrue="1" operator="notEqual">
      <formula>H36</formula>
    </cfRule>
  </conditionalFormatting>
  <conditionalFormatting sqref="H39:J48">
    <cfRule type="cellIs" dxfId="4768" priority="69" stopIfTrue="1" operator="greaterThan">
      <formula>100</formula>
    </cfRule>
  </conditionalFormatting>
  <conditionalFormatting sqref="B49:G49">
    <cfRule type="cellIs" dxfId="4767" priority="68" stopIfTrue="1" operator="notEqual">
      <formula>B36</formula>
    </cfRule>
  </conditionalFormatting>
  <conditionalFormatting sqref="H49:J49">
    <cfRule type="cellIs" dxfId="4766" priority="66" stopIfTrue="1" operator="greaterThan">
      <formula>100</formula>
    </cfRule>
    <cfRule type="cellIs" dxfId="4765" priority="67" stopIfTrue="1" operator="notEqual">
      <formula>H36</formula>
    </cfRule>
  </conditionalFormatting>
  <conditionalFormatting sqref="H39:J48">
    <cfRule type="cellIs" dxfId="4764" priority="65" stopIfTrue="1" operator="greaterThan">
      <formula>100</formula>
    </cfRule>
  </conditionalFormatting>
  <conditionalFormatting sqref="B49:G49">
    <cfRule type="cellIs" dxfId="4763" priority="64" stopIfTrue="1" operator="notEqual">
      <formula>B36</formula>
    </cfRule>
  </conditionalFormatting>
  <conditionalFormatting sqref="H49:J49">
    <cfRule type="cellIs" dxfId="4762" priority="62" stopIfTrue="1" operator="greaterThan">
      <formula>100</formula>
    </cfRule>
    <cfRule type="cellIs" dxfId="4761" priority="63" stopIfTrue="1" operator="notEqual">
      <formula>H36</formula>
    </cfRule>
  </conditionalFormatting>
  <conditionalFormatting sqref="H39:J48">
    <cfRule type="cellIs" dxfId="4760" priority="61" stopIfTrue="1" operator="greaterThan">
      <formula>100</formula>
    </cfRule>
  </conditionalFormatting>
  <conditionalFormatting sqref="B49:G49">
    <cfRule type="cellIs" dxfId="4759" priority="60" stopIfTrue="1" operator="notEqual">
      <formula>B36</formula>
    </cfRule>
  </conditionalFormatting>
  <conditionalFormatting sqref="H49:J49">
    <cfRule type="cellIs" dxfId="4758" priority="58" stopIfTrue="1" operator="greaterThan">
      <formula>100</formula>
    </cfRule>
    <cfRule type="cellIs" dxfId="4757" priority="59" stopIfTrue="1" operator="notEqual">
      <formula>H36</formula>
    </cfRule>
  </conditionalFormatting>
  <conditionalFormatting sqref="H39:J48">
    <cfRule type="cellIs" dxfId="4756" priority="57" stopIfTrue="1" operator="greaterThan">
      <formula>100</formula>
    </cfRule>
  </conditionalFormatting>
  <conditionalFormatting sqref="B49:G49">
    <cfRule type="cellIs" dxfId="4755" priority="56" stopIfTrue="1" operator="notEqual">
      <formula>B36</formula>
    </cfRule>
  </conditionalFormatting>
  <conditionalFormatting sqref="H49:J49">
    <cfRule type="cellIs" dxfId="4754" priority="54" stopIfTrue="1" operator="greaterThan">
      <formula>100</formula>
    </cfRule>
    <cfRule type="cellIs" dxfId="4753" priority="55" stopIfTrue="1" operator="notEqual">
      <formula>H36</formula>
    </cfRule>
  </conditionalFormatting>
  <conditionalFormatting sqref="H39:J48">
    <cfRule type="cellIs" dxfId="4752" priority="53" stopIfTrue="1" operator="greaterThan">
      <formula>100</formula>
    </cfRule>
  </conditionalFormatting>
  <conditionalFormatting sqref="B49:G49">
    <cfRule type="cellIs" dxfId="4751" priority="52" stopIfTrue="1" operator="notEqual">
      <formula>B36</formula>
    </cfRule>
  </conditionalFormatting>
  <conditionalFormatting sqref="H49:J49">
    <cfRule type="cellIs" dxfId="4750" priority="50" stopIfTrue="1" operator="greaterThan">
      <formula>100</formula>
    </cfRule>
    <cfRule type="cellIs" dxfId="4749" priority="51" stopIfTrue="1" operator="notEqual">
      <formula>H36</formula>
    </cfRule>
  </conditionalFormatting>
  <conditionalFormatting sqref="H39:J48">
    <cfRule type="cellIs" dxfId="4748" priority="49" stopIfTrue="1" operator="greaterThan">
      <formula>100</formula>
    </cfRule>
  </conditionalFormatting>
  <conditionalFormatting sqref="B49:G49">
    <cfRule type="cellIs" dxfId="4747" priority="48" stopIfTrue="1" operator="notEqual">
      <formula>B36</formula>
    </cfRule>
  </conditionalFormatting>
  <conditionalFormatting sqref="H49:J49">
    <cfRule type="cellIs" dxfId="4746" priority="46" stopIfTrue="1" operator="greaterThan">
      <formula>100</formula>
    </cfRule>
    <cfRule type="cellIs" dxfId="4745" priority="47" stopIfTrue="1" operator="notEqual">
      <formula>H36</formula>
    </cfRule>
  </conditionalFormatting>
  <conditionalFormatting sqref="H39:J48">
    <cfRule type="cellIs" dxfId="4744" priority="45" stopIfTrue="1" operator="greaterThan">
      <formula>100</formula>
    </cfRule>
  </conditionalFormatting>
  <conditionalFormatting sqref="B53:G53">
    <cfRule type="cellIs" dxfId="4743" priority="44" stopIfTrue="1" operator="notEqual">
      <formula>B38</formula>
    </cfRule>
  </conditionalFormatting>
  <conditionalFormatting sqref="H53:J53">
    <cfRule type="cellIs" dxfId="4742" priority="42" stopIfTrue="1" operator="greaterThan">
      <formula>100</formula>
    </cfRule>
    <cfRule type="cellIs" dxfId="4741" priority="43" stopIfTrue="1" operator="notEqual">
      <formula>H38</formula>
    </cfRule>
  </conditionalFormatting>
  <conditionalFormatting sqref="H40:J52">
    <cfRule type="cellIs" dxfId="4740" priority="41" stopIfTrue="1" operator="greaterThan">
      <formula>100</formula>
    </cfRule>
  </conditionalFormatting>
  <conditionalFormatting sqref="B53:G53">
    <cfRule type="cellIs" dxfId="4739" priority="40" stopIfTrue="1" operator="notEqual">
      <formula>B38</formula>
    </cfRule>
  </conditionalFormatting>
  <conditionalFormatting sqref="H53:J53">
    <cfRule type="cellIs" dxfId="4738" priority="38" stopIfTrue="1" operator="greaterThan">
      <formula>100</formula>
    </cfRule>
    <cfRule type="cellIs" dxfId="4737" priority="39" stopIfTrue="1" operator="notEqual">
      <formula>H38</formula>
    </cfRule>
  </conditionalFormatting>
  <conditionalFormatting sqref="H40:J52">
    <cfRule type="cellIs" dxfId="4736" priority="37" stopIfTrue="1" operator="greaterThan">
      <formula>100</formula>
    </cfRule>
  </conditionalFormatting>
  <conditionalFormatting sqref="B49:G49">
    <cfRule type="cellIs" dxfId="4735" priority="36" stopIfTrue="1" operator="notEqual">
      <formula>B36</formula>
    </cfRule>
  </conditionalFormatting>
  <conditionalFormatting sqref="H49:J49">
    <cfRule type="cellIs" dxfId="4734" priority="34" stopIfTrue="1" operator="greaterThan">
      <formula>100</formula>
    </cfRule>
    <cfRule type="cellIs" dxfId="4733" priority="35" stopIfTrue="1" operator="notEqual">
      <formula>H36</formula>
    </cfRule>
  </conditionalFormatting>
  <conditionalFormatting sqref="H39:J48">
    <cfRule type="cellIs" dxfId="4732" priority="33" stopIfTrue="1" operator="greaterThan">
      <formula>100</formula>
    </cfRule>
  </conditionalFormatting>
  <conditionalFormatting sqref="B53:G53">
    <cfRule type="cellIs" dxfId="4731" priority="32" stopIfTrue="1" operator="notEqual">
      <formula>B38</formula>
    </cfRule>
  </conditionalFormatting>
  <conditionalFormatting sqref="H53:J53">
    <cfRule type="cellIs" dxfId="4730" priority="30" stopIfTrue="1" operator="greaterThan">
      <formula>100</formula>
    </cfRule>
    <cfRule type="cellIs" dxfId="4729" priority="31" stopIfTrue="1" operator="notEqual">
      <formula>H38</formula>
    </cfRule>
  </conditionalFormatting>
  <conditionalFormatting sqref="H40:J52">
    <cfRule type="cellIs" dxfId="4728" priority="29" stopIfTrue="1" operator="greaterThan">
      <formula>100</formula>
    </cfRule>
  </conditionalFormatting>
  <conditionalFormatting sqref="B53:G53">
    <cfRule type="cellIs" dxfId="4727" priority="28" stopIfTrue="1" operator="notEqual">
      <formula>B38</formula>
    </cfRule>
  </conditionalFormatting>
  <conditionalFormatting sqref="H53:J53">
    <cfRule type="cellIs" dxfId="4726" priority="26" stopIfTrue="1" operator="greaterThan">
      <formula>100</formula>
    </cfRule>
    <cfRule type="cellIs" dxfId="4725" priority="27" stopIfTrue="1" operator="notEqual">
      <formula>H38</formula>
    </cfRule>
  </conditionalFormatting>
  <conditionalFormatting sqref="H40:J52">
    <cfRule type="cellIs" dxfId="4724" priority="25" stopIfTrue="1" operator="greaterThan">
      <formula>100</formula>
    </cfRule>
  </conditionalFormatting>
  <conditionalFormatting sqref="B49:G49">
    <cfRule type="cellIs" dxfId="4723" priority="24" stopIfTrue="1" operator="notEqual">
      <formula>B36</formula>
    </cfRule>
  </conditionalFormatting>
  <conditionalFormatting sqref="H49:J49">
    <cfRule type="cellIs" dxfId="4722" priority="22" stopIfTrue="1" operator="greaterThan">
      <formula>100</formula>
    </cfRule>
    <cfRule type="cellIs" dxfId="4721" priority="23" stopIfTrue="1" operator="notEqual">
      <formula>H36</formula>
    </cfRule>
  </conditionalFormatting>
  <conditionalFormatting sqref="H39:J48">
    <cfRule type="cellIs" dxfId="4720" priority="21" stopIfTrue="1" operator="greaterThan">
      <formula>100</formula>
    </cfRule>
  </conditionalFormatting>
  <conditionalFormatting sqref="B53:G53">
    <cfRule type="cellIs" dxfId="4719" priority="20" stopIfTrue="1" operator="notEqual">
      <formula>B38</formula>
    </cfRule>
  </conditionalFormatting>
  <conditionalFormatting sqref="H53:J53">
    <cfRule type="cellIs" dxfId="4718" priority="18" stopIfTrue="1" operator="greaterThan">
      <formula>100</formula>
    </cfRule>
    <cfRule type="cellIs" dxfId="4717" priority="19" stopIfTrue="1" operator="notEqual">
      <formula>H38</formula>
    </cfRule>
  </conditionalFormatting>
  <conditionalFormatting sqref="H40:J52">
    <cfRule type="cellIs" dxfId="4716" priority="17" stopIfTrue="1" operator="greaterThan">
      <formula>100</formula>
    </cfRule>
  </conditionalFormatting>
  <conditionalFormatting sqref="B53:G53">
    <cfRule type="cellIs" dxfId="4715" priority="16" stopIfTrue="1" operator="notEqual">
      <formula>B38</formula>
    </cfRule>
  </conditionalFormatting>
  <conditionalFormatting sqref="H53:J53">
    <cfRule type="cellIs" dxfId="4714" priority="14" stopIfTrue="1" operator="greaterThan">
      <formula>100</formula>
    </cfRule>
    <cfRule type="cellIs" dxfId="4713" priority="15" stopIfTrue="1" operator="notEqual">
      <formula>H38</formula>
    </cfRule>
  </conditionalFormatting>
  <conditionalFormatting sqref="H40:J52">
    <cfRule type="cellIs" dxfId="4712" priority="13" stopIfTrue="1" operator="greaterThan">
      <formula>100</formula>
    </cfRule>
  </conditionalFormatting>
  <conditionalFormatting sqref="B53:G53">
    <cfRule type="cellIs" dxfId="4711" priority="12" stopIfTrue="1" operator="notEqual">
      <formula>B38</formula>
    </cfRule>
  </conditionalFormatting>
  <conditionalFormatting sqref="H53:J53">
    <cfRule type="cellIs" dxfId="4710" priority="10" stopIfTrue="1" operator="greaterThan">
      <formula>100</formula>
    </cfRule>
    <cfRule type="cellIs" dxfId="4709" priority="11" stopIfTrue="1" operator="notEqual">
      <formula>H38</formula>
    </cfRule>
  </conditionalFormatting>
  <conditionalFormatting sqref="H40:J52">
    <cfRule type="cellIs" dxfId="4708" priority="9" stopIfTrue="1" operator="greaterThan">
      <formula>100</formula>
    </cfRule>
  </conditionalFormatting>
  <conditionalFormatting sqref="B53:G53">
    <cfRule type="cellIs" dxfId="4707" priority="8" stopIfTrue="1" operator="notEqual">
      <formula>B38</formula>
    </cfRule>
  </conditionalFormatting>
  <conditionalFormatting sqref="H53:J53">
    <cfRule type="cellIs" dxfId="4706" priority="6" stopIfTrue="1" operator="greaterThan">
      <formula>100</formula>
    </cfRule>
    <cfRule type="cellIs" dxfId="4705" priority="7" stopIfTrue="1" operator="notEqual">
      <formula>H38</formula>
    </cfRule>
  </conditionalFormatting>
  <conditionalFormatting sqref="H40:J52">
    <cfRule type="cellIs" dxfId="4704" priority="5" stopIfTrue="1" operator="greaterThan">
      <formula>100</formula>
    </cfRule>
  </conditionalFormatting>
  <conditionalFormatting sqref="B53:M53">
    <cfRule type="cellIs" dxfId="4703" priority="4" stopIfTrue="1" operator="notEqual">
      <formula>B38</formula>
    </cfRule>
  </conditionalFormatting>
  <conditionalFormatting sqref="N53:P53">
    <cfRule type="cellIs" dxfId="4702" priority="2" stopIfTrue="1" operator="greaterThan">
      <formula>100</formula>
    </cfRule>
    <cfRule type="cellIs" dxfId="4701" priority="3" stopIfTrue="1" operator="notEqual">
      <formula>N38</formula>
    </cfRule>
  </conditionalFormatting>
  <conditionalFormatting sqref="N40:P52">
    <cfRule type="cellIs" dxfId="47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2:K15"/>
  <sheetViews>
    <sheetView workbookViewId="0">
      <selection activeCell="G13" sqref="G13"/>
    </sheetView>
  </sheetViews>
  <sheetFormatPr defaultRowHeight="12"/>
  <cols>
    <col min="1" max="1" width="12.140625" style="1" customWidth="1"/>
    <col min="2" max="10" width="8.7109375" style="1" customWidth="1"/>
    <col min="11" max="11" width="8.28515625" style="1" customWidth="1"/>
    <col min="12" max="16384" width="9.140625" style="1" customWidth="1"/>
  </cols>
  <sheetData>
    <row r="1" spans="1:11" ht="29.25" customHeight="1"/>
    <row r="2" spans="1:11" ht="32.25" customHeight="1">
      <c r="A2" s="3" t="s">
        <v>15</v>
      </c>
      <c r="B2" s="3"/>
      <c r="C2" s="3"/>
      <c r="D2" s="3"/>
      <c r="E2" s="3"/>
      <c r="F2" s="3"/>
      <c r="G2" s="3"/>
      <c r="H2" s="3"/>
      <c r="I2" s="3"/>
      <c r="J2" s="3"/>
      <c r="K2" s="109"/>
    </row>
    <row r="3" spans="1:11" s="2" customFormat="1" ht="22.5" customHeight="1">
      <c r="A3" s="4" t="str">
        <f>'1進修'!A20:L20</f>
        <v>令和７年７月２０日執行　参議院議員通常選挙</v>
      </c>
      <c r="B3" s="14"/>
      <c r="C3" s="14"/>
      <c r="D3" s="14"/>
      <c r="E3" s="14"/>
      <c r="F3" s="43"/>
      <c r="G3" s="15" t="s">
        <v>57</v>
      </c>
      <c r="H3" s="24"/>
      <c r="I3" s="24"/>
      <c r="J3" s="31"/>
    </row>
    <row r="4" spans="1:11" s="2" customFormat="1" ht="22.5" customHeight="1">
      <c r="A4" s="5" t="s">
        <v>24</v>
      </c>
      <c r="B4" s="15" t="s">
        <v>25</v>
      </c>
      <c r="C4" s="24"/>
      <c r="D4" s="31"/>
      <c r="E4" s="15" t="s">
        <v>26</v>
      </c>
      <c r="F4" s="24"/>
      <c r="G4" s="31"/>
      <c r="H4" s="15" t="s">
        <v>29</v>
      </c>
      <c r="I4" s="24"/>
      <c r="J4" s="31"/>
    </row>
    <row r="5" spans="1:11" s="2" customFormat="1" ht="22.5" customHeight="1">
      <c r="A5" s="6"/>
      <c r="B5" s="16" t="s">
        <v>30</v>
      </c>
      <c r="C5" s="25" t="s">
        <v>33</v>
      </c>
      <c r="D5" s="32" t="s">
        <v>34</v>
      </c>
      <c r="E5" s="38" t="s">
        <v>30</v>
      </c>
      <c r="F5" s="44" t="s">
        <v>33</v>
      </c>
      <c r="G5" s="32" t="s">
        <v>34</v>
      </c>
      <c r="H5" s="46" t="s">
        <v>30</v>
      </c>
      <c r="I5" s="25" t="s">
        <v>33</v>
      </c>
      <c r="J5" s="58" t="s">
        <v>34</v>
      </c>
    </row>
    <row r="6" spans="1:11" s="2" customFormat="1" ht="45" customHeight="1">
      <c r="A6" s="7" t="s">
        <v>71</v>
      </c>
      <c r="B6" s="110">
        <f>SUM('総合計（５歳刻み）'!B6:B7)</f>
        <v>1043</v>
      </c>
      <c r="C6" s="45">
        <f>SUM('総合計（５歳刻み）'!C6:C7)</f>
        <v>1041</v>
      </c>
      <c r="D6" s="35">
        <f t="shared" ref="D6:D12" si="0">SUM(B6:C6)</f>
        <v>2084</v>
      </c>
      <c r="E6" s="41">
        <f>SUM('総合計（５歳刻み）'!E6:E7)</f>
        <v>482</v>
      </c>
      <c r="F6" s="45">
        <f>SUM('総合計（５歳刻み）'!F6:F7)</f>
        <v>546</v>
      </c>
      <c r="G6" s="35">
        <f t="shared" ref="G6:G12" si="1">SUM(E6:F6)</f>
        <v>1028</v>
      </c>
      <c r="H6" s="111">
        <f t="shared" ref="H6:J12" si="2">IF(OR(E6=0,B6=0),0,E6/B6*100)</f>
        <v>46.212847555129436</v>
      </c>
      <c r="I6" s="112">
        <f t="shared" si="2"/>
        <v>52.449567723342938</v>
      </c>
      <c r="J6" s="113">
        <f t="shared" si="2"/>
        <v>49.328214971209214</v>
      </c>
    </row>
    <row r="7" spans="1:11" s="2" customFormat="1" ht="45" customHeight="1">
      <c r="A7" s="8" t="s">
        <v>64</v>
      </c>
      <c r="B7" s="18">
        <f>SUM('総合計（５歳刻み）'!B8:B9)</f>
        <v>4865</v>
      </c>
      <c r="C7" s="27">
        <f>SUM('総合計（５歳刻み）'!C8:C9)</f>
        <v>4707</v>
      </c>
      <c r="D7" s="34">
        <f t="shared" si="0"/>
        <v>9572</v>
      </c>
      <c r="E7" s="40">
        <f>SUM('総合計（５歳刻み）'!E8:E9)</f>
        <v>2227</v>
      </c>
      <c r="F7" s="27">
        <f>SUM('総合計（５歳刻み）'!F8:F9)</f>
        <v>2435</v>
      </c>
      <c r="G7" s="34">
        <f t="shared" si="1"/>
        <v>4662</v>
      </c>
      <c r="H7" s="48">
        <f t="shared" si="2"/>
        <v>45.775950668036998</v>
      </c>
      <c r="I7" s="54">
        <f t="shared" si="2"/>
        <v>51.731463777352879</v>
      </c>
      <c r="J7" s="60">
        <f t="shared" si="2"/>
        <v>48.704554951943166</v>
      </c>
    </row>
    <row r="8" spans="1:11" s="2" customFormat="1" ht="45" customHeight="1">
      <c r="A8" s="9" t="s">
        <v>65</v>
      </c>
      <c r="B8" s="19">
        <f>SUM('総合計（５歳刻み）'!B10:B11)</f>
        <v>5511</v>
      </c>
      <c r="C8" s="28">
        <f>SUM('総合計（５歳刻み）'!C10:C11)</f>
        <v>5211</v>
      </c>
      <c r="D8" s="35">
        <f t="shared" si="0"/>
        <v>10722</v>
      </c>
      <c r="E8" s="41">
        <f>SUM('総合計（５歳刻み）'!E10:E11)</f>
        <v>3077</v>
      </c>
      <c r="F8" s="45">
        <f>SUM('総合計（５歳刻み）'!F10:F11)</f>
        <v>3145</v>
      </c>
      <c r="G8" s="35">
        <f t="shared" si="1"/>
        <v>6222</v>
      </c>
      <c r="H8" s="49">
        <f t="shared" si="2"/>
        <v>55.833786971511522</v>
      </c>
      <c r="I8" s="55">
        <f t="shared" si="2"/>
        <v>60.353099213202846</v>
      </c>
      <c r="J8" s="61">
        <f t="shared" si="2"/>
        <v>58.030218242865139</v>
      </c>
    </row>
    <row r="9" spans="1:11" s="2" customFormat="1" ht="45" customHeight="1">
      <c r="A9" s="10" t="s">
        <v>66</v>
      </c>
      <c r="B9" s="20">
        <f>SUM('総合計（５歳刻み）'!B12:B13)</f>
        <v>6866</v>
      </c>
      <c r="C9" s="29">
        <f>SUM('総合計（５歳刻み）'!C12:C13)</f>
        <v>7024</v>
      </c>
      <c r="D9" s="34">
        <f t="shared" si="0"/>
        <v>13890</v>
      </c>
      <c r="E9" s="40">
        <f>SUM('総合計（５歳刻み）'!E12:E13)</f>
        <v>4059</v>
      </c>
      <c r="F9" s="27">
        <f>SUM('総合計（５歳刻み）'!F12:F13)</f>
        <v>4273</v>
      </c>
      <c r="G9" s="34">
        <f t="shared" si="1"/>
        <v>8332</v>
      </c>
      <c r="H9" s="50">
        <f t="shared" si="2"/>
        <v>59.117390037867757</v>
      </c>
      <c r="I9" s="56">
        <f t="shared" si="2"/>
        <v>60.834282460136677</v>
      </c>
      <c r="J9" s="62">
        <f t="shared" si="2"/>
        <v>59.985601151907851</v>
      </c>
    </row>
    <row r="10" spans="1:11" s="2" customFormat="1" ht="45" customHeight="1">
      <c r="A10" s="9" t="s">
        <v>32</v>
      </c>
      <c r="B10" s="19">
        <f>SUM('総合計（５歳刻み）'!B14:B15)</f>
        <v>8301</v>
      </c>
      <c r="C10" s="28">
        <f>SUM('総合計（５歳刻み）'!C14:C15)</f>
        <v>8911</v>
      </c>
      <c r="D10" s="35">
        <f t="shared" si="0"/>
        <v>17212</v>
      </c>
      <c r="E10" s="41">
        <f>SUM('総合計（５歳刻み）'!E14:E15)</f>
        <v>5224</v>
      </c>
      <c r="F10" s="45">
        <f>SUM('総合計（５歳刻み）'!F14:F15)</f>
        <v>5677</v>
      </c>
      <c r="G10" s="35">
        <f t="shared" si="1"/>
        <v>10901</v>
      </c>
      <c r="H10" s="49">
        <f t="shared" si="2"/>
        <v>62.932176846163109</v>
      </c>
      <c r="I10" s="55">
        <f t="shared" si="2"/>
        <v>63.707776904948943</v>
      </c>
      <c r="J10" s="61">
        <f t="shared" si="2"/>
        <v>63.333720660004644</v>
      </c>
    </row>
    <row r="11" spans="1:11" s="2" customFormat="1" ht="45" customHeight="1">
      <c r="A11" s="10" t="s">
        <v>67</v>
      </c>
      <c r="B11" s="20">
        <f>SUM('総合計（５歳刻み）'!B16:B17)</f>
        <v>7561</v>
      </c>
      <c r="C11" s="29">
        <f>SUM('総合計（５歳刻み）'!C16:C17)</f>
        <v>8300</v>
      </c>
      <c r="D11" s="34">
        <f t="shared" si="0"/>
        <v>15861</v>
      </c>
      <c r="E11" s="40">
        <f>SUM('総合計（５歳刻み）'!E16:E17)</f>
        <v>5246</v>
      </c>
      <c r="F11" s="27">
        <f>SUM('総合計（５歳刻み）'!F16:F17)</f>
        <v>5725</v>
      </c>
      <c r="G11" s="34">
        <f t="shared" si="1"/>
        <v>10971</v>
      </c>
      <c r="H11" s="50">
        <f t="shared" si="2"/>
        <v>69.382356831106989</v>
      </c>
      <c r="I11" s="56">
        <f t="shared" si="2"/>
        <v>68.975903614457835</v>
      </c>
      <c r="J11" s="62">
        <f t="shared" si="2"/>
        <v>69.169661433705315</v>
      </c>
    </row>
    <row r="12" spans="1:11" s="2" customFormat="1" ht="45" customHeight="1">
      <c r="A12" s="9" t="s">
        <v>35</v>
      </c>
      <c r="B12" s="21">
        <f>SUM('総合計（５歳刻み）'!B18)</f>
        <v>12992</v>
      </c>
      <c r="C12" s="30">
        <f>SUM('総合計（５歳刻み）'!C18)</f>
        <v>18498</v>
      </c>
      <c r="D12" s="36">
        <f t="shared" si="0"/>
        <v>31490</v>
      </c>
      <c r="E12" s="21">
        <f>SUM('総合計（５歳刻み）'!E18)</f>
        <v>8115</v>
      </c>
      <c r="F12" s="30">
        <f>SUM('総合計（５歳刻み）'!F18)</f>
        <v>9399</v>
      </c>
      <c r="G12" s="36">
        <f t="shared" si="1"/>
        <v>17514</v>
      </c>
      <c r="H12" s="49">
        <f t="shared" si="2"/>
        <v>62.461514778325125</v>
      </c>
      <c r="I12" s="55">
        <f t="shared" si="2"/>
        <v>50.810898475510868</v>
      </c>
      <c r="J12" s="61">
        <f t="shared" si="2"/>
        <v>55.617656398856788</v>
      </c>
    </row>
    <row r="13" spans="1:11" s="2" customFormat="1" ht="45" customHeight="1">
      <c r="A13" s="11" t="s">
        <v>34</v>
      </c>
      <c r="B13" s="22">
        <f>'総合計（５歳刻み）'!B19</f>
        <v>47139</v>
      </c>
      <c r="C13" s="22">
        <f>'総合計（５歳刻み）'!C19</f>
        <v>53692</v>
      </c>
      <c r="D13" s="37">
        <f>'総合計（５歳刻み）'!D19</f>
        <v>100831</v>
      </c>
      <c r="E13" s="42">
        <f>'総合計（５歳刻み）'!E19</f>
        <v>28430</v>
      </c>
      <c r="F13" s="22">
        <f>'総合計（５歳刻み）'!F19</f>
        <v>31200</v>
      </c>
      <c r="G13" s="37">
        <f>'総合計（５歳刻み）'!G19</f>
        <v>59630</v>
      </c>
      <c r="H13" s="51">
        <f>'総合計（５歳刻み）'!H19</f>
        <v>60.310995142026769</v>
      </c>
      <c r="I13" s="57">
        <f>'総合計（５歳刻み）'!I19</f>
        <v>58.109215525590407</v>
      </c>
      <c r="J13" s="63">
        <f>'総合計（５歳刻み）'!J19</f>
        <v>59.138558578215026</v>
      </c>
    </row>
    <row r="15" spans="1:11">
      <c r="H15" s="52"/>
    </row>
  </sheetData>
  <mergeCells count="7">
    <mergeCell ref="A2:J2"/>
    <mergeCell ref="A3:F3"/>
    <mergeCell ref="G3:J3"/>
    <mergeCell ref="B4:D4"/>
    <mergeCell ref="E4:G4"/>
    <mergeCell ref="H4:J4"/>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13</v>
      </c>
      <c r="C6" s="168">
        <f t="shared" si="0"/>
        <v>19</v>
      </c>
      <c r="D6" s="171">
        <f t="shared" ref="D6:D16" si="1">SUM(B6:C6)</f>
        <v>32</v>
      </c>
      <c r="E6" s="174"/>
      <c r="F6" s="174"/>
      <c r="G6" s="174"/>
      <c r="H6" s="174"/>
      <c r="I6" s="174"/>
      <c r="J6" s="174"/>
      <c r="K6" s="179">
        <f t="shared" ref="K6:L16" si="2">K42</f>
        <v>6</v>
      </c>
      <c r="L6" s="183">
        <f t="shared" si="2"/>
        <v>10</v>
      </c>
      <c r="M6" s="188">
        <f t="shared" ref="M6:M17" si="3">SUM(K6:L6)</f>
        <v>16</v>
      </c>
      <c r="N6" s="91">
        <f t="shared" ref="N6:P17" si="4">IF(OR(K6=0,B6=0),0,K6/B6*100)</f>
        <v>46.153846153846153</v>
      </c>
      <c r="O6" s="194">
        <f t="shared" si="4"/>
        <v>52.631578947368418</v>
      </c>
      <c r="P6" s="196">
        <f t="shared" si="4"/>
        <v>50</v>
      </c>
    </row>
    <row r="7" spans="1:16" s="2" customFormat="1" ht="22.5" hidden="1" customHeight="1">
      <c r="A7" s="8" t="s">
        <v>7</v>
      </c>
      <c r="B7" s="161">
        <f t="shared" si="0"/>
        <v>15</v>
      </c>
      <c r="C7" s="168">
        <f t="shared" si="0"/>
        <v>15</v>
      </c>
      <c r="D7" s="130">
        <f t="shared" si="1"/>
        <v>30</v>
      </c>
      <c r="E7" s="175"/>
      <c r="F7" s="175"/>
      <c r="G7" s="175"/>
      <c r="H7" s="175"/>
      <c r="I7" s="175"/>
      <c r="J7" s="175"/>
      <c r="K7" s="162">
        <f t="shared" si="2"/>
        <v>7</v>
      </c>
      <c r="L7" s="169">
        <f t="shared" si="2"/>
        <v>8</v>
      </c>
      <c r="M7" s="130">
        <f t="shared" si="3"/>
        <v>15</v>
      </c>
      <c r="N7" s="139">
        <f t="shared" si="4"/>
        <v>46.666666666666664</v>
      </c>
      <c r="O7" s="145">
        <f t="shared" si="4"/>
        <v>53.333333333333336</v>
      </c>
      <c r="P7" s="151">
        <f t="shared" si="4"/>
        <v>50</v>
      </c>
    </row>
    <row r="8" spans="1:16" s="2" customFormat="1" ht="22.5" hidden="1" customHeight="1">
      <c r="A8" s="8" t="s">
        <v>11</v>
      </c>
      <c r="B8" s="161">
        <f t="shared" si="0"/>
        <v>11</v>
      </c>
      <c r="C8" s="168">
        <f t="shared" si="0"/>
        <v>13</v>
      </c>
      <c r="D8" s="130">
        <f t="shared" si="1"/>
        <v>24</v>
      </c>
      <c r="E8" s="175"/>
      <c r="F8" s="175"/>
      <c r="G8" s="175"/>
      <c r="H8" s="175"/>
      <c r="I8" s="175"/>
      <c r="J8" s="175"/>
      <c r="K8" s="162">
        <f t="shared" si="2"/>
        <v>8</v>
      </c>
      <c r="L8" s="169">
        <f t="shared" si="2"/>
        <v>10</v>
      </c>
      <c r="M8" s="130">
        <f t="shared" si="3"/>
        <v>18</v>
      </c>
      <c r="N8" s="139">
        <f t="shared" si="4"/>
        <v>72.727272727272734</v>
      </c>
      <c r="O8" s="145">
        <f t="shared" si="4"/>
        <v>76.923076923076934</v>
      </c>
      <c r="P8" s="151">
        <f t="shared" si="4"/>
        <v>75</v>
      </c>
    </row>
    <row r="9" spans="1:16" s="2" customFormat="1" ht="22.5" hidden="1" customHeight="1">
      <c r="A9" s="8" t="s">
        <v>5</v>
      </c>
      <c r="B9" s="161">
        <f t="shared" si="0"/>
        <v>20</v>
      </c>
      <c r="C9" s="168">
        <f t="shared" si="0"/>
        <v>24</v>
      </c>
      <c r="D9" s="130">
        <f t="shared" si="1"/>
        <v>44</v>
      </c>
      <c r="E9" s="175"/>
      <c r="F9" s="175"/>
      <c r="G9" s="175"/>
      <c r="H9" s="175"/>
      <c r="I9" s="175"/>
      <c r="J9" s="175"/>
      <c r="K9" s="162">
        <f t="shared" si="2"/>
        <v>10</v>
      </c>
      <c r="L9" s="169">
        <f t="shared" si="2"/>
        <v>14</v>
      </c>
      <c r="M9" s="130">
        <f t="shared" si="3"/>
        <v>24</v>
      </c>
      <c r="N9" s="139">
        <f t="shared" si="4"/>
        <v>50</v>
      </c>
      <c r="O9" s="145">
        <f t="shared" si="4"/>
        <v>58.333333333333336</v>
      </c>
      <c r="P9" s="151">
        <f t="shared" si="4"/>
        <v>54.54545454545454</v>
      </c>
    </row>
    <row r="10" spans="1:16" s="2" customFormat="1" ht="22.5" hidden="1" customHeight="1">
      <c r="A10" s="8" t="s">
        <v>17</v>
      </c>
      <c r="B10" s="161">
        <f t="shared" si="0"/>
        <v>31</v>
      </c>
      <c r="C10" s="168">
        <f t="shared" si="0"/>
        <v>28</v>
      </c>
      <c r="D10" s="130">
        <f t="shared" si="1"/>
        <v>59</v>
      </c>
      <c r="E10" s="175"/>
      <c r="F10" s="175"/>
      <c r="G10" s="175"/>
      <c r="H10" s="175"/>
      <c r="I10" s="175"/>
      <c r="J10" s="175"/>
      <c r="K10" s="162">
        <f t="shared" si="2"/>
        <v>13</v>
      </c>
      <c r="L10" s="169">
        <f t="shared" si="2"/>
        <v>15</v>
      </c>
      <c r="M10" s="130">
        <f t="shared" si="3"/>
        <v>28</v>
      </c>
      <c r="N10" s="139">
        <f t="shared" si="4"/>
        <v>41.935483870967744</v>
      </c>
      <c r="O10" s="145">
        <f t="shared" si="4"/>
        <v>53.571428571428569</v>
      </c>
      <c r="P10" s="151">
        <f t="shared" si="4"/>
        <v>47.457627118644069</v>
      </c>
    </row>
    <row r="11" spans="1:16" s="2" customFormat="1" ht="22.5" hidden="1" customHeight="1">
      <c r="A11" s="8" t="s">
        <v>4</v>
      </c>
      <c r="B11" s="161">
        <f t="shared" si="0"/>
        <v>29</v>
      </c>
      <c r="C11" s="168">
        <f t="shared" si="0"/>
        <v>26</v>
      </c>
      <c r="D11" s="130">
        <f t="shared" si="1"/>
        <v>55</v>
      </c>
      <c r="E11" s="175"/>
      <c r="F11" s="175"/>
      <c r="G11" s="175"/>
      <c r="H11" s="175"/>
      <c r="I11" s="175"/>
      <c r="J11" s="175"/>
      <c r="K11" s="162">
        <f t="shared" si="2"/>
        <v>18</v>
      </c>
      <c r="L11" s="169">
        <f t="shared" si="2"/>
        <v>15</v>
      </c>
      <c r="M11" s="130">
        <f t="shared" si="3"/>
        <v>33</v>
      </c>
      <c r="N11" s="139">
        <f t="shared" si="4"/>
        <v>62.068965517241381</v>
      </c>
      <c r="O11" s="145">
        <f t="shared" si="4"/>
        <v>57.692307692307686</v>
      </c>
      <c r="P11" s="151">
        <f t="shared" si="4"/>
        <v>60</v>
      </c>
    </row>
    <row r="12" spans="1:16" s="2" customFormat="1" ht="22.5" hidden="1" customHeight="1">
      <c r="A12" s="8" t="s">
        <v>10</v>
      </c>
      <c r="B12" s="161">
        <f t="shared" si="0"/>
        <v>33</v>
      </c>
      <c r="C12" s="168">
        <f t="shared" si="0"/>
        <v>38</v>
      </c>
      <c r="D12" s="130">
        <f t="shared" si="1"/>
        <v>71</v>
      </c>
      <c r="E12" s="175"/>
      <c r="F12" s="175"/>
      <c r="G12" s="175"/>
      <c r="H12" s="175"/>
      <c r="I12" s="175"/>
      <c r="J12" s="175"/>
      <c r="K12" s="162">
        <f t="shared" si="2"/>
        <v>21</v>
      </c>
      <c r="L12" s="169">
        <f t="shared" si="2"/>
        <v>25</v>
      </c>
      <c r="M12" s="130">
        <f t="shared" si="3"/>
        <v>46</v>
      </c>
      <c r="N12" s="139">
        <f t="shared" si="4"/>
        <v>63.636363636363633</v>
      </c>
      <c r="O12" s="145">
        <f t="shared" si="4"/>
        <v>65.789473684210535</v>
      </c>
      <c r="P12" s="151">
        <f t="shared" si="4"/>
        <v>64.788732394366207</v>
      </c>
    </row>
    <row r="13" spans="1:16" s="2" customFormat="1" ht="22.5" hidden="1" customHeight="1">
      <c r="A13" s="8" t="s">
        <v>14</v>
      </c>
      <c r="B13" s="161">
        <f t="shared" si="0"/>
        <v>37</v>
      </c>
      <c r="C13" s="168">
        <f t="shared" si="0"/>
        <v>43</v>
      </c>
      <c r="D13" s="130">
        <f t="shared" si="1"/>
        <v>80</v>
      </c>
      <c r="E13" s="175"/>
      <c r="F13" s="175"/>
      <c r="G13" s="175"/>
      <c r="H13" s="175"/>
      <c r="I13" s="175"/>
      <c r="J13" s="175"/>
      <c r="K13" s="162">
        <f t="shared" si="2"/>
        <v>30</v>
      </c>
      <c r="L13" s="169">
        <f t="shared" si="2"/>
        <v>26</v>
      </c>
      <c r="M13" s="130">
        <f t="shared" si="3"/>
        <v>56</v>
      </c>
      <c r="N13" s="139">
        <f t="shared" si="4"/>
        <v>81.081081081081081</v>
      </c>
      <c r="O13" s="145">
        <f t="shared" si="4"/>
        <v>60.465116279069761</v>
      </c>
      <c r="P13" s="151">
        <f t="shared" si="4"/>
        <v>70</v>
      </c>
    </row>
    <row r="14" spans="1:16" s="2" customFormat="1" ht="22.5" hidden="1" customHeight="1">
      <c r="A14" s="8" t="s">
        <v>20</v>
      </c>
      <c r="B14" s="161">
        <f t="shared" si="0"/>
        <v>53</v>
      </c>
      <c r="C14" s="168">
        <f t="shared" si="0"/>
        <v>58</v>
      </c>
      <c r="D14" s="130">
        <f t="shared" si="1"/>
        <v>111</v>
      </c>
      <c r="E14" s="175"/>
      <c r="F14" s="175"/>
      <c r="G14" s="175"/>
      <c r="H14" s="175"/>
      <c r="I14" s="175"/>
      <c r="J14" s="175"/>
      <c r="K14" s="162">
        <f t="shared" si="2"/>
        <v>29</v>
      </c>
      <c r="L14" s="169">
        <f t="shared" si="2"/>
        <v>36</v>
      </c>
      <c r="M14" s="130">
        <f t="shared" si="3"/>
        <v>65</v>
      </c>
      <c r="N14" s="139">
        <f t="shared" si="4"/>
        <v>54.716981132075468</v>
      </c>
      <c r="O14" s="145">
        <f t="shared" si="4"/>
        <v>62.068965517241381</v>
      </c>
      <c r="P14" s="151">
        <f t="shared" si="4"/>
        <v>58.558558558558559</v>
      </c>
    </row>
    <row r="15" spans="1:16" s="2" customFormat="1" ht="22.5" hidden="1" customHeight="1">
      <c r="A15" s="8" t="s">
        <v>23</v>
      </c>
      <c r="B15" s="161">
        <f t="shared" si="0"/>
        <v>51</v>
      </c>
      <c r="C15" s="168">
        <f t="shared" si="0"/>
        <v>50</v>
      </c>
      <c r="D15" s="130">
        <f t="shared" si="1"/>
        <v>101</v>
      </c>
      <c r="E15" s="174"/>
      <c r="F15" s="174"/>
      <c r="G15" s="174"/>
      <c r="H15" s="174"/>
      <c r="I15" s="174"/>
      <c r="J15" s="174"/>
      <c r="K15" s="161">
        <f t="shared" si="2"/>
        <v>39</v>
      </c>
      <c r="L15" s="168">
        <f t="shared" si="2"/>
        <v>35</v>
      </c>
      <c r="M15" s="130">
        <f t="shared" si="3"/>
        <v>74</v>
      </c>
      <c r="N15" s="139">
        <f t="shared" si="4"/>
        <v>76.470588235294116</v>
      </c>
      <c r="O15" s="145">
        <f t="shared" si="4"/>
        <v>70</v>
      </c>
      <c r="P15" s="151">
        <f t="shared" si="4"/>
        <v>73.267326732673268</v>
      </c>
    </row>
    <row r="16" spans="1:16" s="2" customFormat="1" ht="22.5" hidden="1" customHeight="1">
      <c r="A16" s="10" t="s">
        <v>35</v>
      </c>
      <c r="B16" s="162">
        <f t="shared" si="0"/>
        <v>146</v>
      </c>
      <c r="C16" s="169">
        <f t="shared" si="0"/>
        <v>195</v>
      </c>
      <c r="D16" s="172">
        <f t="shared" si="1"/>
        <v>341</v>
      </c>
      <c r="E16" s="176"/>
      <c r="F16" s="176"/>
      <c r="G16" s="176"/>
      <c r="H16" s="176"/>
      <c r="I16" s="176"/>
      <c r="J16" s="176"/>
      <c r="K16" s="162">
        <f t="shared" si="2"/>
        <v>85</v>
      </c>
      <c r="L16" s="169">
        <f t="shared" si="2"/>
        <v>87</v>
      </c>
      <c r="M16" s="130">
        <f t="shared" si="3"/>
        <v>172</v>
      </c>
      <c r="N16" s="190">
        <f t="shared" si="4"/>
        <v>58.219178082191782</v>
      </c>
      <c r="O16" s="195">
        <f t="shared" si="4"/>
        <v>44.61538461538462</v>
      </c>
      <c r="P16" s="197">
        <f t="shared" si="4"/>
        <v>50.439882697947212</v>
      </c>
    </row>
    <row r="17" spans="1:24" s="2" customFormat="1" ht="22.5" hidden="1" customHeight="1">
      <c r="A17" s="11" t="s">
        <v>34</v>
      </c>
      <c r="B17" s="42">
        <f>SUM(B6:B16)</f>
        <v>439</v>
      </c>
      <c r="C17" s="22">
        <f>SUM(C6:C16)</f>
        <v>509</v>
      </c>
      <c r="D17" s="37">
        <f>SUM(D6:D16)</f>
        <v>948</v>
      </c>
      <c r="E17" s="177"/>
      <c r="F17" s="177"/>
      <c r="G17" s="177"/>
      <c r="H17" s="177"/>
      <c r="I17" s="177"/>
      <c r="J17" s="177"/>
      <c r="K17" s="42">
        <f>SUM(K6:K16)</f>
        <v>266</v>
      </c>
      <c r="L17" s="22">
        <f>SUM(L6:L16)</f>
        <v>281</v>
      </c>
      <c r="M17" s="37">
        <f t="shared" si="3"/>
        <v>547</v>
      </c>
      <c r="N17" s="143">
        <f t="shared" si="4"/>
        <v>60.59225512528473</v>
      </c>
      <c r="O17" s="149">
        <f t="shared" si="4"/>
        <v>55.20628683693517</v>
      </c>
      <c r="P17" s="155">
        <f t="shared" si="4"/>
        <v>57.700421940928273</v>
      </c>
    </row>
    <row r="18" spans="1:24" hidden="1"/>
    <row r="19" spans="1:24" hidden="1"/>
    <row r="20" spans="1:24" s="2" customFormat="1" ht="22.5" customHeight="1">
      <c r="A20" s="156" t="str">
        <f>'25豊浜第２'!A20:L20</f>
        <v>令和７年７月２０日執行　参議院議員通常選挙</v>
      </c>
      <c r="B20" s="163"/>
      <c r="C20" s="163"/>
      <c r="D20" s="163"/>
      <c r="E20" s="163"/>
      <c r="F20" s="163"/>
      <c r="G20" s="163"/>
      <c r="H20" s="163"/>
      <c r="I20" s="163"/>
      <c r="J20" s="163"/>
      <c r="K20" s="163"/>
      <c r="L20" s="184"/>
      <c r="M20" s="15" t="s">
        <v>115</v>
      </c>
      <c r="N20" s="31"/>
      <c r="O20" s="15" t="s">
        <v>116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3</v>
      </c>
      <c r="C23" s="170">
        <v>8</v>
      </c>
      <c r="D23" s="171">
        <f t="shared" ref="D23:D35" si="5">SUM(B23:C23)</f>
        <v>11</v>
      </c>
      <c r="E23" s="164">
        <v>0</v>
      </c>
      <c r="F23" s="170">
        <v>2</v>
      </c>
      <c r="G23" s="171">
        <f t="shared" ref="G23:G35" si="6">SUM(E23:F23)</f>
        <v>2</v>
      </c>
      <c r="H23" s="164">
        <v>2</v>
      </c>
      <c r="I23" s="170">
        <v>1</v>
      </c>
      <c r="J23" s="171">
        <f t="shared" ref="J23:J35" si="7">SUM(H23:I23)</f>
        <v>3</v>
      </c>
      <c r="K23" s="180">
        <f t="shared" ref="K23:L35" si="8">E23+H23</f>
        <v>2</v>
      </c>
      <c r="L23" s="185">
        <f t="shared" si="8"/>
        <v>3</v>
      </c>
      <c r="M23" s="189">
        <f t="shared" ref="M23:M35" si="9">SUM(K23:L23)</f>
        <v>5</v>
      </c>
      <c r="N23" s="91">
        <f t="shared" ref="N23:P36" si="10">IF(OR(K23=0,B23=0),0,K23/B23*100)</f>
        <v>66.666666666666657</v>
      </c>
      <c r="O23" s="97">
        <f t="shared" si="10"/>
        <v>37.5</v>
      </c>
      <c r="P23" s="103">
        <f t="shared" si="10"/>
        <v>45.454545454545453</v>
      </c>
      <c r="Q23" s="158"/>
      <c r="R23" s="198"/>
      <c r="S23" s="1" t="s">
        <v>28</v>
      </c>
      <c r="T23" s="1"/>
      <c r="U23" s="1"/>
      <c r="V23" s="1"/>
      <c r="W23" s="1"/>
      <c r="X23" s="1"/>
    </row>
    <row r="24" spans="1:24" s="2" customFormat="1" ht="22.5" customHeight="1">
      <c r="A24" s="157" t="s">
        <v>70</v>
      </c>
      <c r="B24" s="164">
        <v>8</v>
      </c>
      <c r="C24" s="170">
        <v>6</v>
      </c>
      <c r="D24" s="171">
        <f t="shared" si="5"/>
        <v>14</v>
      </c>
      <c r="E24" s="164">
        <v>1</v>
      </c>
      <c r="F24" s="170">
        <v>0</v>
      </c>
      <c r="G24" s="171">
        <f t="shared" si="6"/>
        <v>1</v>
      </c>
      <c r="H24" s="164">
        <v>4</v>
      </c>
      <c r="I24" s="170">
        <v>0</v>
      </c>
      <c r="J24" s="171">
        <f t="shared" si="7"/>
        <v>4</v>
      </c>
      <c r="K24" s="181">
        <f t="shared" si="8"/>
        <v>5</v>
      </c>
      <c r="L24" s="186">
        <f t="shared" si="8"/>
        <v>0</v>
      </c>
      <c r="M24" s="130">
        <f t="shared" si="9"/>
        <v>5</v>
      </c>
      <c r="N24" s="139">
        <f t="shared" si="10"/>
        <v>62.5</v>
      </c>
      <c r="O24" s="145">
        <f t="shared" si="10"/>
        <v>0</v>
      </c>
      <c r="P24" s="151">
        <f t="shared" si="10"/>
        <v>35.714285714285715</v>
      </c>
      <c r="R24" s="1"/>
      <c r="S24" s="1" t="s">
        <v>61</v>
      </c>
      <c r="T24" s="1"/>
      <c r="U24" s="1"/>
      <c r="V24" s="1"/>
      <c r="W24" s="1"/>
      <c r="X24" s="1"/>
    </row>
    <row r="25" spans="1:24" s="2" customFormat="1" ht="22.5" customHeight="1">
      <c r="A25" s="65" t="s">
        <v>0</v>
      </c>
      <c r="B25" s="164">
        <v>13</v>
      </c>
      <c r="C25" s="170">
        <v>19</v>
      </c>
      <c r="D25" s="171">
        <f t="shared" si="5"/>
        <v>32</v>
      </c>
      <c r="E25" s="164">
        <v>0</v>
      </c>
      <c r="F25" s="170">
        <v>5</v>
      </c>
      <c r="G25" s="171">
        <f t="shared" si="6"/>
        <v>5</v>
      </c>
      <c r="H25" s="164">
        <v>6</v>
      </c>
      <c r="I25" s="170">
        <v>5</v>
      </c>
      <c r="J25" s="171">
        <f t="shared" si="7"/>
        <v>11</v>
      </c>
      <c r="K25" s="181">
        <f t="shared" si="8"/>
        <v>6</v>
      </c>
      <c r="L25" s="186">
        <f t="shared" si="8"/>
        <v>10</v>
      </c>
      <c r="M25" s="171">
        <f t="shared" si="9"/>
        <v>16</v>
      </c>
      <c r="N25" s="191">
        <f t="shared" si="10"/>
        <v>46.153846153846153</v>
      </c>
      <c r="O25" s="101">
        <f t="shared" si="10"/>
        <v>52.631578947368418</v>
      </c>
      <c r="P25" s="107">
        <f t="shared" si="10"/>
        <v>50</v>
      </c>
      <c r="S25" s="1" t="s">
        <v>21</v>
      </c>
      <c r="T25" s="1"/>
      <c r="U25" s="1"/>
      <c r="V25" s="1"/>
      <c r="W25" s="1"/>
      <c r="X25" s="1"/>
    </row>
    <row r="26" spans="1:24" s="2" customFormat="1" ht="22.5" customHeight="1">
      <c r="A26" s="8" t="s">
        <v>7</v>
      </c>
      <c r="B26" s="164">
        <v>15</v>
      </c>
      <c r="C26" s="170">
        <v>15</v>
      </c>
      <c r="D26" s="171">
        <f t="shared" si="5"/>
        <v>30</v>
      </c>
      <c r="E26" s="164">
        <v>0</v>
      </c>
      <c r="F26" s="170">
        <v>4</v>
      </c>
      <c r="G26" s="130">
        <f t="shared" si="6"/>
        <v>4</v>
      </c>
      <c r="H26" s="164">
        <v>7</v>
      </c>
      <c r="I26" s="170">
        <v>4</v>
      </c>
      <c r="J26" s="130">
        <f t="shared" si="7"/>
        <v>11</v>
      </c>
      <c r="K26" s="181">
        <f t="shared" si="8"/>
        <v>7</v>
      </c>
      <c r="L26" s="186">
        <f t="shared" si="8"/>
        <v>8</v>
      </c>
      <c r="M26" s="130">
        <f t="shared" si="9"/>
        <v>15</v>
      </c>
      <c r="N26" s="139">
        <f t="shared" si="10"/>
        <v>46.666666666666664</v>
      </c>
      <c r="O26" s="145">
        <f t="shared" si="10"/>
        <v>53.333333333333336</v>
      </c>
      <c r="P26" s="151">
        <f t="shared" si="10"/>
        <v>50</v>
      </c>
    </row>
    <row r="27" spans="1:24" s="2" customFormat="1" ht="22.5" customHeight="1">
      <c r="A27" s="8" t="s">
        <v>11</v>
      </c>
      <c r="B27" s="164">
        <v>11</v>
      </c>
      <c r="C27" s="170">
        <v>13</v>
      </c>
      <c r="D27" s="171">
        <f t="shared" si="5"/>
        <v>24</v>
      </c>
      <c r="E27" s="164">
        <v>3</v>
      </c>
      <c r="F27" s="170">
        <v>3</v>
      </c>
      <c r="G27" s="130">
        <f t="shared" si="6"/>
        <v>6</v>
      </c>
      <c r="H27" s="164">
        <v>5</v>
      </c>
      <c r="I27" s="170">
        <v>7</v>
      </c>
      <c r="J27" s="130">
        <f t="shared" si="7"/>
        <v>12</v>
      </c>
      <c r="K27" s="181">
        <f t="shared" si="8"/>
        <v>8</v>
      </c>
      <c r="L27" s="186">
        <f t="shared" si="8"/>
        <v>10</v>
      </c>
      <c r="M27" s="130">
        <f t="shared" si="9"/>
        <v>18</v>
      </c>
      <c r="N27" s="139">
        <f t="shared" si="10"/>
        <v>72.727272727272734</v>
      </c>
      <c r="O27" s="145">
        <f t="shared" si="10"/>
        <v>76.923076923076934</v>
      </c>
      <c r="P27" s="151">
        <f t="shared" si="10"/>
        <v>75</v>
      </c>
      <c r="R27" s="199"/>
      <c r="S27" s="1" t="s">
        <v>16</v>
      </c>
    </row>
    <row r="28" spans="1:24" s="2" customFormat="1" ht="22.5" customHeight="1">
      <c r="A28" s="8" t="s">
        <v>5</v>
      </c>
      <c r="B28" s="164">
        <v>20</v>
      </c>
      <c r="C28" s="170">
        <v>24</v>
      </c>
      <c r="D28" s="171">
        <f t="shared" si="5"/>
        <v>44</v>
      </c>
      <c r="E28" s="164">
        <v>2</v>
      </c>
      <c r="F28" s="170">
        <v>5</v>
      </c>
      <c r="G28" s="130">
        <f t="shared" si="6"/>
        <v>7</v>
      </c>
      <c r="H28" s="164">
        <v>8</v>
      </c>
      <c r="I28" s="170">
        <v>9</v>
      </c>
      <c r="J28" s="130">
        <f t="shared" si="7"/>
        <v>17</v>
      </c>
      <c r="K28" s="181">
        <f t="shared" si="8"/>
        <v>10</v>
      </c>
      <c r="L28" s="186">
        <f t="shared" si="8"/>
        <v>14</v>
      </c>
      <c r="M28" s="130">
        <f t="shared" si="9"/>
        <v>24</v>
      </c>
      <c r="N28" s="139">
        <f t="shared" si="10"/>
        <v>50</v>
      </c>
      <c r="O28" s="145">
        <f t="shared" si="10"/>
        <v>58.333333333333336</v>
      </c>
      <c r="P28" s="151">
        <f t="shared" si="10"/>
        <v>54.54545454545454</v>
      </c>
      <c r="S28" s="1" t="s">
        <v>62</v>
      </c>
    </row>
    <row r="29" spans="1:24" s="2" customFormat="1" ht="22.5" customHeight="1">
      <c r="A29" s="8" t="s">
        <v>17</v>
      </c>
      <c r="B29" s="164">
        <v>31</v>
      </c>
      <c r="C29" s="170">
        <v>28</v>
      </c>
      <c r="D29" s="171">
        <f t="shared" si="5"/>
        <v>59</v>
      </c>
      <c r="E29" s="164">
        <v>5</v>
      </c>
      <c r="F29" s="170">
        <v>5</v>
      </c>
      <c r="G29" s="130">
        <f t="shared" si="6"/>
        <v>10</v>
      </c>
      <c r="H29" s="164">
        <v>8</v>
      </c>
      <c r="I29" s="170">
        <v>10</v>
      </c>
      <c r="J29" s="130">
        <f t="shared" si="7"/>
        <v>18</v>
      </c>
      <c r="K29" s="181">
        <f t="shared" si="8"/>
        <v>13</v>
      </c>
      <c r="L29" s="186">
        <f t="shared" si="8"/>
        <v>15</v>
      </c>
      <c r="M29" s="130">
        <f t="shared" si="9"/>
        <v>28</v>
      </c>
      <c r="N29" s="139">
        <f t="shared" si="10"/>
        <v>41.935483870967744</v>
      </c>
      <c r="O29" s="145">
        <f t="shared" si="10"/>
        <v>53.571428571428569</v>
      </c>
      <c r="P29" s="151">
        <f t="shared" si="10"/>
        <v>47.457627118644069</v>
      </c>
    </row>
    <row r="30" spans="1:24" s="2" customFormat="1" ht="22.5" customHeight="1">
      <c r="A30" s="8" t="s">
        <v>4</v>
      </c>
      <c r="B30" s="164">
        <v>29</v>
      </c>
      <c r="C30" s="170">
        <v>26</v>
      </c>
      <c r="D30" s="171">
        <f t="shared" si="5"/>
        <v>55</v>
      </c>
      <c r="E30" s="164">
        <v>5</v>
      </c>
      <c r="F30" s="170">
        <v>4</v>
      </c>
      <c r="G30" s="130">
        <f t="shared" si="6"/>
        <v>9</v>
      </c>
      <c r="H30" s="164">
        <v>13</v>
      </c>
      <c r="I30" s="170">
        <v>11</v>
      </c>
      <c r="J30" s="130">
        <f t="shared" si="7"/>
        <v>24</v>
      </c>
      <c r="K30" s="181">
        <f t="shared" si="8"/>
        <v>18</v>
      </c>
      <c r="L30" s="186">
        <f t="shared" si="8"/>
        <v>15</v>
      </c>
      <c r="M30" s="130">
        <f t="shared" si="9"/>
        <v>33</v>
      </c>
      <c r="N30" s="139">
        <f t="shared" si="10"/>
        <v>62.068965517241381</v>
      </c>
      <c r="O30" s="145">
        <f t="shared" si="10"/>
        <v>57.692307692307686</v>
      </c>
      <c r="P30" s="151">
        <f t="shared" si="10"/>
        <v>60</v>
      </c>
    </row>
    <row r="31" spans="1:24" s="2" customFormat="1" ht="22.5" customHeight="1">
      <c r="A31" s="8" t="s">
        <v>10</v>
      </c>
      <c r="B31" s="164">
        <v>33</v>
      </c>
      <c r="C31" s="170">
        <v>38</v>
      </c>
      <c r="D31" s="171">
        <f t="shared" si="5"/>
        <v>71</v>
      </c>
      <c r="E31" s="164">
        <v>2</v>
      </c>
      <c r="F31" s="170">
        <v>7</v>
      </c>
      <c r="G31" s="130">
        <f t="shared" si="6"/>
        <v>9</v>
      </c>
      <c r="H31" s="164">
        <v>19</v>
      </c>
      <c r="I31" s="170">
        <v>18</v>
      </c>
      <c r="J31" s="130">
        <f t="shared" si="7"/>
        <v>37</v>
      </c>
      <c r="K31" s="181">
        <f t="shared" si="8"/>
        <v>21</v>
      </c>
      <c r="L31" s="186">
        <f t="shared" si="8"/>
        <v>25</v>
      </c>
      <c r="M31" s="130">
        <f t="shared" si="9"/>
        <v>46</v>
      </c>
      <c r="N31" s="139">
        <f t="shared" si="10"/>
        <v>63.636363636363633</v>
      </c>
      <c r="O31" s="145">
        <f t="shared" si="10"/>
        <v>65.789473684210535</v>
      </c>
      <c r="P31" s="151">
        <f t="shared" si="10"/>
        <v>64.788732394366207</v>
      </c>
    </row>
    <row r="32" spans="1:24" s="2" customFormat="1" ht="22.5" customHeight="1">
      <c r="A32" s="8" t="s">
        <v>14</v>
      </c>
      <c r="B32" s="164">
        <v>37</v>
      </c>
      <c r="C32" s="170">
        <v>43</v>
      </c>
      <c r="D32" s="171">
        <f t="shared" si="5"/>
        <v>80</v>
      </c>
      <c r="E32" s="164">
        <v>10</v>
      </c>
      <c r="F32" s="170">
        <v>12</v>
      </c>
      <c r="G32" s="130">
        <f t="shared" si="6"/>
        <v>22</v>
      </c>
      <c r="H32" s="164">
        <v>20</v>
      </c>
      <c r="I32" s="170">
        <v>14</v>
      </c>
      <c r="J32" s="130">
        <f t="shared" si="7"/>
        <v>34</v>
      </c>
      <c r="K32" s="181">
        <f t="shared" si="8"/>
        <v>30</v>
      </c>
      <c r="L32" s="186">
        <f t="shared" si="8"/>
        <v>26</v>
      </c>
      <c r="M32" s="130">
        <f t="shared" si="9"/>
        <v>56</v>
      </c>
      <c r="N32" s="139">
        <f t="shared" si="10"/>
        <v>81.081081081081081</v>
      </c>
      <c r="O32" s="145">
        <f t="shared" si="10"/>
        <v>60.465116279069761</v>
      </c>
      <c r="P32" s="151">
        <f t="shared" si="10"/>
        <v>70</v>
      </c>
    </row>
    <row r="33" spans="1:16" s="2" customFormat="1" ht="22.5" customHeight="1">
      <c r="A33" s="8" t="s">
        <v>20</v>
      </c>
      <c r="B33" s="164">
        <v>53</v>
      </c>
      <c r="C33" s="170">
        <v>58</v>
      </c>
      <c r="D33" s="171">
        <f t="shared" si="5"/>
        <v>111</v>
      </c>
      <c r="E33" s="164">
        <v>14</v>
      </c>
      <c r="F33" s="170">
        <v>17</v>
      </c>
      <c r="G33" s="130">
        <f t="shared" si="6"/>
        <v>31</v>
      </c>
      <c r="H33" s="164">
        <v>15</v>
      </c>
      <c r="I33" s="170">
        <v>19</v>
      </c>
      <c r="J33" s="130">
        <f t="shared" si="7"/>
        <v>34</v>
      </c>
      <c r="K33" s="181">
        <f t="shared" si="8"/>
        <v>29</v>
      </c>
      <c r="L33" s="186">
        <f t="shared" si="8"/>
        <v>36</v>
      </c>
      <c r="M33" s="130">
        <f t="shared" si="9"/>
        <v>65</v>
      </c>
      <c r="N33" s="139">
        <f t="shared" si="10"/>
        <v>54.716981132075468</v>
      </c>
      <c r="O33" s="145">
        <f t="shared" si="10"/>
        <v>62.068965517241381</v>
      </c>
      <c r="P33" s="151">
        <f t="shared" si="10"/>
        <v>58.558558558558559</v>
      </c>
    </row>
    <row r="34" spans="1:16" s="2" customFormat="1" ht="22.5" customHeight="1">
      <c r="A34" s="8" t="s">
        <v>23</v>
      </c>
      <c r="B34" s="164">
        <v>51</v>
      </c>
      <c r="C34" s="170">
        <v>50</v>
      </c>
      <c r="D34" s="171">
        <f t="shared" si="5"/>
        <v>101</v>
      </c>
      <c r="E34" s="164">
        <v>13</v>
      </c>
      <c r="F34" s="170">
        <v>13</v>
      </c>
      <c r="G34" s="130">
        <f t="shared" si="6"/>
        <v>26</v>
      </c>
      <c r="H34" s="164">
        <v>26</v>
      </c>
      <c r="I34" s="170">
        <v>22</v>
      </c>
      <c r="J34" s="130">
        <f t="shared" si="7"/>
        <v>48</v>
      </c>
      <c r="K34" s="181">
        <f t="shared" si="8"/>
        <v>39</v>
      </c>
      <c r="L34" s="186">
        <f t="shared" si="8"/>
        <v>35</v>
      </c>
      <c r="M34" s="130">
        <f t="shared" si="9"/>
        <v>74</v>
      </c>
      <c r="N34" s="139">
        <f t="shared" si="10"/>
        <v>76.470588235294116</v>
      </c>
      <c r="O34" s="145">
        <f t="shared" si="10"/>
        <v>70</v>
      </c>
      <c r="P34" s="151">
        <f t="shared" si="10"/>
        <v>73.267326732673268</v>
      </c>
    </row>
    <row r="35" spans="1:16" s="2" customFormat="1" ht="22.5" customHeight="1">
      <c r="A35" s="10" t="s">
        <v>35</v>
      </c>
      <c r="B35" s="164">
        <v>146</v>
      </c>
      <c r="C35" s="170">
        <v>195</v>
      </c>
      <c r="D35" s="171">
        <f t="shared" si="5"/>
        <v>341</v>
      </c>
      <c r="E35" s="164">
        <v>31</v>
      </c>
      <c r="F35" s="170">
        <v>29</v>
      </c>
      <c r="G35" s="172">
        <f t="shared" si="6"/>
        <v>60</v>
      </c>
      <c r="H35" s="164">
        <v>54</v>
      </c>
      <c r="I35" s="170">
        <v>58</v>
      </c>
      <c r="J35" s="172">
        <f t="shared" si="7"/>
        <v>112</v>
      </c>
      <c r="K35" s="182">
        <f t="shared" si="8"/>
        <v>85</v>
      </c>
      <c r="L35" s="187">
        <f t="shared" si="8"/>
        <v>87</v>
      </c>
      <c r="M35" s="130">
        <f t="shared" si="9"/>
        <v>172</v>
      </c>
      <c r="N35" s="190">
        <f t="shared" si="10"/>
        <v>58.219178082191782</v>
      </c>
      <c r="O35" s="195">
        <f t="shared" si="10"/>
        <v>44.61538461538462</v>
      </c>
      <c r="P35" s="197">
        <f t="shared" si="10"/>
        <v>50.439882697947212</v>
      </c>
    </row>
    <row r="36" spans="1:16" s="2" customFormat="1" ht="22.5" customHeight="1">
      <c r="A36" s="11" t="s">
        <v>34</v>
      </c>
      <c r="B36" s="42">
        <f t="shared" ref="B36:M36" si="11">SUM(B23:B35)</f>
        <v>450</v>
      </c>
      <c r="C36" s="22">
        <f t="shared" si="11"/>
        <v>523</v>
      </c>
      <c r="D36" s="37">
        <f t="shared" si="11"/>
        <v>973</v>
      </c>
      <c r="E36" s="42">
        <f t="shared" si="11"/>
        <v>86</v>
      </c>
      <c r="F36" s="22">
        <f t="shared" si="11"/>
        <v>106</v>
      </c>
      <c r="G36" s="37">
        <f t="shared" si="11"/>
        <v>192</v>
      </c>
      <c r="H36" s="42">
        <f t="shared" si="11"/>
        <v>187</v>
      </c>
      <c r="I36" s="22">
        <f t="shared" si="11"/>
        <v>178</v>
      </c>
      <c r="J36" s="37">
        <f t="shared" si="11"/>
        <v>365</v>
      </c>
      <c r="K36" s="42">
        <f t="shared" si="11"/>
        <v>273</v>
      </c>
      <c r="L36" s="22">
        <f t="shared" si="11"/>
        <v>284</v>
      </c>
      <c r="M36" s="37">
        <f t="shared" si="11"/>
        <v>557</v>
      </c>
      <c r="N36" s="143">
        <f t="shared" si="10"/>
        <v>60.666666666666671</v>
      </c>
      <c r="O36" s="149">
        <f t="shared" si="10"/>
        <v>54.302103250478005</v>
      </c>
      <c r="P36" s="155">
        <f t="shared" si="10"/>
        <v>57.245632065775951</v>
      </c>
    </row>
    <row r="38" spans="1:16" s="2" customFormat="1" ht="13.5">
      <c r="A38" s="158" t="s">
        <v>9</v>
      </c>
      <c r="B38" s="165">
        <f>B36</f>
        <v>450</v>
      </c>
      <c r="C38" s="165">
        <f>C36</f>
        <v>523</v>
      </c>
      <c r="D38" s="173">
        <f>SUM(B38:C38)</f>
        <v>973</v>
      </c>
      <c r="E38" s="178">
        <f>E36</f>
        <v>86</v>
      </c>
      <c r="F38" s="178">
        <f>F36</f>
        <v>106</v>
      </c>
      <c r="G38" s="173">
        <f>SUM(E38:F38)</f>
        <v>192</v>
      </c>
      <c r="H38" s="178">
        <f>H36</f>
        <v>187</v>
      </c>
      <c r="I38" s="178">
        <f>I36</f>
        <v>178</v>
      </c>
      <c r="J38" s="173">
        <f>SUM(H38:I38)</f>
        <v>365</v>
      </c>
      <c r="K38" s="165">
        <f>K36</f>
        <v>273</v>
      </c>
      <c r="L38" s="165">
        <f>L36</f>
        <v>284</v>
      </c>
      <c r="M38" s="173">
        <f>SUM(K38:L38)</f>
        <v>557</v>
      </c>
      <c r="N38" s="192">
        <f>IF(OR(K38=0,B38=0),0,K38/B38*100)</f>
        <v>60.666666666666671</v>
      </c>
      <c r="O38" s="192">
        <f>IF(OR(L38=0,C38=0),0,L38/C38*100)</f>
        <v>54.302103250478005</v>
      </c>
      <c r="P38" s="192">
        <f>IF(OR(M38=0,D38=0),0,M38/D38*100)</f>
        <v>57.245632065775951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3</v>
      </c>
      <c r="C40" s="167">
        <f t="shared" ref="C40:C52" si="13">ROUND(IF(C23=0,0,C23*$C$38/$C$36),0)</f>
        <v>8</v>
      </c>
      <c r="D40" s="166">
        <f t="shared" ref="D40:D52" si="14">SUM(B40:C40)</f>
        <v>11</v>
      </c>
      <c r="E40" s="167">
        <f t="shared" ref="E40:E52" si="15">ROUND(IF(E23=0,0,E23*$E$38/$E$36),0)</f>
        <v>0</v>
      </c>
      <c r="F40" s="167">
        <f t="shared" ref="F40:F52" si="16">ROUND(IF(F23=0,0,F23*$F$38/$F$36),0)</f>
        <v>2</v>
      </c>
      <c r="G40" s="166">
        <f t="shared" ref="G40:G52" si="17">SUM(E40:F40)</f>
        <v>2</v>
      </c>
      <c r="H40" s="167">
        <f t="shared" ref="H40:H52" si="18">ROUND(IF(H23=0,0,H23*$H$38/$H$36),0)</f>
        <v>2</v>
      </c>
      <c r="I40" s="167">
        <f t="shared" ref="I40:I52" si="19">ROUND(IF(I23=0,0,I23*$I$38/$I$36),0)</f>
        <v>1</v>
      </c>
      <c r="J40" s="166">
        <f t="shared" ref="J40:J52" si="20">SUM(H40:I40)</f>
        <v>3</v>
      </c>
      <c r="K40" s="167">
        <f t="shared" ref="K40:K52" si="21">ROUND(IF(K23=0,0,K23*$K$38/$K$36),0)</f>
        <v>2</v>
      </c>
      <c r="L40" s="167">
        <f t="shared" ref="L40:L52" si="22">ROUND(IF(L23=0,0,L23*$L$38/$L$36),0)</f>
        <v>3</v>
      </c>
      <c r="M40" s="166">
        <f t="shared" ref="M40:M52" si="23">SUM(K40:L40)</f>
        <v>5</v>
      </c>
      <c r="N40" s="193">
        <f t="shared" ref="N40:P52" si="24">IF(OR(K40=0,B40=0),0,K40/B40*100)</f>
        <v>66.666666666666657</v>
      </c>
      <c r="O40" s="193">
        <f t="shared" si="24"/>
        <v>37.5</v>
      </c>
      <c r="P40" s="193">
        <f t="shared" si="24"/>
        <v>45.454545454545453</v>
      </c>
    </row>
    <row r="41" spans="1:16" s="2" customFormat="1" ht="13.5">
      <c r="A41" s="159" t="s">
        <v>70</v>
      </c>
      <c r="B41" s="167">
        <f t="shared" si="12"/>
        <v>8</v>
      </c>
      <c r="C41" s="167">
        <f t="shared" si="13"/>
        <v>6</v>
      </c>
      <c r="D41" s="166">
        <f t="shared" si="14"/>
        <v>14</v>
      </c>
      <c r="E41" s="167">
        <f t="shared" si="15"/>
        <v>1</v>
      </c>
      <c r="F41" s="167">
        <f t="shared" si="16"/>
        <v>0</v>
      </c>
      <c r="G41" s="166">
        <f t="shared" si="17"/>
        <v>1</v>
      </c>
      <c r="H41" s="167">
        <f t="shared" si="18"/>
        <v>4</v>
      </c>
      <c r="I41" s="167">
        <f t="shared" si="19"/>
        <v>0</v>
      </c>
      <c r="J41" s="166">
        <f t="shared" si="20"/>
        <v>4</v>
      </c>
      <c r="K41" s="167">
        <f t="shared" si="21"/>
        <v>5</v>
      </c>
      <c r="L41" s="167">
        <f t="shared" si="22"/>
        <v>0</v>
      </c>
      <c r="M41" s="166">
        <f t="shared" si="23"/>
        <v>5</v>
      </c>
      <c r="N41" s="193">
        <f t="shared" si="24"/>
        <v>62.5</v>
      </c>
      <c r="O41" s="193">
        <f t="shared" si="24"/>
        <v>0</v>
      </c>
      <c r="P41" s="193">
        <f t="shared" si="24"/>
        <v>35.714285714285715</v>
      </c>
    </row>
    <row r="42" spans="1:16" s="2" customFormat="1" ht="13.5">
      <c r="A42" s="160" t="s">
        <v>0</v>
      </c>
      <c r="B42" s="167">
        <f t="shared" si="12"/>
        <v>13</v>
      </c>
      <c r="C42" s="167">
        <f t="shared" si="13"/>
        <v>19</v>
      </c>
      <c r="D42" s="166">
        <f t="shared" si="14"/>
        <v>32</v>
      </c>
      <c r="E42" s="167">
        <f t="shared" si="15"/>
        <v>0</v>
      </c>
      <c r="F42" s="167">
        <f t="shared" si="16"/>
        <v>5</v>
      </c>
      <c r="G42" s="166">
        <f t="shared" si="17"/>
        <v>5</v>
      </c>
      <c r="H42" s="167">
        <f t="shared" si="18"/>
        <v>6</v>
      </c>
      <c r="I42" s="167">
        <f t="shared" si="19"/>
        <v>5</v>
      </c>
      <c r="J42" s="166">
        <f t="shared" si="20"/>
        <v>11</v>
      </c>
      <c r="K42" s="167">
        <f t="shared" si="21"/>
        <v>6</v>
      </c>
      <c r="L42" s="167">
        <f t="shared" si="22"/>
        <v>10</v>
      </c>
      <c r="M42" s="166">
        <f t="shared" si="23"/>
        <v>16</v>
      </c>
      <c r="N42" s="193">
        <f t="shared" si="24"/>
        <v>46.153846153846153</v>
      </c>
      <c r="O42" s="193">
        <f t="shared" si="24"/>
        <v>52.631578947368418</v>
      </c>
      <c r="P42" s="193">
        <f t="shared" si="24"/>
        <v>50</v>
      </c>
    </row>
    <row r="43" spans="1:16" s="2" customFormat="1" ht="13.5">
      <c r="A43" s="160" t="s">
        <v>7</v>
      </c>
      <c r="B43" s="167">
        <f t="shared" si="12"/>
        <v>15</v>
      </c>
      <c r="C43" s="167">
        <f t="shared" si="13"/>
        <v>15</v>
      </c>
      <c r="D43" s="166">
        <f t="shared" si="14"/>
        <v>30</v>
      </c>
      <c r="E43" s="167">
        <f t="shared" si="15"/>
        <v>0</v>
      </c>
      <c r="F43" s="167">
        <f t="shared" si="16"/>
        <v>4</v>
      </c>
      <c r="G43" s="166">
        <f t="shared" si="17"/>
        <v>4</v>
      </c>
      <c r="H43" s="167">
        <f t="shared" si="18"/>
        <v>7</v>
      </c>
      <c r="I43" s="167">
        <f t="shared" si="19"/>
        <v>4</v>
      </c>
      <c r="J43" s="166">
        <f t="shared" si="20"/>
        <v>11</v>
      </c>
      <c r="K43" s="167">
        <f t="shared" si="21"/>
        <v>7</v>
      </c>
      <c r="L43" s="167">
        <f t="shared" si="22"/>
        <v>8</v>
      </c>
      <c r="M43" s="166">
        <f t="shared" si="23"/>
        <v>15</v>
      </c>
      <c r="N43" s="193">
        <f t="shared" si="24"/>
        <v>46.666666666666664</v>
      </c>
      <c r="O43" s="193">
        <f t="shared" si="24"/>
        <v>53.333333333333336</v>
      </c>
      <c r="P43" s="193">
        <f t="shared" si="24"/>
        <v>50</v>
      </c>
    </row>
    <row r="44" spans="1:16" s="2" customFormat="1" ht="13.5">
      <c r="A44" s="160" t="s">
        <v>11</v>
      </c>
      <c r="B44" s="167">
        <f t="shared" si="12"/>
        <v>11</v>
      </c>
      <c r="C44" s="167">
        <f t="shared" si="13"/>
        <v>13</v>
      </c>
      <c r="D44" s="166">
        <f t="shared" si="14"/>
        <v>24</v>
      </c>
      <c r="E44" s="167">
        <f t="shared" si="15"/>
        <v>3</v>
      </c>
      <c r="F44" s="167">
        <f t="shared" si="16"/>
        <v>3</v>
      </c>
      <c r="G44" s="166">
        <f t="shared" si="17"/>
        <v>6</v>
      </c>
      <c r="H44" s="167">
        <f t="shared" si="18"/>
        <v>5</v>
      </c>
      <c r="I44" s="167">
        <f t="shared" si="19"/>
        <v>7</v>
      </c>
      <c r="J44" s="166">
        <f t="shared" si="20"/>
        <v>12</v>
      </c>
      <c r="K44" s="167">
        <f t="shared" si="21"/>
        <v>8</v>
      </c>
      <c r="L44" s="167">
        <f t="shared" si="22"/>
        <v>10</v>
      </c>
      <c r="M44" s="166">
        <f t="shared" si="23"/>
        <v>18</v>
      </c>
      <c r="N44" s="193">
        <f t="shared" si="24"/>
        <v>72.727272727272734</v>
      </c>
      <c r="O44" s="193">
        <f t="shared" si="24"/>
        <v>76.923076923076934</v>
      </c>
      <c r="P44" s="193">
        <f t="shared" si="24"/>
        <v>75</v>
      </c>
    </row>
    <row r="45" spans="1:16" s="2" customFormat="1" ht="13.5">
      <c r="A45" s="160" t="s">
        <v>5</v>
      </c>
      <c r="B45" s="167">
        <f t="shared" si="12"/>
        <v>20</v>
      </c>
      <c r="C45" s="167">
        <f t="shared" si="13"/>
        <v>24</v>
      </c>
      <c r="D45" s="166">
        <f t="shared" si="14"/>
        <v>44</v>
      </c>
      <c r="E45" s="167">
        <f t="shared" si="15"/>
        <v>2</v>
      </c>
      <c r="F45" s="167">
        <f t="shared" si="16"/>
        <v>5</v>
      </c>
      <c r="G45" s="166">
        <f t="shared" si="17"/>
        <v>7</v>
      </c>
      <c r="H45" s="167">
        <f t="shared" si="18"/>
        <v>8</v>
      </c>
      <c r="I45" s="167">
        <f t="shared" si="19"/>
        <v>9</v>
      </c>
      <c r="J45" s="166">
        <f t="shared" si="20"/>
        <v>17</v>
      </c>
      <c r="K45" s="167">
        <f t="shared" si="21"/>
        <v>10</v>
      </c>
      <c r="L45" s="167">
        <f t="shared" si="22"/>
        <v>14</v>
      </c>
      <c r="M45" s="166">
        <f t="shared" si="23"/>
        <v>24</v>
      </c>
      <c r="N45" s="193">
        <f t="shared" si="24"/>
        <v>50</v>
      </c>
      <c r="O45" s="193">
        <f t="shared" si="24"/>
        <v>58.333333333333336</v>
      </c>
      <c r="P45" s="193">
        <f t="shared" si="24"/>
        <v>54.54545454545454</v>
      </c>
    </row>
    <row r="46" spans="1:16" s="2" customFormat="1" ht="13.5">
      <c r="A46" s="160" t="s">
        <v>17</v>
      </c>
      <c r="B46" s="167">
        <f t="shared" si="12"/>
        <v>31</v>
      </c>
      <c r="C46" s="167">
        <f t="shared" si="13"/>
        <v>28</v>
      </c>
      <c r="D46" s="166">
        <f t="shared" si="14"/>
        <v>59</v>
      </c>
      <c r="E46" s="167">
        <f t="shared" si="15"/>
        <v>5</v>
      </c>
      <c r="F46" s="167">
        <f t="shared" si="16"/>
        <v>5</v>
      </c>
      <c r="G46" s="166">
        <f t="shared" si="17"/>
        <v>10</v>
      </c>
      <c r="H46" s="167">
        <f t="shared" si="18"/>
        <v>8</v>
      </c>
      <c r="I46" s="167">
        <f t="shared" si="19"/>
        <v>10</v>
      </c>
      <c r="J46" s="166">
        <f t="shared" si="20"/>
        <v>18</v>
      </c>
      <c r="K46" s="167">
        <f t="shared" si="21"/>
        <v>13</v>
      </c>
      <c r="L46" s="167">
        <f t="shared" si="22"/>
        <v>15</v>
      </c>
      <c r="M46" s="166">
        <f t="shared" si="23"/>
        <v>28</v>
      </c>
      <c r="N46" s="193">
        <f t="shared" si="24"/>
        <v>41.935483870967744</v>
      </c>
      <c r="O46" s="193">
        <f t="shared" si="24"/>
        <v>53.571428571428569</v>
      </c>
      <c r="P46" s="193">
        <f t="shared" si="24"/>
        <v>47.457627118644069</v>
      </c>
    </row>
    <row r="47" spans="1:16" s="2" customFormat="1" ht="13.5">
      <c r="A47" s="160" t="s">
        <v>4</v>
      </c>
      <c r="B47" s="167">
        <f t="shared" si="12"/>
        <v>29</v>
      </c>
      <c r="C47" s="167">
        <f t="shared" si="13"/>
        <v>26</v>
      </c>
      <c r="D47" s="166">
        <f t="shared" si="14"/>
        <v>55</v>
      </c>
      <c r="E47" s="167">
        <f t="shared" si="15"/>
        <v>5</v>
      </c>
      <c r="F47" s="167">
        <f t="shared" si="16"/>
        <v>4</v>
      </c>
      <c r="G47" s="166">
        <f t="shared" si="17"/>
        <v>9</v>
      </c>
      <c r="H47" s="167">
        <f t="shared" si="18"/>
        <v>13</v>
      </c>
      <c r="I47" s="167">
        <f t="shared" si="19"/>
        <v>11</v>
      </c>
      <c r="J47" s="166">
        <f t="shared" si="20"/>
        <v>24</v>
      </c>
      <c r="K47" s="167">
        <f t="shared" si="21"/>
        <v>18</v>
      </c>
      <c r="L47" s="167">
        <f t="shared" si="22"/>
        <v>15</v>
      </c>
      <c r="M47" s="166">
        <f t="shared" si="23"/>
        <v>33</v>
      </c>
      <c r="N47" s="193">
        <f t="shared" si="24"/>
        <v>62.068965517241381</v>
      </c>
      <c r="O47" s="193">
        <f t="shared" si="24"/>
        <v>57.692307692307686</v>
      </c>
      <c r="P47" s="193">
        <f t="shared" si="24"/>
        <v>60</v>
      </c>
    </row>
    <row r="48" spans="1:16" s="2" customFormat="1" ht="13.5">
      <c r="A48" s="160" t="s">
        <v>10</v>
      </c>
      <c r="B48" s="167">
        <f t="shared" si="12"/>
        <v>33</v>
      </c>
      <c r="C48" s="167">
        <f t="shared" si="13"/>
        <v>38</v>
      </c>
      <c r="D48" s="166">
        <f t="shared" si="14"/>
        <v>71</v>
      </c>
      <c r="E48" s="167">
        <f t="shared" si="15"/>
        <v>2</v>
      </c>
      <c r="F48" s="167">
        <f t="shared" si="16"/>
        <v>7</v>
      </c>
      <c r="G48" s="166">
        <f t="shared" si="17"/>
        <v>9</v>
      </c>
      <c r="H48" s="167">
        <f t="shared" si="18"/>
        <v>19</v>
      </c>
      <c r="I48" s="167">
        <f t="shared" si="19"/>
        <v>18</v>
      </c>
      <c r="J48" s="166">
        <f t="shared" si="20"/>
        <v>37</v>
      </c>
      <c r="K48" s="167">
        <f t="shared" si="21"/>
        <v>21</v>
      </c>
      <c r="L48" s="167">
        <f t="shared" si="22"/>
        <v>25</v>
      </c>
      <c r="M48" s="166">
        <f t="shared" si="23"/>
        <v>46</v>
      </c>
      <c r="N48" s="193">
        <f t="shared" si="24"/>
        <v>63.636363636363633</v>
      </c>
      <c r="O48" s="193">
        <f t="shared" si="24"/>
        <v>65.789473684210535</v>
      </c>
      <c r="P48" s="193">
        <f t="shared" si="24"/>
        <v>64.788732394366207</v>
      </c>
    </row>
    <row r="49" spans="1:16" s="2" customFormat="1" ht="13.5">
      <c r="A49" s="160" t="s">
        <v>14</v>
      </c>
      <c r="B49" s="167">
        <f t="shared" si="12"/>
        <v>37</v>
      </c>
      <c r="C49" s="167">
        <f t="shared" si="13"/>
        <v>43</v>
      </c>
      <c r="D49" s="166">
        <f t="shared" si="14"/>
        <v>80</v>
      </c>
      <c r="E49" s="167">
        <f t="shared" si="15"/>
        <v>10</v>
      </c>
      <c r="F49" s="167">
        <f t="shared" si="16"/>
        <v>12</v>
      </c>
      <c r="G49" s="166">
        <f t="shared" si="17"/>
        <v>22</v>
      </c>
      <c r="H49" s="167">
        <f t="shared" si="18"/>
        <v>20</v>
      </c>
      <c r="I49" s="167">
        <f t="shared" si="19"/>
        <v>14</v>
      </c>
      <c r="J49" s="166">
        <f t="shared" si="20"/>
        <v>34</v>
      </c>
      <c r="K49" s="167">
        <f t="shared" si="21"/>
        <v>30</v>
      </c>
      <c r="L49" s="167">
        <f t="shared" si="22"/>
        <v>26</v>
      </c>
      <c r="M49" s="166">
        <f t="shared" si="23"/>
        <v>56</v>
      </c>
      <c r="N49" s="193">
        <f t="shared" si="24"/>
        <v>81.081081081081081</v>
      </c>
      <c r="O49" s="193">
        <f t="shared" si="24"/>
        <v>60.465116279069761</v>
      </c>
      <c r="P49" s="193">
        <f t="shared" si="24"/>
        <v>70</v>
      </c>
    </row>
    <row r="50" spans="1:16" s="2" customFormat="1" ht="13.5">
      <c r="A50" s="160" t="s">
        <v>20</v>
      </c>
      <c r="B50" s="167">
        <f t="shared" si="12"/>
        <v>53</v>
      </c>
      <c r="C50" s="167">
        <f t="shared" si="13"/>
        <v>58</v>
      </c>
      <c r="D50" s="166">
        <f t="shared" si="14"/>
        <v>111</v>
      </c>
      <c r="E50" s="167">
        <f t="shared" si="15"/>
        <v>14</v>
      </c>
      <c r="F50" s="167">
        <f t="shared" si="16"/>
        <v>17</v>
      </c>
      <c r="G50" s="166">
        <f t="shared" si="17"/>
        <v>31</v>
      </c>
      <c r="H50" s="167">
        <f t="shared" si="18"/>
        <v>15</v>
      </c>
      <c r="I50" s="167">
        <f t="shared" si="19"/>
        <v>19</v>
      </c>
      <c r="J50" s="166">
        <f t="shared" si="20"/>
        <v>34</v>
      </c>
      <c r="K50" s="167">
        <f t="shared" si="21"/>
        <v>29</v>
      </c>
      <c r="L50" s="167">
        <f t="shared" si="22"/>
        <v>36</v>
      </c>
      <c r="M50" s="166">
        <f t="shared" si="23"/>
        <v>65</v>
      </c>
      <c r="N50" s="193">
        <f t="shared" si="24"/>
        <v>54.716981132075468</v>
      </c>
      <c r="O50" s="193">
        <f t="shared" si="24"/>
        <v>62.068965517241381</v>
      </c>
      <c r="P50" s="193">
        <f t="shared" si="24"/>
        <v>58.558558558558559</v>
      </c>
    </row>
    <row r="51" spans="1:16" s="2" customFormat="1" ht="13.5">
      <c r="A51" s="160" t="s">
        <v>23</v>
      </c>
      <c r="B51" s="167">
        <f t="shared" si="12"/>
        <v>51</v>
      </c>
      <c r="C51" s="167">
        <f t="shared" si="13"/>
        <v>50</v>
      </c>
      <c r="D51" s="166">
        <f t="shared" si="14"/>
        <v>101</v>
      </c>
      <c r="E51" s="167">
        <f t="shared" si="15"/>
        <v>13</v>
      </c>
      <c r="F51" s="167">
        <f t="shared" si="16"/>
        <v>13</v>
      </c>
      <c r="G51" s="166">
        <f t="shared" si="17"/>
        <v>26</v>
      </c>
      <c r="H51" s="167">
        <f t="shared" si="18"/>
        <v>26</v>
      </c>
      <c r="I51" s="167">
        <f t="shared" si="19"/>
        <v>22</v>
      </c>
      <c r="J51" s="166">
        <f t="shared" si="20"/>
        <v>48</v>
      </c>
      <c r="K51" s="167">
        <f t="shared" si="21"/>
        <v>39</v>
      </c>
      <c r="L51" s="167">
        <f t="shared" si="22"/>
        <v>35</v>
      </c>
      <c r="M51" s="166">
        <f t="shared" si="23"/>
        <v>74</v>
      </c>
      <c r="N51" s="193">
        <f t="shared" si="24"/>
        <v>76.470588235294116</v>
      </c>
      <c r="O51" s="193">
        <f t="shared" si="24"/>
        <v>70</v>
      </c>
      <c r="P51" s="193">
        <f t="shared" si="24"/>
        <v>73.267326732673268</v>
      </c>
    </row>
    <row r="52" spans="1:16" s="2" customFormat="1" ht="13.5">
      <c r="A52" s="160" t="s">
        <v>35</v>
      </c>
      <c r="B52" s="167">
        <f t="shared" si="12"/>
        <v>146</v>
      </c>
      <c r="C52" s="167">
        <f t="shared" si="13"/>
        <v>195</v>
      </c>
      <c r="D52" s="166">
        <f t="shared" si="14"/>
        <v>341</v>
      </c>
      <c r="E52" s="167">
        <f t="shared" si="15"/>
        <v>31</v>
      </c>
      <c r="F52" s="167">
        <f t="shared" si="16"/>
        <v>29</v>
      </c>
      <c r="G52" s="166">
        <f t="shared" si="17"/>
        <v>60</v>
      </c>
      <c r="H52" s="167">
        <f t="shared" si="18"/>
        <v>54</v>
      </c>
      <c r="I52" s="167">
        <f t="shared" si="19"/>
        <v>58</v>
      </c>
      <c r="J52" s="166">
        <f t="shared" si="20"/>
        <v>112</v>
      </c>
      <c r="K52" s="167">
        <f t="shared" si="21"/>
        <v>85</v>
      </c>
      <c r="L52" s="167">
        <f t="shared" si="22"/>
        <v>87</v>
      </c>
      <c r="M52" s="166">
        <f t="shared" si="23"/>
        <v>172</v>
      </c>
      <c r="N52" s="193">
        <f t="shared" si="24"/>
        <v>58.219178082191782</v>
      </c>
      <c r="O52" s="193">
        <f t="shared" si="24"/>
        <v>44.61538461538462</v>
      </c>
      <c r="P52" s="193">
        <f t="shared" si="24"/>
        <v>50.439882697947212</v>
      </c>
    </row>
    <row r="53" spans="1:16" s="2" customFormat="1" ht="13.5">
      <c r="A53" s="160" t="s">
        <v>34</v>
      </c>
      <c r="B53" s="166">
        <f t="shared" ref="B53:M53" si="25">SUM(B40:B52)</f>
        <v>450</v>
      </c>
      <c r="C53" s="166">
        <f t="shared" si="25"/>
        <v>523</v>
      </c>
      <c r="D53" s="166">
        <f t="shared" si="25"/>
        <v>973</v>
      </c>
      <c r="E53" s="166">
        <f t="shared" si="25"/>
        <v>86</v>
      </c>
      <c r="F53" s="166">
        <f t="shared" si="25"/>
        <v>106</v>
      </c>
      <c r="G53" s="166">
        <f t="shared" si="25"/>
        <v>192</v>
      </c>
      <c r="H53" s="166">
        <f t="shared" si="25"/>
        <v>187</v>
      </c>
      <c r="I53" s="166">
        <f t="shared" si="25"/>
        <v>178</v>
      </c>
      <c r="J53" s="166">
        <f t="shared" si="25"/>
        <v>365</v>
      </c>
      <c r="K53" s="166">
        <f t="shared" si="25"/>
        <v>273</v>
      </c>
      <c r="L53" s="166">
        <f t="shared" si="25"/>
        <v>284</v>
      </c>
      <c r="M53" s="166">
        <f t="shared" si="25"/>
        <v>557</v>
      </c>
      <c r="N53" s="193">
        <f>ROUND(IF(OR(K53=0,B53=0),0,K53/B53*100),2)</f>
        <v>60.67</v>
      </c>
      <c r="O53" s="193">
        <f>ROUND(IF(OR(L53=0,C53=0),0,L53/C53*100),2)</f>
        <v>54.3</v>
      </c>
      <c r="P53" s="193">
        <f>ROUND(IF(OR(M53=0,D53=0),0,M53/D53*100),2)</f>
        <v>57.25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699" priority="137" stopIfTrue="1" operator="notEqual">
      <formula>B36</formula>
    </cfRule>
  </conditionalFormatting>
  <conditionalFormatting sqref="H49:J49">
    <cfRule type="cellIs" dxfId="4698" priority="138" stopIfTrue="1" operator="greaterThan">
      <formula>100</formula>
    </cfRule>
    <cfRule type="cellIs" dxfId="4697" priority="139" stopIfTrue="1" operator="notEqual">
      <formula>H36</formula>
    </cfRule>
  </conditionalFormatting>
  <conditionalFormatting sqref="H39:J48">
    <cfRule type="cellIs" dxfId="4696" priority="140" stopIfTrue="1" operator="greaterThan">
      <formula>100</formula>
    </cfRule>
  </conditionalFormatting>
  <conditionalFormatting sqref="B49:G49">
    <cfRule type="cellIs" dxfId="4695" priority="136" stopIfTrue="1" operator="notEqual">
      <formula>B36</formula>
    </cfRule>
  </conditionalFormatting>
  <conditionalFormatting sqref="H49:J49">
    <cfRule type="cellIs" dxfId="4694" priority="134" stopIfTrue="1" operator="greaterThan">
      <formula>100</formula>
    </cfRule>
    <cfRule type="cellIs" dxfId="4693" priority="135" stopIfTrue="1" operator="notEqual">
      <formula>H36</formula>
    </cfRule>
  </conditionalFormatting>
  <conditionalFormatting sqref="H39:J48">
    <cfRule type="cellIs" dxfId="4692" priority="133" stopIfTrue="1" operator="greaterThan">
      <formula>100</formula>
    </cfRule>
  </conditionalFormatting>
  <conditionalFormatting sqref="B49:G49">
    <cfRule type="cellIs" dxfId="4691" priority="132" stopIfTrue="1" operator="notEqual">
      <formula>B36</formula>
    </cfRule>
  </conditionalFormatting>
  <conditionalFormatting sqref="H49:J49">
    <cfRule type="cellIs" dxfId="4690" priority="130" stopIfTrue="1" operator="greaterThan">
      <formula>100</formula>
    </cfRule>
    <cfRule type="cellIs" dxfId="4689" priority="131" stopIfTrue="1" operator="notEqual">
      <formula>H36</formula>
    </cfRule>
  </conditionalFormatting>
  <conditionalFormatting sqref="H39:J48">
    <cfRule type="cellIs" dxfId="4688" priority="129" stopIfTrue="1" operator="greaterThan">
      <formula>100</formula>
    </cfRule>
  </conditionalFormatting>
  <conditionalFormatting sqref="B49:G49">
    <cfRule type="cellIs" dxfId="4687" priority="128" stopIfTrue="1" operator="notEqual">
      <formula>B36</formula>
    </cfRule>
  </conditionalFormatting>
  <conditionalFormatting sqref="H49:J49">
    <cfRule type="cellIs" dxfId="4686" priority="126" stopIfTrue="1" operator="greaterThan">
      <formula>100</formula>
    </cfRule>
    <cfRule type="cellIs" dxfId="4685" priority="127" stopIfTrue="1" operator="notEqual">
      <formula>H36</formula>
    </cfRule>
  </conditionalFormatting>
  <conditionalFormatting sqref="H39:J48">
    <cfRule type="cellIs" dxfId="4684" priority="125" stopIfTrue="1" operator="greaterThan">
      <formula>100</formula>
    </cfRule>
  </conditionalFormatting>
  <conditionalFormatting sqref="B49:G49">
    <cfRule type="cellIs" dxfId="4683" priority="124" stopIfTrue="1" operator="notEqual">
      <formula>B36</formula>
    </cfRule>
  </conditionalFormatting>
  <conditionalFormatting sqref="H49:J49">
    <cfRule type="cellIs" dxfId="4682" priority="122" stopIfTrue="1" operator="greaterThan">
      <formula>100</formula>
    </cfRule>
    <cfRule type="cellIs" dxfId="4681" priority="123" stopIfTrue="1" operator="notEqual">
      <formula>H36</formula>
    </cfRule>
  </conditionalFormatting>
  <conditionalFormatting sqref="H39:J48">
    <cfRule type="cellIs" dxfId="4680" priority="121" stopIfTrue="1" operator="greaterThan">
      <formula>100</formula>
    </cfRule>
  </conditionalFormatting>
  <conditionalFormatting sqref="B49:G49">
    <cfRule type="cellIs" dxfId="4679" priority="120" stopIfTrue="1" operator="notEqual">
      <formula>B36</formula>
    </cfRule>
  </conditionalFormatting>
  <conditionalFormatting sqref="H49:J49">
    <cfRule type="cellIs" dxfId="4678" priority="118" stopIfTrue="1" operator="greaterThan">
      <formula>100</formula>
    </cfRule>
    <cfRule type="cellIs" dxfId="4677" priority="119" stopIfTrue="1" operator="notEqual">
      <formula>H36</formula>
    </cfRule>
  </conditionalFormatting>
  <conditionalFormatting sqref="H39:J48">
    <cfRule type="cellIs" dxfId="4676" priority="117" stopIfTrue="1" operator="greaterThan">
      <formula>100</formula>
    </cfRule>
  </conditionalFormatting>
  <conditionalFormatting sqref="B49:G49">
    <cfRule type="cellIs" dxfId="4675" priority="116" stopIfTrue="1" operator="notEqual">
      <formula>B36</formula>
    </cfRule>
  </conditionalFormatting>
  <conditionalFormatting sqref="H49:J49">
    <cfRule type="cellIs" dxfId="4674" priority="114" stopIfTrue="1" operator="greaterThan">
      <formula>100</formula>
    </cfRule>
    <cfRule type="cellIs" dxfId="4673" priority="115" stopIfTrue="1" operator="notEqual">
      <formula>H36</formula>
    </cfRule>
  </conditionalFormatting>
  <conditionalFormatting sqref="H39:J48">
    <cfRule type="cellIs" dxfId="4672" priority="113" stopIfTrue="1" operator="greaterThan">
      <formula>100</formula>
    </cfRule>
  </conditionalFormatting>
  <conditionalFormatting sqref="B49:G49">
    <cfRule type="cellIs" dxfId="4671" priority="112" stopIfTrue="1" operator="notEqual">
      <formula>B36</formula>
    </cfRule>
  </conditionalFormatting>
  <conditionalFormatting sqref="H49:J49">
    <cfRule type="cellIs" dxfId="4670" priority="110" stopIfTrue="1" operator="greaterThan">
      <formula>100</formula>
    </cfRule>
    <cfRule type="cellIs" dxfId="4669" priority="111" stopIfTrue="1" operator="notEqual">
      <formula>H36</formula>
    </cfRule>
  </conditionalFormatting>
  <conditionalFormatting sqref="H39:J48">
    <cfRule type="cellIs" dxfId="4668" priority="109" stopIfTrue="1" operator="greaterThan">
      <formula>100</formula>
    </cfRule>
  </conditionalFormatting>
  <conditionalFormatting sqref="B49:G49">
    <cfRule type="cellIs" dxfId="4667" priority="108" stopIfTrue="1" operator="notEqual">
      <formula>B36</formula>
    </cfRule>
  </conditionalFormatting>
  <conditionalFormatting sqref="H49:J49">
    <cfRule type="cellIs" dxfId="4666" priority="106" stopIfTrue="1" operator="greaterThan">
      <formula>100</formula>
    </cfRule>
    <cfRule type="cellIs" dxfId="4665" priority="107" stopIfTrue="1" operator="notEqual">
      <formula>H36</formula>
    </cfRule>
  </conditionalFormatting>
  <conditionalFormatting sqref="H39:J48">
    <cfRule type="cellIs" dxfId="4664" priority="105" stopIfTrue="1" operator="greaterThan">
      <formula>100</formula>
    </cfRule>
  </conditionalFormatting>
  <conditionalFormatting sqref="B49:G49">
    <cfRule type="cellIs" dxfId="4663" priority="104" stopIfTrue="1" operator="notEqual">
      <formula>B36</formula>
    </cfRule>
  </conditionalFormatting>
  <conditionalFormatting sqref="H49:J49">
    <cfRule type="cellIs" dxfId="4662" priority="102" stopIfTrue="1" operator="greaterThan">
      <formula>100</formula>
    </cfRule>
    <cfRule type="cellIs" dxfId="4661" priority="103" stopIfTrue="1" operator="notEqual">
      <formula>H36</formula>
    </cfRule>
  </conditionalFormatting>
  <conditionalFormatting sqref="H39:J48">
    <cfRule type="cellIs" dxfId="4660" priority="101" stopIfTrue="1" operator="greaterThan">
      <formula>100</formula>
    </cfRule>
  </conditionalFormatting>
  <conditionalFormatting sqref="B49:G49">
    <cfRule type="cellIs" dxfId="4659" priority="100" stopIfTrue="1" operator="notEqual">
      <formula>B36</formula>
    </cfRule>
  </conditionalFormatting>
  <conditionalFormatting sqref="H49:J49">
    <cfRule type="cellIs" dxfId="4658" priority="98" stopIfTrue="1" operator="greaterThan">
      <formula>100</formula>
    </cfRule>
    <cfRule type="cellIs" dxfId="4657" priority="99" stopIfTrue="1" operator="notEqual">
      <formula>H36</formula>
    </cfRule>
  </conditionalFormatting>
  <conditionalFormatting sqref="H39:J48">
    <cfRule type="cellIs" dxfId="4656" priority="97" stopIfTrue="1" operator="greaterThan">
      <formula>100</formula>
    </cfRule>
  </conditionalFormatting>
  <conditionalFormatting sqref="B49:G49">
    <cfRule type="cellIs" dxfId="4655" priority="96" stopIfTrue="1" operator="notEqual">
      <formula>B36</formula>
    </cfRule>
  </conditionalFormatting>
  <conditionalFormatting sqref="H49:J49">
    <cfRule type="cellIs" dxfId="4654" priority="94" stopIfTrue="1" operator="greaterThan">
      <formula>100</formula>
    </cfRule>
    <cfRule type="cellIs" dxfId="4653" priority="95" stopIfTrue="1" operator="notEqual">
      <formula>H36</formula>
    </cfRule>
  </conditionalFormatting>
  <conditionalFormatting sqref="H39:J48">
    <cfRule type="cellIs" dxfId="4652" priority="93" stopIfTrue="1" operator="greaterThan">
      <formula>100</formula>
    </cfRule>
  </conditionalFormatting>
  <conditionalFormatting sqref="B49:G49">
    <cfRule type="cellIs" dxfId="4651" priority="92" stopIfTrue="1" operator="notEqual">
      <formula>B36</formula>
    </cfRule>
  </conditionalFormatting>
  <conditionalFormatting sqref="H49:J49">
    <cfRule type="cellIs" dxfId="4650" priority="90" stopIfTrue="1" operator="greaterThan">
      <formula>100</formula>
    </cfRule>
    <cfRule type="cellIs" dxfId="4649" priority="91" stopIfTrue="1" operator="notEqual">
      <formula>H36</formula>
    </cfRule>
  </conditionalFormatting>
  <conditionalFormatting sqref="H39:J48">
    <cfRule type="cellIs" dxfId="4648" priority="89" stopIfTrue="1" operator="greaterThan">
      <formula>100</formula>
    </cfRule>
  </conditionalFormatting>
  <conditionalFormatting sqref="B49:G49">
    <cfRule type="cellIs" dxfId="4647" priority="88" stopIfTrue="1" operator="notEqual">
      <formula>B36</formula>
    </cfRule>
  </conditionalFormatting>
  <conditionalFormatting sqref="H49:J49">
    <cfRule type="cellIs" dxfId="4646" priority="86" stopIfTrue="1" operator="greaterThan">
      <formula>100</formula>
    </cfRule>
    <cfRule type="cellIs" dxfId="4645" priority="87" stopIfTrue="1" operator="notEqual">
      <formula>H36</formula>
    </cfRule>
  </conditionalFormatting>
  <conditionalFormatting sqref="H39:J48">
    <cfRule type="cellIs" dxfId="4644" priority="85" stopIfTrue="1" operator="greaterThan">
      <formula>100</formula>
    </cfRule>
  </conditionalFormatting>
  <conditionalFormatting sqref="B49:G49">
    <cfRule type="cellIs" dxfId="4643" priority="84" stopIfTrue="1" operator="notEqual">
      <formula>B36</formula>
    </cfRule>
  </conditionalFormatting>
  <conditionalFormatting sqref="H49:J49">
    <cfRule type="cellIs" dxfId="4642" priority="82" stopIfTrue="1" operator="greaterThan">
      <formula>100</formula>
    </cfRule>
    <cfRule type="cellIs" dxfId="4641" priority="83" stopIfTrue="1" operator="notEqual">
      <formula>H36</formula>
    </cfRule>
  </conditionalFormatting>
  <conditionalFormatting sqref="H39:J48">
    <cfRule type="cellIs" dxfId="4640" priority="81" stopIfTrue="1" operator="greaterThan">
      <formula>100</formula>
    </cfRule>
  </conditionalFormatting>
  <conditionalFormatting sqref="B49:G49">
    <cfRule type="cellIs" dxfId="4639" priority="80" stopIfTrue="1" operator="notEqual">
      <formula>B36</formula>
    </cfRule>
  </conditionalFormatting>
  <conditionalFormatting sqref="H49:J49">
    <cfRule type="cellIs" dxfId="4638" priority="78" stopIfTrue="1" operator="greaterThan">
      <formula>100</formula>
    </cfRule>
    <cfRule type="cellIs" dxfId="4637" priority="79" stopIfTrue="1" operator="notEqual">
      <formula>H36</formula>
    </cfRule>
  </conditionalFormatting>
  <conditionalFormatting sqref="H39:J48">
    <cfRule type="cellIs" dxfId="4636" priority="77" stopIfTrue="1" operator="greaterThan">
      <formula>100</formula>
    </cfRule>
  </conditionalFormatting>
  <conditionalFormatting sqref="B49:G49">
    <cfRule type="cellIs" dxfId="4635" priority="76" stopIfTrue="1" operator="notEqual">
      <formula>B36</formula>
    </cfRule>
  </conditionalFormatting>
  <conditionalFormatting sqref="H49:J49">
    <cfRule type="cellIs" dxfId="4634" priority="74" stopIfTrue="1" operator="greaterThan">
      <formula>100</formula>
    </cfRule>
    <cfRule type="cellIs" dxfId="4633" priority="75" stopIfTrue="1" operator="notEqual">
      <formula>H36</formula>
    </cfRule>
  </conditionalFormatting>
  <conditionalFormatting sqref="H39:J48">
    <cfRule type="cellIs" dxfId="4632" priority="73" stopIfTrue="1" operator="greaterThan">
      <formula>100</formula>
    </cfRule>
  </conditionalFormatting>
  <conditionalFormatting sqref="B49:G49">
    <cfRule type="cellIs" dxfId="4631" priority="72" stopIfTrue="1" operator="notEqual">
      <formula>B36</formula>
    </cfRule>
  </conditionalFormatting>
  <conditionalFormatting sqref="H49:J49">
    <cfRule type="cellIs" dxfId="4630" priority="70" stopIfTrue="1" operator="greaterThan">
      <formula>100</formula>
    </cfRule>
    <cfRule type="cellIs" dxfId="4629" priority="71" stopIfTrue="1" operator="notEqual">
      <formula>H36</formula>
    </cfRule>
  </conditionalFormatting>
  <conditionalFormatting sqref="H39:J48">
    <cfRule type="cellIs" dxfId="4628" priority="69" stopIfTrue="1" operator="greaterThan">
      <formula>100</formula>
    </cfRule>
  </conditionalFormatting>
  <conditionalFormatting sqref="B49:G49">
    <cfRule type="cellIs" dxfId="4627" priority="68" stopIfTrue="1" operator="notEqual">
      <formula>B36</formula>
    </cfRule>
  </conditionalFormatting>
  <conditionalFormatting sqref="H49:J49">
    <cfRule type="cellIs" dxfId="4626" priority="66" stopIfTrue="1" operator="greaterThan">
      <formula>100</formula>
    </cfRule>
    <cfRule type="cellIs" dxfId="4625" priority="67" stopIfTrue="1" operator="notEqual">
      <formula>H36</formula>
    </cfRule>
  </conditionalFormatting>
  <conditionalFormatting sqref="H39:J48">
    <cfRule type="cellIs" dxfId="4624" priority="65" stopIfTrue="1" operator="greaterThan">
      <formula>100</formula>
    </cfRule>
  </conditionalFormatting>
  <conditionalFormatting sqref="B49:G49">
    <cfRule type="cellIs" dxfId="4623" priority="64" stopIfTrue="1" operator="notEqual">
      <formula>B36</formula>
    </cfRule>
  </conditionalFormatting>
  <conditionalFormatting sqref="H49:J49">
    <cfRule type="cellIs" dxfId="4622" priority="62" stopIfTrue="1" operator="greaterThan">
      <formula>100</formula>
    </cfRule>
    <cfRule type="cellIs" dxfId="4621" priority="63" stopIfTrue="1" operator="notEqual">
      <formula>H36</formula>
    </cfRule>
  </conditionalFormatting>
  <conditionalFormatting sqref="H39:J48">
    <cfRule type="cellIs" dxfId="4620" priority="61" stopIfTrue="1" operator="greaterThan">
      <formula>100</formula>
    </cfRule>
  </conditionalFormatting>
  <conditionalFormatting sqref="B49:G49">
    <cfRule type="cellIs" dxfId="4619" priority="60" stopIfTrue="1" operator="notEqual">
      <formula>B36</formula>
    </cfRule>
  </conditionalFormatting>
  <conditionalFormatting sqref="H49:J49">
    <cfRule type="cellIs" dxfId="4618" priority="58" stopIfTrue="1" operator="greaterThan">
      <formula>100</formula>
    </cfRule>
    <cfRule type="cellIs" dxfId="4617" priority="59" stopIfTrue="1" operator="notEqual">
      <formula>H36</formula>
    </cfRule>
  </conditionalFormatting>
  <conditionalFormatting sqref="H39:J48">
    <cfRule type="cellIs" dxfId="4616" priority="57" stopIfTrue="1" operator="greaterThan">
      <formula>100</formula>
    </cfRule>
  </conditionalFormatting>
  <conditionalFormatting sqref="B49:G49">
    <cfRule type="cellIs" dxfId="4615" priority="56" stopIfTrue="1" operator="notEqual">
      <formula>B36</formula>
    </cfRule>
  </conditionalFormatting>
  <conditionalFormatting sqref="H49:J49">
    <cfRule type="cellIs" dxfId="4614" priority="54" stopIfTrue="1" operator="greaterThan">
      <formula>100</formula>
    </cfRule>
    <cfRule type="cellIs" dxfId="4613" priority="55" stopIfTrue="1" operator="notEqual">
      <formula>H36</formula>
    </cfRule>
  </conditionalFormatting>
  <conditionalFormatting sqref="H39:J48">
    <cfRule type="cellIs" dxfId="4612" priority="53" stopIfTrue="1" operator="greaterThan">
      <formula>100</formula>
    </cfRule>
  </conditionalFormatting>
  <conditionalFormatting sqref="B49:G49">
    <cfRule type="cellIs" dxfId="4611" priority="52" stopIfTrue="1" operator="notEqual">
      <formula>B36</formula>
    </cfRule>
  </conditionalFormatting>
  <conditionalFormatting sqref="H49:J49">
    <cfRule type="cellIs" dxfId="4610" priority="50" stopIfTrue="1" operator="greaterThan">
      <formula>100</formula>
    </cfRule>
    <cfRule type="cellIs" dxfId="4609" priority="51" stopIfTrue="1" operator="notEqual">
      <formula>H36</formula>
    </cfRule>
  </conditionalFormatting>
  <conditionalFormatting sqref="H39:J48">
    <cfRule type="cellIs" dxfId="4608" priority="49" stopIfTrue="1" operator="greaterThan">
      <formula>100</formula>
    </cfRule>
  </conditionalFormatting>
  <conditionalFormatting sqref="B49:G49">
    <cfRule type="cellIs" dxfId="4607" priority="48" stopIfTrue="1" operator="notEqual">
      <formula>B36</formula>
    </cfRule>
  </conditionalFormatting>
  <conditionalFormatting sqref="H49:J49">
    <cfRule type="cellIs" dxfId="4606" priority="46" stopIfTrue="1" operator="greaterThan">
      <formula>100</formula>
    </cfRule>
    <cfRule type="cellIs" dxfId="4605" priority="47" stopIfTrue="1" operator="notEqual">
      <formula>H36</formula>
    </cfRule>
  </conditionalFormatting>
  <conditionalFormatting sqref="H39:J48">
    <cfRule type="cellIs" dxfId="4604" priority="45" stopIfTrue="1" operator="greaterThan">
      <formula>100</formula>
    </cfRule>
  </conditionalFormatting>
  <conditionalFormatting sqref="B53:G53">
    <cfRule type="cellIs" dxfId="4603" priority="44" stopIfTrue="1" operator="notEqual">
      <formula>B38</formula>
    </cfRule>
  </conditionalFormatting>
  <conditionalFormatting sqref="H53:J53">
    <cfRule type="cellIs" dxfId="4602" priority="42" stopIfTrue="1" operator="greaterThan">
      <formula>100</formula>
    </cfRule>
    <cfRule type="cellIs" dxfId="4601" priority="43" stopIfTrue="1" operator="notEqual">
      <formula>H38</formula>
    </cfRule>
  </conditionalFormatting>
  <conditionalFormatting sqref="H40:J52">
    <cfRule type="cellIs" dxfId="4600" priority="41" stopIfTrue="1" operator="greaterThan">
      <formula>100</formula>
    </cfRule>
  </conditionalFormatting>
  <conditionalFormatting sqref="B53:G53">
    <cfRule type="cellIs" dxfId="4599" priority="40" stopIfTrue="1" operator="notEqual">
      <formula>B38</formula>
    </cfRule>
  </conditionalFormatting>
  <conditionalFormatting sqref="H53:J53">
    <cfRule type="cellIs" dxfId="4598" priority="38" stopIfTrue="1" operator="greaterThan">
      <formula>100</formula>
    </cfRule>
    <cfRule type="cellIs" dxfId="4597" priority="39" stopIfTrue="1" operator="notEqual">
      <formula>H38</formula>
    </cfRule>
  </conditionalFormatting>
  <conditionalFormatting sqref="H40:J52">
    <cfRule type="cellIs" dxfId="4596" priority="37" stopIfTrue="1" operator="greaterThan">
      <formula>100</formula>
    </cfRule>
  </conditionalFormatting>
  <conditionalFormatting sqref="B49:G49">
    <cfRule type="cellIs" dxfId="4595" priority="36" stopIfTrue="1" operator="notEqual">
      <formula>B36</formula>
    </cfRule>
  </conditionalFormatting>
  <conditionalFormatting sqref="H49:J49">
    <cfRule type="cellIs" dxfId="4594" priority="34" stopIfTrue="1" operator="greaterThan">
      <formula>100</formula>
    </cfRule>
    <cfRule type="cellIs" dxfId="4593" priority="35" stopIfTrue="1" operator="notEqual">
      <formula>H36</formula>
    </cfRule>
  </conditionalFormatting>
  <conditionalFormatting sqref="H39:J48">
    <cfRule type="cellIs" dxfId="4592" priority="33" stopIfTrue="1" operator="greaterThan">
      <formula>100</formula>
    </cfRule>
  </conditionalFormatting>
  <conditionalFormatting sqref="B53:G53">
    <cfRule type="cellIs" dxfId="4591" priority="32" stopIfTrue="1" operator="notEqual">
      <formula>B38</formula>
    </cfRule>
  </conditionalFormatting>
  <conditionalFormatting sqref="H53:J53">
    <cfRule type="cellIs" dxfId="4590" priority="30" stopIfTrue="1" operator="greaterThan">
      <formula>100</formula>
    </cfRule>
    <cfRule type="cellIs" dxfId="4589" priority="31" stopIfTrue="1" operator="notEqual">
      <formula>H38</formula>
    </cfRule>
  </conditionalFormatting>
  <conditionalFormatting sqref="H40:J52">
    <cfRule type="cellIs" dxfId="4588" priority="29" stopIfTrue="1" operator="greaterThan">
      <formula>100</formula>
    </cfRule>
  </conditionalFormatting>
  <conditionalFormatting sqref="B53:G53">
    <cfRule type="cellIs" dxfId="4587" priority="28" stopIfTrue="1" operator="notEqual">
      <formula>B38</formula>
    </cfRule>
  </conditionalFormatting>
  <conditionalFormatting sqref="H53:J53">
    <cfRule type="cellIs" dxfId="4586" priority="26" stopIfTrue="1" operator="greaterThan">
      <formula>100</formula>
    </cfRule>
    <cfRule type="cellIs" dxfId="4585" priority="27" stopIfTrue="1" operator="notEqual">
      <formula>H38</formula>
    </cfRule>
  </conditionalFormatting>
  <conditionalFormatting sqref="H40:J52">
    <cfRule type="cellIs" dxfId="4584" priority="25" stopIfTrue="1" operator="greaterThan">
      <formula>100</formula>
    </cfRule>
  </conditionalFormatting>
  <conditionalFormatting sqref="B49:G49">
    <cfRule type="cellIs" dxfId="4583" priority="24" stopIfTrue="1" operator="notEqual">
      <formula>B36</formula>
    </cfRule>
  </conditionalFormatting>
  <conditionalFormatting sqref="H49:J49">
    <cfRule type="cellIs" dxfId="4582" priority="22" stopIfTrue="1" operator="greaterThan">
      <formula>100</formula>
    </cfRule>
    <cfRule type="cellIs" dxfId="4581" priority="23" stopIfTrue="1" operator="notEqual">
      <formula>H36</formula>
    </cfRule>
  </conditionalFormatting>
  <conditionalFormatting sqref="H39:J48">
    <cfRule type="cellIs" dxfId="4580" priority="21" stopIfTrue="1" operator="greaterThan">
      <formula>100</formula>
    </cfRule>
  </conditionalFormatting>
  <conditionalFormatting sqref="B53:G53">
    <cfRule type="cellIs" dxfId="4579" priority="20" stopIfTrue="1" operator="notEqual">
      <formula>B38</formula>
    </cfRule>
  </conditionalFormatting>
  <conditionalFormatting sqref="H53:J53">
    <cfRule type="cellIs" dxfId="4578" priority="18" stopIfTrue="1" operator="greaterThan">
      <formula>100</formula>
    </cfRule>
    <cfRule type="cellIs" dxfId="4577" priority="19" stopIfTrue="1" operator="notEqual">
      <formula>H38</formula>
    </cfRule>
  </conditionalFormatting>
  <conditionalFormatting sqref="H40:J52">
    <cfRule type="cellIs" dxfId="4576" priority="17" stopIfTrue="1" operator="greaterThan">
      <formula>100</formula>
    </cfRule>
  </conditionalFormatting>
  <conditionalFormatting sqref="B53:G53">
    <cfRule type="cellIs" dxfId="4575" priority="16" stopIfTrue="1" operator="notEqual">
      <formula>B38</formula>
    </cfRule>
  </conditionalFormatting>
  <conditionalFormatting sqref="H53:J53">
    <cfRule type="cellIs" dxfId="4574" priority="14" stopIfTrue="1" operator="greaterThan">
      <formula>100</formula>
    </cfRule>
    <cfRule type="cellIs" dxfId="4573" priority="15" stopIfTrue="1" operator="notEqual">
      <formula>H38</formula>
    </cfRule>
  </conditionalFormatting>
  <conditionalFormatting sqref="H40:J52">
    <cfRule type="cellIs" dxfId="4572" priority="13" stopIfTrue="1" operator="greaterThan">
      <formula>100</formula>
    </cfRule>
  </conditionalFormatting>
  <conditionalFormatting sqref="B53:G53">
    <cfRule type="cellIs" dxfId="4571" priority="12" stopIfTrue="1" operator="notEqual">
      <formula>B38</formula>
    </cfRule>
  </conditionalFormatting>
  <conditionalFormatting sqref="H53:J53">
    <cfRule type="cellIs" dxfId="4570" priority="10" stopIfTrue="1" operator="greaterThan">
      <formula>100</formula>
    </cfRule>
    <cfRule type="cellIs" dxfId="4569" priority="11" stopIfTrue="1" operator="notEqual">
      <formula>H38</formula>
    </cfRule>
  </conditionalFormatting>
  <conditionalFormatting sqref="H40:J52">
    <cfRule type="cellIs" dxfId="4568" priority="9" stopIfTrue="1" operator="greaterThan">
      <formula>100</formula>
    </cfRule>
  </conditionalFormatting>
  <conditionalFormatting sqref="B53:G53">
    <cfRule type="cellIs" dxfId="4567" priority="8" stopIfTrue="1" operator="notEqual">
      <formula>B38</formula>
    </cfRule>
  </conditionalFormatting>
  <conditionalFormatting sqref="H53:J53">
    <cfRule type="cellIs" dxfId="4566" priority="6" stopIfTrue="1" operator="greaterThan">
      <formula>100</formula>
    </cfRule>
    <cfRule type="cellIs" dxfId="4565" priority="7" stopIfTrue="1" operator="notEqual">
      <formula>H38</formula>
    </cfRule>
  </conditionalFormatting>
  <conditionalFormatting sqref="H40:J52">
    <cfRule type="cellIs" dxfId="4564" priority="5" stopIfTrue="1" operator="greaterThan">
      <formula>100</formula>
    </cfRule>
  </conditionalFormatting>
  <conditionalFormatting sqref="B53:M53">
    <cfRule type="cellIs" dxfId="4563" priority="4" stopIfTrue="1" operator="notEqual">
      <formula>B38</formula>
    </cfRule>
  </conditionalFormatting>
  <conditionalFormatting sqref="N53:P53">
    <cfRule type="cellIs" dxfId="4562" priority="2" stopIfTrue="1" operator="greaterThan">
      <formula>100</formula>
    </cfRule>
    <cfRule type="cellIs" dxfId="4561" priority="3" stopIfTrue="1" operator="notEqual">
      <formula>N38</formula>
    </cfRule>
  </conditionalFormatting>
  <conditionalFormatting sqref="N40:P52">
    <cfRule type="cellIs" dxfId="45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40</v>
      </c>
      <c r="C6" s="168">
        <f t="shared" si="0"/>
        <v>49</v>
      </c>
      <c r="D6" s="171">
        <f t="shared" ref="D6:D16" si="1">SUM(B6:C6)</f>
        <v>89</v>
      </c>
      <c r="E6" s="174"/>
      <c r="F6" s="174"/>
      <c r="G6" s="174"/>
      <c r="H6" s="174"/>
      <c r="I6" s="174"/>
      <c r="J6" s="174"/>
      <c r="K6" s="179">
        <f t="shared" ref="K6:L16" si="2">K42</f>
        <v>14</v>
      </c>
      <c r="L6" s="183">
        <f t="shared" si="2"/>
        <v>18</v>
      </c>
      <c r="M6" s="188">
        <f t="shared" ref="M6:M17" si="3">SUM(K6:L6)</f>
        <v>32</v>
      </c>
      <c r="N6" s="91">
        <f t="shared" ref="N6:P17" si="4">IF(OR(K6=0,B6=0),0,K6/B6*100)</f>
        <v>35</v>
      </c>
      <c r="O6" s="194">
        <f t="shared" si="4"/>
        <v>36.734693877551024</v>
      </c>
      <c r="P6" s="196">
        <f t="shared" si="4"/>
        <v>35.955056179775283</v>
      </c>
    </row>
    <row r="7" spans="1:16" s="2" customFormat="1" ht="22.5" hidden="1" customHeight="1">
      <c r="A7" s="8" t="s">
        <v>7</v>
      </c>
      <c r="B7" s="161">
        <f t="shared" si="0"/>
        <v>32</v>
      </c>
      <c r="C7" s="168">
        <f t="shared" si="0"/>
        <v>39</v>
      </c>
      <c r="D7" s="130">
        <f t="shared" si="1"/>
        <v>71</v>
      </c>
      <c r="E7" s="175"/>
      <c r="F7" s="175"/>
      <c r="G7" s="175"/>
      <c r="H7" s="175"/>
      <c r="I7" s="175"/>
      <c r="J7" s="175"/>
      <c r="K7" s="162">
        <f t="shared" si="2"/>
        <v>11</v>
      </c>
      <c r="L7" s="169">
        <f t="shared" si="2"/>
        <v>16</v>
      </c>
      <c r="M7" s="130">
        <f t="shared" si="3"/>
        <v>27</v>
      </c>
      <c r="N7" s="139">
        <f t="shared" si="4"/>
        <v>34.375</v>
      </c>
      <c r="O7" s="145">
        <f t="shared" si="4"/>
        <v>41.025641025641022</v>
      </c>
      <c r="P7" s="151">
        <f t="shared" si="4"/>
        <v>38.028169014084504</v>
      </c>
    </row>
    <row r="8" spans="1:16" s="2" customFormat="1" ht="22.5" hidden="1" customHeight="1">
      <c r="A8" s="8" t="s">
        <v>11</v>
      </c>
      <c r="B8" s="161">
        <f t="shared" si="0"/>
        <v>35</v>
      </c>
      <c r="C8" s="168">
        <f t="shared" si="0"/>
        <v>28</v>
      </c>
      <c r="D8" s="130">
        <f t="shared" si="1"/>
        <v>63</v>
      </c>
      <c r="E8" s="175"/>
      <c r="F8" s="175"/>
      <c r="G8" s="175"/>
      <c r="H8" s="175"/>
      <c r="I8" s="175"/>
      <c r="J8" s="175"/>
      <c r="K8" s="162">
        <f t="shared" si="2"/>
        <v>16</v>
      </c>
      <c r="L8" s="169">
        <f t="shared" si="2"/>
        <v>14</v>
      </c>
      <c r="M8" s="130">
        <f t="shared" si="3"/>
        <v>30</v>
      </c>
      <c r="N8" s="139">
        <f t="shared" si="4"/>
        <v>45.714285714285715</v>
      </c>
      <c r="O8" s="145">
        <f t="shared" si="4"/>
        <v>50</v>
      </c>
      <c r="P8" s="151">
        <f t="shared" si="4"/>
        <v>47.619047619047613</v>
      </c>
    </row>
    <row r="9" spans="1:16" s="2" customFormat="1" ht="22.5" hidden="1" customHeight="1">
      <c r="A9" s="8" t="s">
        <v>5</v>
      </c>
      <c r="B9" s="161">
        <f t="shared" si="0"/>
        <v>37</v>
      </c>
      <c r="C9" s="168">
        <f t="shared" si="0"/>
        <v>40</v>
      </c>
      <c r="D9" s="130">
        <f t="shared" si="1"/>
        <v>77</v>
      </c>
      <c r="E9" s="175"/>
      <c r="F9" s="175"/>
      <c r="G9" s="175"/>
      <c r="H9" s="175"/>
      <c r="I9" s="175"/>
      <c r="J9" s="175"/>
      <c r="K9" s="162">
        <f t="shared" si="2"/>
        <v>14</v>
      </c>
      <c r="L9" s="169">
        <f t="shared" si="2"/>
        <v>26</v>
      </c>
      <c r="M9" s="130">
        <f t="shared" si="3"/>
        <v>40</v>
      </c>
      <c r="N9" s="139">
        <f t="shared" si="4"/>
        <v>37.837837837837839</v>
      </c>
      <c r="O9" s="145">
        <f t="shared" si="4"/>
        <v>65</v>
      </c>
      <c r="P9" s="151">
        <f t="shared" si="4"/>
        <v>51.94805194805194</v>
      </c>
    </row>
    <row r="10" spans="1:16" s="2" customFormat="1" ht="22.5" hidden="1" customHeight="1">
      <c r="A10" s="8" t="s">
        <v>17</v>
      </c>
      <c r="B10" s="161">
        <f t="shared" si="0"/>
        <v>47</v>
      </c>
      <c r="C10" s="168">
        <f t="shared" si="0"/>
        <v>45</v>
      </c>
      <c r="D10" s="130">
        <f t="shared" si="1"/>
        <v>92</v>
      </c>
      <c r="E10" s="175"/>
      <c r="F10" s="175"/>
      <c r="G10" s="175"/>
      <c r="H10" s="175"/>
      <c r="I10" s="175"/>
      <c r="J10" s="175"/>
      <c r="K10" s="162">
        <f t="shared" si="2"/>
        <v>28</v>
      </c>
      <c r="L10" s="169">
        <f t="shared" si="2"/>
        <v>21</v>
      </c>
      <c r="M10" s="130">
        <f t="shared" si="3"/>
        <v>49</v>
      </c>
      <c r="N10" s="139">
        <f t="shared" si="4"/>
        <v>59.574468085106382</v>
      </c>
      <c r="O10" s="145">
        <f t="shared" si="4"/>
        <v>46.666666666666664</v>
      </c>
      <c r="P10" s="151">
        <f t="shared" si="4"/>
        <v>53.260869565217398</v>
      </c>
    </row>
    <row r="11" spans="1:16" s="2" customFormat="1" ht="22.5" hidden="1" customHeight="1">
      <c r="A11" s="8" t="s">
        <v>4</v>
      </c>
      <c r="B11" s="161">
        <f t="shared" si="0"/>
        <v>69</v>
      </c>
      <c r="C11" s="168">
        <f t="shared" si="0"/>
        <v>58</v>
      </c>
      <c r="D11" s="130">
        <f t="shared" si="1"/>
        <v>127</v>
      </c>
      <c r="E11" s="175"/>
      <c r="F11" s="175"/>
      <c r="G11" s="175"/>
      <c r="H11" s="175"/>
      <c r="I11" s="175"/>
      <c r="J11" s="175"/>
      <c r="K11" s="162">
        <f t="shared" si="2"/>
        <v>41</v>
      </c>
      <c r="L11" s="169">
        <f t="shared" si="2"/>
        <v>32</v>
      </c>
      <c r="M11" s="130">
        <f t="shared" si="3"/>
        <v>73</v>
      </c>
      <c r="N11" s="139">
        <f t="shared" si="4"/>
        <v>59.420289855072461</v>
      </c>
      <c r="O11" s="145">
        <f t="shared" si="4"/>
        <v>55.172413793103445</v>
      </c>
      <c r="P11" s="151">
        <f t="shared" si="4"/>
        <v>57.480314960629919</v>
      </c>
    </row>
    <row r="12" spans="1:16" s="2" customFormat="1" ht="22.5" hidden="1" customHeight="1">
      <c r="A12" s="8" t="s">
        <v>10</v>
      </c>
      <c r="B12" s="161">
        <f t="shared" si="0"/>
        <v>71</v>
      </c>
      <c r="C12" s="168">
        <f t="shared" si="0"/>
        <v>75</v>
      </c>
      <c r="D12" s="130">
        <f t="shared" si="1"/>
        <v>146</v>
      </c>
      <c r="E12" s="175"/>
      <c r="F12" s="175"/>
      <c r="G12" s="175"/>
      <c r="H12" s="175"/>
      <c r="I12" s="175"/>
      <c r="J12" s="175"/>
      <c r="K12" s="162">
        <f t="shared" si="2"/>
        <v>45</v>
      </c>
      <c r="L12" s="169">
        <f t="shared" si="2"/>
        <v>38</v>
      </c>
      <c r="M12" s="130">
        <f t="shared" si="3"/>
        <v>83</v>
      </c>
      <c r="N12" s="139">
        <f t="shared" si="4"/>
        <v>63.380281690140848</v>
      </c>
      <c r="O12" s="145">
        <f t="shared" si="4"/>
        <v>50.666666666666671</v>
      </c>
      <c r="P12" s="151">
        <f t="shared" si="4"/>
        <v>56.849315068493155</v>
      </c>
    </row>
    <row r="13" spans="1:16" s="2" customFormat="1" ht="22.5" hidden="1" customHeight="1">
      <c r="A13" s="8" t="s">
        <v>14</v>
      </c>
      <c r="B13" s="161">
        <f t="shared" si="0"/>
        <v>72</v>
      </c>
      <c r="C13" s="168">
        <f t="shared" si="0"/>
        <v>78</v>
      </c>
      <c r="D13" s="130">
        <f t="shared" si="1"/>
        <v>150</v>
      </c>
      <c r="E13" s="175"/>
      <c r="F13" s="175"/>
      <c r="G13" s="175"/>
      <c r="H13" s="175"/>
      <c r="I13" s="175"/>
      <c r="J13" s="175"/>
      <c r="K13" s="162">
        <f t="shared" si="2"/>
        <v>48</v>
      </c>
      <c r="L13" s="169">
        <f t="shared" si="2"/>
        <v>52</v>
      </c>
      <c r="M13" s="130">
        <f t="shared" si="3"/>
        <v>100</v>
      </c>
      <c r="N13" s="139">
        <f t="shared" si="4"/>
        <v>66.666666666666657</v>
      </c>
      <c r="O13" s="145">
        <f t="shared" si="4"/>
        <v>66.666666666666657</v>
      </c>
      <c r="P13" s="151">
        <f t="shared" si="4"/>
        <v>66.666666666666657</v>
      </c>
    </row>
    <row r="14" spans="1:16" s="2" customFormat="1" ht="22.5" hidden="1" customHeight="1">
      <c r="A14" s="8" t="s">
        <v>20</v>
      </c>
      <c r="B14" s="161">
        <f t="shared" si="0"/>
        <v>67</v>
      </c>
      <c r="C14" s="168">
        <f t="shared" si="0"/>
        <v>70</v>
      </c>
      <c r="D14" s="130">
        <f t="shared" si="1"/>
        <v>137</v>
      </c>
      <c r="E14" s="175"/>
      <c r="F14" s="175"/>
      <c r="G14" s="175"/>
      <c r="H14" s="175"/>
      <c r="I14" s="175"/>
      <c r="J14" s="175"/>
      <c r="K14" s="162">
        <f t="shared" si="2"/>
        <v>43</v>
      </c>
      <c r="L14" s="169">
        <f t="shared" si="2"/>
        <v>51</v>
      </c>
      <c r="M14" s="130">
        <f t="shared" si="3"/>
        <v>94</v>
      </c>
      <c r="N14" s="139">
        <f t="shared" si="4"/>
        <v>64.179104477611943</v>
      </c>
      <c r="O14" s="145">
        <f t="shared" si="4"/>
        <v>72.857142857142847</v>
      </c>
      <c r="P14" s="151">
        <f t="shared" si="4"/>
        <v>68.613138686131393</v>
      </c>
    </row>
    <row r="15" spans="1:16" s="2" customFormat="1" ht="22.5" hidden="1" customHeight="1">
      <c r="A15" s="8" t="s">
        <v>23</v>
      </c>
      <c r="B15" s="161">
        <f t="shared" si="0"/>
        <v>69</v>
      </c>
      <c r="C15" s="168">
        <f t="shared" si="0"/>
        <v>69</v>
      </c>
      <c r="D15" s="130">
        <f t="shared" si="1"/>
        <v>138</v>
      </c>
      <c r="E15" s="174"/>
      <c r="F15" s="174"/>
      <c r="G15" s="174"/>
      <c r="H15" s="174"/>
      <c r="I15" s="174"/>
      <c r="J15" s="174"/>
      <c r="K15" s="161">
        <f t="shared" si="2"/>
        <v>51</v>
      </c>
      <c r="L15" s="168">
        <f t="shared" si="2"/>
        <v>45</v>
      </c>
      <c r="M15" s="130">
        <f t="shared" si="3"/>
        <v>96</v>
      </c>
      <c r="N15" s="139">
        <f t="shared" si="4"/>
        <v>73.91304347826086</v>
      </c>
      <c r="O15" s="145">
        <f t="shared" si="4"/>
        <v>65.217391304347828</v>
      </c>
      <c r="P15" s="151">
        <f t="shared" si="4"/>
        <v>69.565217391304344</v>
      </c>
    </row>
    <row r="16" spans="1:16" s="2" customFormat="1" ht="22.5" hidden="1" customHeight="1">
      <c r="A16" s="10" t="s">
        <v>35</v>
      </c>
      <c r="B16" s="162">
        <f t="shared" si="0"/>
        <v>256</v>
      </c>
      <c r="C16" s="169">
        <f t="shared" si="0"/>
        <v>323</v>
      </c>
      <c r="D16" s="172">
        <f t="shared" si="1"/>
        <v>579</v>
      </c>
      <c r="E16" s="176"/>
      <c r="F16" s="176"/>
      <c r="G16" s="176"/>
      <c r="H16" s="176"/>
      <c r="I16" s="176"/>
      <c r="J16" s="176"/>
      <c r="K16" s="162">
        <f t="shared" si="2"/>
        <v>159</v>
      </c>
      <c r="L16" s="169">
        <f t="shared" si="2"/>
        <v>158</v>
      </c>
      <c r="M16" s="130">
        <f t="shared" si="3"/>
        <v>317</v>
      </c>
      <c r="N16" s="190">
        <f t="shared" si="4"/>
        <v>62.109375</v>
      </c>
      <c r="O16" s="195">
        <f t="shared" si="4"/>
        <v>48.916408668730647</v>
      </c>
      <c r="P16" s="197">
        <f t="shared" si="4"/>
        <v>54.74956822107081</v>
      </c>
    </row>
    <row r="17" spans="1:24" s="2" customFormat="1" ht="22.5" hidden="1" customHeight="1">
      <c r="A17" s="11" t="s">
        <v>34</v>
      </c>
      <c r="B17" s="42">
        <f>SUM(B6:B16)</f>
        <v>795</v>
      </c>
      <c r="C17" s="22">
        <f>SUM(C6:C16)</f>
        <v>874</v>
      </c>
      <c r="D17" s="37">
        <f>SUM(D6:D16)</f>
        <v>1669</v>
      </c>
      <c r="E17" s="177"/>
      <c r="F17" s="177"/>
      <c r="G17" s="177"/>
      <c r="H17" s="177"/>
      <c r="I17" s="177"/>
      <c r="J17" s="177"/>
      <c r="K17" s="42">
        <f>SUM(K6:K16)</f>
        <v>470</v>
      </c>
      <c r="L17" s="22">
        <f>SUM(L6:L16)</f>
        <v>471</v>
      </c>
      <c r="M17" s="37">
        <f t="shared" si="3"/>
        <v>941</v>
      </c>
      <c r="N17" s="143">
        <f t="shared" si="4"/>
        <v>59.119496855345908</v>
      </c>
      <c r="O17" s="149">
        <f t="shared" si="4"/>
        <v>53.890160183066357</v>
      </c>
      <c r="P17" s="155">
        <f t="shared" si="4"/>
        <v>56.381066506890356</v>
      </c>
    </row>
    <row r="18" spans="1:24" hidden="1"/>
    <row r="19" spans="1:24" hidden="1"/>
    <row r="20" spans="1:24" s="2" customFormat="1" ht="22.5" customHeight="1">
      <c r="A20" s="156" t="str">
        <f>'26北浜第1'!A20:L20</f>
        <v>令和７年７月２０日執行　参議院議員通常選挙</v>
      </c>
      <c r="B20" s="163"/>
      <c r="C20" s="163"/>
      <c r="D20" s="163"/>
      <c r="E20" s="163"/>
      <c r="F20" s="163"/>
      <c r="G20" s="163"/>
      <c r="H20" s="163"/>
      <c r="I20" s="163"/>
      <c r="J20" s="163"/>
      <c r="K20" s="163"/>
      <c r="L20" s="184"/>
      <c r="M20" s="15" t="s">
        <v>22</v>
      </c>
      <c r="N20" s="31"/>
      <c r="O20" s="15" t="s">
        <v>117</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6</v>
      </c>
      <c r="C23" s="170">
        <v>10</v>
      </c>
      <c r="D23" s="171">
        <f t="shared" ref="D23:D35" si="5">SUM(B23:C23)</f>
        <v>16</v>
      </c>
      <c r="E23" s="164">
        <v>0</v>
      </c>
      <c r="F23" s="170">
        <v>2</v>
      </c>
      <c r="G23" s="171">
        <f t="shared" ref="G23:G35" si="6">SUM(E23:F23)</f>
        <v>2</v>
      </c>
      <c r="H23" s="164">
        <v>3</v>
      </c>
      <c r="I23" s="170">
        <v>4</v>
      </c>
      <c r="J23" s="171">
        <f t="shared" ref="J23:J35" si="7">SUM(H23:I23)</f>
        <v>7</v>
      </c>
      <c r="K23" s="180">
        <f t="shared" ref="K23:L35" si="8">E23+H23</f>
        <v>3</v>
      </c>
      <c r="L23" s="185">
        <f t="shared" si="8"/>
        <v>6</v>
      </c>
      <c r="M23" s="189">
        <f t="shared" ref="M23:M35" si="9">SUM(K23:L23)</f>
        <v>9</v>
      </c>
      <c r="N23" s="91">
        <f t="shared" ref="N23:P36" si="10">IF(OR(K23=0,B23=0),0,K23/B23*100)</f>
        <v>50</v>
      </c>
      <c r="O23" s="97">
        <f t="shared" si="10"/>
        <v>60</v>
      </c>
      <c r="P23" s="103">
        <f t="shared" si="10"/>
        <v>56.25</v>
      </c>
      <c r="Q23" s="158"/>
      <c r="R23" s="198"/>
      <c r="S23" s="1" t="s">
        <v>28</v>
      </c>
      <c r="T23" s="1"/>
      <c r="U23" s="1"/>
      <c r="V23" s="1"/>
      <c r="W23" s="1"/>
      <c r="X23" s="1"/>
    </row>
    <row r="24" spans="1:24" s="2" customFormat="1" ht="22.5" customHeight="1">
      <c r="A24" s="157" t="s">
        <v>70</v>
      </c>
      <c r="B24" s="164">
        <v>3</v>
      </c>
      <c r="C24" s="170">
        <v>6</v>
      </c>
      <c r="D24" s="171">
        <f t="shared" si="5"/>
        <v>9</v>
      </c>
      <c r="E24" s="164">
        <v>1</v>
      </c>
      <c r="F24" s="170">
        <v>2</v>
      </c>
      <c r="G24" s="171">
        <f t="shared" si="6"/>
        <v>3</v>
      </c>
      <c r="H24" s="164">
        <v>0</v>
      </c>
      <c r="I24" s="170">
        <v>0</v>
      </c>
      <c r="J24" s="171">
        <f t="shared" si="7"/>
        <v>0</v>
      </c>
      <c r="K24" s="181">
        <f t="shared" si="8"/>
        <v>1</v>
      </c>
      <c r="L24" s="186">
        <f t="shared" si="8"/>
        <v>2</v>
      </c>
      <c r="M24" s="130">
        <f t="shared" si="9"/>
        <v>3</v>
      </c>
      <c r="N24" s="139">
        <f t="shared" si="10"/>
        <v>33.333333333333329</v>
      </c>
      <c r="O24" s="145">
        <f t="shared" si="10"/>
        <v>33.333333333333329</v>
      </c>
      <c r="P24" s="151">
        <f t="shared" si="10"/>
        <v>33.333333333333329</v>
      </c>
      <c r="R24" s="1"/>
      <c r="S24" s="1" t="s">
        <v>61</v>
      </c>
      <c r="T24" s="1"/>
      <c r="U24" s="1"/>
      <c r="V24" s="1"/>
      <c r="W24" s="1"/>
      <c r="X24" s="1"/>
    </row>
    <row r="25" spans="1:24" s="2" customFormat="1" ht="22.5" customHeight="1">
      <c r="A25" s="65" t="s">
        <v>0</v>
      </c>
      <c r="B25" s="164">
        <v>40</v>
      </c>
      <c r="C25" s="170">
        <v>49</v>
      </c>
      <c r="D25" s="171">
        <f t="shared" si="5"/>
        <v>89</v>
      </c>
      <c r="E25" s="164">
        <v>8</v>
      </c>
      <c r="F25" s="170">
        <v>10</v>
      </c>
      <c r="G25" s="171">
        <f t="shared" si="6"/>
        <v>18</v>
      </c>
      <c r="H25" s="164">
        <v>6</v>
      </c>
      <c r="I25" s="170">
        <v>8</v>
      </c>
      <c r="J25" s="171">
        <f t="shared" si="7"/>
        <v>14</v>
      </c>
      <c r="K25" s="181">
        <f t="shared" si="8"/>
        <v>14</v>
      </c>
      <c r="L25" s="186">
        <f t="shared" si="8"/>
        <v>18</v>
      </c>
      <c r="M25" s="171">
        <f t="shared" si="9"/>
        <v>32</v>
      </c>
      <c r="N25" s="191">
        <f t="shared" si="10"/>
        <v>35</v>
      </c>
      <c r="O25" s="101">
        <f t="shared" si="10"/>
        <v>36.734693877551024</v>
      </c>
      <c r="P25" s="107">
        <f t="shared" si="10"/>
        <v>35.955056179775283</v>
      </c>
      <c r="S25" s="1" t="s">
        <v>21</v>
      </c>
      <c r="T25" s="1"/>
      <c r="U25" s="1"/>
      <c r="V25" s="1"/>
      <c r="W25" s="1"/>
      <c r="X25" s="1"/>
    </row>
    <row r="26" spans="1:24" s="2" customFormat="1" ht="22.5" customHeight="1">
      <c r="A26" s="8" t="s">
        <v>7</v>
      </c>
      <c r="B26" s="164">
        <v>32</v>
      </c>
      <c r="C26" s="170">
        <v>39</v>
      </c>
      <c r="D26" s="130">
        <f t="shared" si="5"/>
        <v>71</v>
      </c>
      <c r="E26" s="164">
        <v>5</v>
      </c>
      <c r="F26" s="170">
        <v>8</v>
      </c>
      <c r="G26" s="130">
        <f t="shared" si="6"/>
        <v>13</v>
      </c>
      <c r="H26" s="164">
        <v>6</v>
      </c>
      <c r="I26" s="170">
        <v>8</v>
      </c>
      <c r="J26" s="130">
        <f t="shared" si="7"/>
        <v>14</v>
      </c>
      <c r="K26" s="181">
        <f t="shared" si="8"/>
        <v>11</v>
      </c>
      <c r="L26" s="186">
        <f t="shared" si="8"/>
        <v>16</v>
      </c>
      <c r="M26" s="130">
        <f t="shared" si="9"/>
        <v>27</v>
      </c>
      <c r="N26" s="139">
        <f t="shared" si="10"/>
        <v>34.375</v>
      </c>
      <c r="O26" s="145">
        <f t="shared" si="10"/>
        <v>41.025641025641022</v>
      </c>
      <c r="P26" s="151">
        <f t="shared" si="10"/>
        <v>38.028169014084504</v>
      </c>
    </row>
    <row r="27" spans="1:24" s="2" customFormat="1" ht="22.5" customHeight="1">
      <c r="A27" s="8" t="s">
        <v>11</v>
      </c>
      <c r="B27" s="164">
        <v>35</v>
      </c>
      <c r="C27" s="170">
        <v>28</v>
      </c>
      <c r="D27" s="130">
        <f t="shared" si="5"/>
        <v>63</v>
      </c>
      <c r="E27" s="164">
        <v>10</v>
      </c>
      <c r="F27" s="170">
        <v>10</v>
      </c>
      <c r="G27" s="130">
        <f t="shared" si="6"/>
        <v>20</v>
      </c>
      <c r="H27" s="164">
        <v>6</v>
      </c>
      <c r="I27" s="170">
        <v>4</v>
      </c>
      <c r="J27" s="130">
        <f t="shared" si="7"/>
        <v>10</v>
      </c>
      <c r="K27" s="181">
        <f t="shared" si="8"/>
        <v>16</v>
      </c>
      <c r="L27" s="186">
        <f t="shared" si="8"/>
        <v>14</v>
      </c>
      <c r="M27" s="130">
        <f t="shared" si="9"/>
        <v>30</v>
      </c>
      <c r="N27" s="139">
        <f t="shared" si="10"/>
        <v>45.714285714285715</v>
      </c>
      <c r="O27" s="145">
        <f t="shared" si="10"/>
        <v>50</v>
      </c>
      <c r="P27" s="151">
        <f t="shared" si="10"/>
        <v>47.619047619047613</v>
      </c>
      <c r="R27" s="199"/>
      <c r="S27" s="1" t="s">
        <v>16</v>
      </c>
    </row>
    <row r="28" spans="1:24" s="2" customFormat="1" ht="22.5" customHeight="1">
      <c r="A28" s="8" t="s">
        <v>5</v>
      </c>
      <c r="B28" s="164">
        <v>37</v>
      </c>
      <c r="C28" s="170">
        <v>40</v>
      </c>
      <c r="D28" s="130">
        <f t="shared" si="5"/>
        <v>77</v>
      </c>
      <c r="E28" s="164">
        <v>3</v>
      </c>
      <c r="F28" s="170">
        <v>13</v>
      </c>
      <c r="G28" s="130">
        <f t="shared" si="6"/>
        <v>16</v>
      </c>
      <c r="H28" s="164">
        <v>11</v>
      </c>
      <c r="I28" s="170">
        <v>13</v>
      </c>
      <c r="J28" s="130">
        <f t="shared" si="7"/>
        <v>24</v>
      </c>
      <c r="K28" s="181">
        <f t="shared" si="8"/>
        <v>14</v>
      </c>
      <c r="L28" s="186">
        <f t="shared" si="8"/>
        <v>26</v>
      </c>
      <c r="M28" s="130">
        <f t="shared" si="9"/>
        <v>40</v>
      </c>
      <c r="N28" s="139">
        <f t="shared" si="10"/>
        <v>37.837837837837839</v>
      </c>
      <c r="O28" s="145">
        <f t="shared" si="10"/>
        <v>65</v>
      </c>
      <c r="P28" s="151">
        <f t="shared" si="10"/>
        <v>51.94805194805194</v>
      </c>
      <c r="S28" s="1" t="s">
        <v>62</v>
      </c>
    </row>
    <row r="29" spans="1:24" s="2" customFormat="1" ht="22.5" customHeight="1">
      <c r="A29" s="8" t="s">
        <v>17</v>
      </c>
      <c r="B29" s="164">
        <v>47</v>
      </c>
      <c r="C29" s="170">
        <v>45</v>
      </c>
      <c r="D29" s="130">
        <f t="shared" si="5"/>
        <v>92</v>
      </c>
      <c r="E29" s="164">
        <v>12</v>
      </c>
      <c r="F29" s="170">
        <v>10</v>
      </c>
      <c r="G29" s="130">
        <f t="shared" si="6"/>
        <v>22</v>
      </c>
      <c r="H29" s="164">
        <v>16</v>
      </c>
      <c r="I29" s="170">
        <v>11</v>
      </c>
      <c r="J29" s="130">
        <f t="shared" si="7"/>
        <v>27</v>
      </c>
      <c r="K29" s="181">
        <f t="shared" si="8"/>
        <v>28</v>
      </c>
      <c r="L29" s="186">
        <f t="shared" si="8"/>
        <v>21</v>
      </c>
      <c r="M29" s="130">
        <f t="shared" si="9"/>
        <v>49</v>
      </c>
      <c r="N29" s="139">
        <f t="shared" si="10"/>
        <v>59.574468085106382</v>
      </c>
      <c r="O29" s="145">
        <f t="shared" si="10"/>
        <v>46.666666666666664</v>
      </c>
      <c r="P29" s="151">
        <f t="shared" si="10"/>
        <v>53.260869565217398</v>
      </c>
    </row>
    <row r="30" spans="1:24" s="2" customFormat="1" ht="22.5" customHeight="1">
      <c r="A30" s="8" t="s">
        <v>4</v>
      </c>
      <c r="B30" s="164">
        <v>69</v>
      </c>
      <c r="C30" s="170">
        <v>58</v>
      </c>
      <c r="D30" s="130">
        <f t="shared" si="5"/>
        <v>127</v>
      </c>
      <c r="E30" s="164">
        <v>13</v>
      </c>
      <c r="F30" s="170">
        <v>14</v>
      </c>
      <c r="G30" s="130">
        <f t="shared" si="6"/>
        <v>27</v>
      </c>
      <c r="H30" s="164">
        <v>28</v>
      </c>
      <c r="I30" s="170">
        <v>18</v>
      </c>
      <c r="J30" s="130">
        <f t="shared" si="7"/>
        <v>46</v>
      </c>
      <c r="K30" s="181">
        <f t="shared" si="8"/>
        <v>41</v>
      </c>
      <c r="L30" s="186">
        <f t="shared" si="8"/>
        <v>32</v>
      </c>
      <c r="M30" s="130">
        <f t="shared" si="9"/>
        <v>73</v>
      </c>
      <c r="N30" s="139">
        <f t="shared" si="10"/>
        <v>59.420289855072461</v>
      </c>
      <c r="O30" s="145">
        <f t="shared" si="10"/>
        <v>55.172413793103445</v>
      </c>
      <c r="P30" s="151">
        <f t="shared" si="10"/>
        <v>57.480314960629919</v>
      </c>
    </row>
    <row r="31" spans="1:24" s="2" customFormat="1" ht="22.5" customHeight="1">
      <c r="A31" s="8" t="s">
        <v>10</v>
      </c>
      <c r="B31" s="164">
        <v>71</v>
      </c>
      <c r="C31" s="170">
        <v>75</v>
      </c>
      <c r="D31" s="130">
        <f t="shared" si="5"/>
        <v>146</v>
      </c>
      <c r="E31" s="164">
        <v>24</v>
      </c>
      <c r="F31" s="170">
        <v>14</v>
      </c>
      <c r="G31" s="130">
        <f t="shared" si="6"/>
        <v>38</v>
      </c>
      <c r="H31" s="164">
        <v>21</v>
      </c>
      <c r="I31" s="170">
        <v>24</v>
      </c>
      <c r="J31" s="130">
        <f t="shared" si="7"/>
        <v>45</v>
      </c>
      <c r="K31" s="181">
        <f t="shared" si="8"/>
        <v>45</v>
      </c>
      <c r="L31" s="186">
        <f t="shared" si="8"/>
        <v>38</v>
      </c>
      <c r="M31" s="130">
        <f t="shared" si="9"/>
        <v>83</v>
      </c>
      <c r="N31" s="139">
        <f t="shared" si="10"/>
        <v>63.380281690140848</v>
      </c>
      <c r="O31" s="145">
        <f t="shared" si="10"/>
        <v>50.666666666666671</v>
      </c>
      <c r="P31" s="151">
        <f t="shared" si="10"/>
        <v>56.849315068493155</v>
      </c>
    </row>
    <row r="32" spans="1:24" s="2" customFormat="1" ht="22.5" customHeight="1">
      <c r="A32" s="8" t="s">
        <v>14</v>
      </c>
      <c r="B32" s="164">
        <v>72</v>
      </c>
      <c r="C32" s="170">
        <v>78</v>
      </c>
      <c r="D32" s="130">
        <f t="shared" si="5"/>
        <v>150</v>
      </c>
      <c r="E32" s="164">
        <v>18</v>
      </c>
      <c r="F32" s="170">
        <v>24</v>
      </c>
      <c r="G32" s="130">
        <f t="shared" si="6"/>
        <v>42</v>
      </c>
      <c r="H32" s="164">
        <v>30</v>
      </c>
      <c r="I32" s="170">
        <v>28</v>
      </c>
      <c r="J32" s="130">
        <f t="shared" si="7"/>
        <v>58</v>
      </c>
      <c r="K32" s="181">
        <f t="shared" si="8"/>
        <v>48</v>
      </c>
      <c r="L32" s="186">
        <f t="shared" si="8"/>
        <v>52</v>
      </c>
      <c r="M32" s="130">
        <f t="shared" si="9"/>
        <v>100</v>
      </c>
      <c r="N32" s="139">
        <f t="shared" si="10"/>
        <v>66.666666666666657</v>
      </c>
      <c r="O32" s="145">
        <f t="shared" si="10"/>
        <v>66.666666666666657</v>
      </c>
      <c r="P32" s="151">
        <f t="shared" si="10"/>
        <v>66.666666666666657</v>
      </c>
    </row>
    <row r="33" spans="1:16" s="2" customFormat="1" ht="22.5" customHeight="1">
      <c r="A33" s="8" t="s">
        <v>20</v>
      </c>
      <c r="B33" s="164">
        <v>67</v>
      </c>
      <c r="C33" s="170">
        <v>70</v>
      </c>
      <c r="D33" s="130">
        <f t="shared" si="5"/>
        <v>137</v>
      </c>
      <c r="E33" s="164">
        <v>19</v>
      </c>
      <c r="F33" s="170">
        <v>30</v>
      </c>
      <c r="G33" s="130">
        <f t="shared" si="6"/>
        <v>49</v>
      </c>
      <c r="H33" s="164">
        <v>24</v>
      </c>
      <c r="I33" s="170">
        <v>21</v>
      </c>
      <c r="J33" s="130">
        <f t="shared" si="7"/>
        <v>45</v>
      </c>
      <c r="K33" s="181">
        <f t="shared" si="8"/>
        <v>43</v>
      </c>
      <c r="L33" s="186">
        <f t="shared" si="8"/>
        <v>51</v>
      </c>
      <c r="M33" s="130">
        <f t="shared" si="9"/>
        <v>94</v>
      </c>
      <c r="N33" s="139">
        <f t="shared" si="10"/>
        <v>64.179104477611943</v>
      </c>
      <c r="O33" s="145">
        <f t="shared" si="10"/>
        <v>72.857142857142847</v>
      </c>
      <c r="P33" s="151">
        <f t="shared" si="10"/>
        <v>68.613138686131393</v>
      </c>
    </row>
    <row r="34" spans="1:16" s="2" customFormat="1" ht="22.5" customHeight="1">
      <c r="A34" s="8" t="s">
        <v>23</v>
      </c>
      <c r="B34" s="164">
        <v>69</v>
      </c>
      <c r="C34" s="170">
        <v>69</v>
      </c>
      <c r="D34" s="130">
        <f t="shared" si="5"/>
        <v>138</v>
      </c>
      <c r="E34" s="164">
        <v>29</v>
      </c>
      <c r="F34" s="170">
        <v>27</v>
      </c>
      <c r="G34" s="130">
        <f t="shared" si="6"/>
        <v>56</v>
      </c>
      <c r="H34" s="164">
        <v>22</v>
      </c>
      <c r="I34" s="170">
        <v>18</v>
      </c>
      <c r="J34" s="130">
        <f t="shared" si="7"/>
        <v>40</v>
      </c>
      <c r="K34" s="181">
        <f t="shared" si="8"/>
        <v>51</v>
      </c>
      <c r="L34" s="186">
        <f t="shared" si="8"/>
        <v>45</v>
      </c>
      <c r="M34" s="130">
        <f t="shared" si="9"/>
        <v>96</v>
      </c>
      <c r="N34" s="139">
        <f t="shared" si="10"/>
        <v>73.91304347826086</v>
      </c>
      <c r="O34" s="145">
        <f t="shared" si="10"/>
        <v>65.217391304347828</v>
      </c>
      <c r="P34" s="151">
        <f t="shared" si="10"/>
        <v>69.565217391304344</v>
      </c>
    </row>
    <row r="35" spans="1:16" s="2" customFormat="1" ht="22.5" customHeight="1">
      <c r="A35" s="10" t="s">
        <v>35</v>
      </c>
      <c r="B35" s="164">
        <v>256</v>
      </c>
      <c r="C35" s="170">
        <v>323</v>
      </c>
      <c r="D35" s="172">
        <f t="shared" si="5"/>
        <v>579</v>
      </c>
      <c r="E35" s="164">
        <v>66</v>
      </c>
      <c r="F35" s="170">
        <v>63</v>
      </c>
      <c r="G35" s="172">
        <f t="shared" si="6"/>
        <v>129</v>
      </c>
      <c r="H35" s="164">
        <v>93</v>
      </c>
      <c r="I35" s="170">
        <v>95</v>
      </c>
      <c r="J35" s="172">
        <f t="shared" si="7"/>
        <v>188</v>
      </c>
      <c r="K35" s="182">
        <f t="shared" si="8"/>
        <v>159</v>
      </c>
      <c r="L35" s="187">
        <f t="shared" si="8"/>
        <v>158</v>
      </c>
      <c r="M35" s="130">
        <f t="shared" si="9"/>
        <v>317</v>
      </c>
      <c r="N35" s="190">
        <f t="shared" si="10"/>
        <v>62.109375</v>
      </c>
      <c r="O35" s="195">
        <f t="shared" si="10"/>
        <v>48.916408668730647</v>
      </c>
      <c r="P35" s="197">
        <f t="shared" si="10"/>
        <v>54.74956822107081</v>
      </c>
    </row>
    <row r="36" spans="1:16" s="2" customFormat="1" ht="22.5" customHeight="1">
      <c r="A36" s="11" t="s">
        <v>34</v>
      </c>
      <c r="B36" s="42">
        <f t="shared" ref="B36:M36" si="11">SUM(B23:B35)</f>
        <v>804</v>
      </c>
      <c r="C36" s="22">
        <f t="shared" si="11"/>
        <v>890</v>
      </c>
      <c r="D36" s="37">
        <f t="shared" si="11"/>
        <v>1694</v>
      </c>
      <c r="E36" s="42">
        <f t="shared" si="11"/>
        <v>208</v>
      </c>
      <c r="F36" s="22">
        <f t="shared" si="11"/>
        <v>227</v>
      </c>
      <c r="G36" s="37">
        <f t="shared" si="11"/>
        <v>435</v>
      </c>
      <c r="H36" s="42">
        <f t="shared" si="11"/>
        <v>266</v>
      </c>
      <c r="I36" s="22">
        <f t="shared" si="11"/>
        <v>252</v>
      </c>
      <c r="J36" s="37">
        <f t="shared" si="11"/>
        <v>518</v>
      </c>
      <c r="K36" s="42">
        <f t="shared" si="11"/>
        <v>474</v>
      </c>
      <c r="L36" s="22">
        <f t="shared" si="11"/>
        <v>479</v>
      </c>
      <c r="M36" s="37">
        <f t="shared" si="11"/>
        <v>953</v>
      </c>
      <c r="N36" s="143">
        <f t="shared" si="10"/>
        <v>58.955223880597018</v>
      </c>
      <c r="O36" s="149">
        <f t="shared" si="10"/>
        <v>53.820224719101127</v>
      </c>
      <c r="P36" s="155">
        <f t="shared" si="10"/>
        <v>56.257378984651709</v>
      </c>
    </row>
    <row r="38" spans="1:16" s="2" customFormat="1" ht="13.5">
      <c r="A38" s="158" t="s">
        <v>9</v>
      </c>
      <c r="B38" s="165">
        <f>B36</f>
        <v>804</v>
      </c>
      <c r="C38" s="165">
        <f>C36</f>
        <v>890</v>
      </c>
      <c r="D38" s="173">
        <f>SUM(B38:C38)</f>
        <v>1694</v>
      </c>
      <c r="E38" s="178">
        <f>E36</f>
        <v>208</v>
      </c>
      <c r="F38" s="178">
        <f>F36</f>
        <v>227</v>
      </c>
      <c r="G38" s="173">
        <f>SUM(E38:F38)</f>
        <v>435</v>
      </c>
      <c r="H38" s="178">
        <f>H36</f>
        <v>266</v>
      </c>
      <c r="I38" s="178">
        <f>I36</f>
        <v>252</v>
      </c>
      <c r="J38" s="173">
        <f>SUM(H38:I38)</f>
        <v>518</v>
      </c>
      <c r="K38" s="165">
        <f>K36</f>
        <v>474</v>
      </c>
      <c r="L38" s="165">
        <f>L36</f>
        <v>479</v>
      </c>
      <c r="M38" s="173">
        <f>SUM(K38:L38)</f>
        <v>953</v>
      </c>
      <c r="N38" s="192">
        <f>IF(OR(K38=0,B38=0),0,K38/B38*100)</f>
        <v>58.955223880597018</v>
      </c>
      <c r="O38" s="192">
        <f>IF(OR(L38=0,C38=0),0,L38/C38*100)</f>
        <v>53.820224719101127</v>
      </c>
      <c r="P38" s="192">
        <f>IF(OR(M38=0,D38=0),0,M38/D38*100)</f>
        <v>56.257378984651709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6</v>
      </c>
      <c r="C40" s="167">
        <f t="shared" ref="C40:C52" si="13">ROUND(IF(C23=0,0,C23*$C$38/$C$36),0)</f>
        <v>10</v>
      </c>
      <c r="D40" s="166">
        <f t="shared" ref="D40:D52" si="14">SUM(B40:C40)</f>
        <v>16</v>
      </c>
      <c r="E40" s="167">
        <f t="shared" ref="E40:E52" si="15">ROUND(IF(E23=0,0,E23*$E$38/$E$36),0)</f>
        <v>0</v>
      </c>
      <c r="F40" s="167">
        <f t="shared" ref="F40:F52" si="16">ROUND(IF(F23=0,0,F23*$F$38/$F$36),0)</f>
        <v>2</v>
      </c>
      <c r="G40" s="166">
        <f t="shared" ref="G40:G52" si="17">SUM(E40:F40)</f>
        <v>2</v>
      </c>
      <c r="H40" s="167">
        <f t="shared" ref="H40:H52" si="18">ROUND(IF(H23=0,0,H23*$H$38/$H$36),0)</f>
        <v>3</v>
      </c>
      <c r="I40" s="167">
        <f t="shared" ref="I40:I52" si="19">ROUND(IF(I23=0,0,I23*$I$38/$I$36),0)</f>
        <v>4</v>
      </c>
      <c r="J40" s="166">
        <f t="shared" ref="J40:J52" si="20">SUM(H40:I40)</f>
        <v>7</v>
      </c>
      <c r="K40" s="167">
        <f t="shared" ref="K40:K52" si="21">ROUND(IF(K23=0,0,K23*$K$38/$K$36),0)</f>
        <v>3</v>
      </c>
      <c r="L40" s="167">
        <f t="shared" ref="L40:L52" si="22">ROUND(IF(L23=0,0,L23*$L$38/$L$36),0)</f>
        <v>6</v>
      </c>
      <c r="M40" s="166">
        <f t="shared" ref="M40:M52" si="23">SUM(K40:L40)</f>
        <v>9</v>
      </c>
      <c r="N40" s="193">
        <f t="shared" ref="N40:P52" si="24">IF(OR(K40=0,B40=0),0,K40/B40*100)</f>
        <v>50</v>
      </c>
      <c r="O40" s="193">
        <f t="shared" si="24"/>
        <v>60</v>
      </c>
      <c r="P40" s="193">
        <f t="shared" si="24"/>
        <v>56.25</v>
      </c>
    </row>
    <row r="41" spans="1:16" s="2" customFormat="1" ht="13.5">
      <c r="A41" s="159" t="s">
        <v>70</v>
      </c>
      <c r="B41" s="167">
        <f t="shared" si="12"/>
        <v>3</v>
      </c>
      <c r="C41" s="167">
        <f t="shared" si="13"/>
        <v>6</v>
      </c>
      <c r="D41" s="166">
        <f t="shared" si="14"/>
        <v>9</v>
      </c>
      <c r="E41" s="167">
        <f t="shared" si="15"/>
        <v>1</v>
      </c>
      <c r="F41" s="167">
        <f t="shared" si="16"/>
        <v>2</v>
      </c>
      <c r="G41" s="166">
        <f t="shared" si="17"/>
        <v>3</v>
      </c>
      <c r="H41" s="167">
        <f t="shared" si="18"/>
        <v>0</v>
      </c>
      <c r="I41" s="167">
        <f t="shared" si="19"/>
        <v>0</v>
      </c>
      <c r="J41" s="166">
        <f t="shared" si="20"/>
        <v>0</v>
      </c>
      <c r="K41" s="167">
        <f t="shared" si="21"/>
        <v>1</v>
      </c>
      <c r="L41" s="167">
        <f t="shared" si="22"/>
        <v>2</v>
      </c>
      <c r="M41" s="166">
        <f t="shared" si="23"/>
        <v>3</v>
      </c>
      <c r="N41" s="193">
        <f t="shared" si="24"/>
        <v>33.333333333333329</v>
      </c>
      <c r="O41" s="193">
        <f t="shared" si="24"/>
        <v>33.333333333333329</v>
      </c>
      <c r="P41" s="193">
        <f t="shared" si="24"/>
        <v>33.333333333333329</v>
      </c>
    </row>
    <row r="42" spans="1:16" s="2" customFormat="1" ht="13.5">
      <c r="A42" s="160" t="s">
        <v>0</v>
      </c>
      <c r="B42" s="167">
        <f t="shared" si="12"/>
        <v>40</v>
      </c>
      <c r="C42" s="167">
        <f t="shared" si="13"/>
        <v>49</v>
      </c>
      <c r="D42" s="166">
        <f t="shared" si="14"/>
        <v>89</v>
      </c>
      <c r="E42" s="167">
        <f t="shared" si="15"/>
        <v>8</v>
      </c>
      <c r="F42" s="167">
        <f t="shared" si="16"/>
        <v>10</v>
      </c>
      <c r="G42" s="166">
        <f t="shared" si="17"/>
        <v>18</v>
      </c>
      <c r="H42" s="167">
        <f t="shared" si="18"/>
        <v>6</v>
      </c>
      <c r="I42" s="167">
        <f t="shared" si="19"/>
        <v>8</v>
      </c>
      <c r="J42" s="166">
        <f t="shared" si="20"/>
        <v>14</v>
      </c>
      <c r="K42" s="167">
        <f t="shared" si="21"/>
        <v>14</v>
      </c>
      <c r="L42" s="167">
        <f t="shared" si="22"/>
        <v>18</v>
      </c>
      <c r="M42" s="166">
        <f t="shared" si="23"/>
        <v>32</v>
      </c>
      <c r="N42" s="193">
        <f t="shared" si="24"/>
        <v>35</v>
      </c>
      <c r="O42" s="193">
        <f t="shared" si="24"/>
        <v>36.734693877551024</v>
      </c>
      <c r="P42" s="193">
        <f t="shared" si="24"/>
        <v>35.955056179775283</v>
      </c>
    </row>
    <row r="43" spans="1:16" s="2" customFormat="1" ht="13.5">
      <c r="A43" s="160" t="s">
        <v>7</v>
      </c>
      <c r="B43" s="167">
        <f t="shared" si="12"/>
        <v>32</v>
      </c>
      <c r="C43" s="167">
        <f t="shared" si="13"/>
        <v>39</v>
      </c>
      <c r="D43" s="166">
        <f t="shared" si="14"/>
        <v>71</v>
      </c>
      <c r="E43" s="167">
        <f t="shared" si="15"/>
        <v>5</v>
      </c>
      <c r="F43" s="167">
        <f t="shared" si="16"/>
        <v>8</v>
      </c>
      <c r="G43" s="166">
        <f t="shared" si="17"/>
        <v>13</v>
      </c>
      <c r="H43" s="167">
        <f t="shared" si="18"/>
        <v>6</v>
      </c>
      <c r="I43" s="167">
        <f t="shared" si="19"/>
        <v>8</v>
      </c>
      <c r="J43" s="166">
        <f t="shared" si="20"/>
        <v>14</v>
      </c>
      <c r="K43" s="167">
        <f t="shared" si="21"/>
        <v>11</v>
      </c>
      <c r="L43" s="167">
        <f t="shared" si="22"/>
        <v>16</v>
      </c>
      <c r="M43" s="166">
        <f t="shared" si="23"/>
        <v>27</v>
      </c>
      <c r="N43" s="193">
        <f t="shared" si="24"/>
        <v>34.375</v>
      </c>
      <c r="O43" s="193">
        <f t="shared" si="24"/>
        <v>41.025641025641022</v>
      </c>
      <c r="P43" s="193">
        <f t="shared" si="24"/>
        <v>38.028169014084504</v>
      </c>
    </row>
    <row r="44" spans="1:16" s="2" customFormat="1" ht="13.5">
      <c r="A44" s="160" t="s">
        <v>11</v>
      </c>
      <c r="B44" s="167">
        <f t="shared" si="12"/>
        <v>35</v>
      </c>
      <c r="C44" s="167">
        <f t="shared" si="13"/>
        <v>28</v>
      </c>
      <c r="D44" s="166">
        <f t="shared" si="14"/>
        <v>63</v>
      </c>
      <c r="E44" s="167">
        <f t="shared" si="15"/>
        <v>10</v>
      </c>
      <c r="F44" s="167">
        <f t="shared" si="16"/>
        <v>10</v>
      </c>
      <c r="G44" s="166">
        <f t="shared" si="17"/>
        <v>20</v>
      </c>
      <c r="H44" s="167">
        <f t="shared" si="18"/>
        <v>6</v>
      </c>
      <c r="I44" s="167">
        <f t="shared" si="19"/>
        <v>4</v>
      </c>
      <c r="J44" s="166">
        <f t="shared" si="20"/>
        <v>10</v>
      </c>
      <c r="K44" s="167">
        <f t="shared" si="21"/>
        <v>16</v>
      </c>
      <c r="L44" s="167">
        <f t="shared" si="22"/>
        <v>14</v>
      </c>
      <c r="M44" s="166">
        <f t="shared" si="23"/>
        <v>30</v>
      </c>
      <c r="N44" s="193">
        <f t="shared" si="24"/>
        <v>45.714285714285715</v>
      </c>
      <c r="O44" s="193">
        <f t="shared" si="24"/>
        <v>50</v>
      </c>
      <c r="P44" s="193">
        <f t="shared" si="24"/>
        <v>47.619047619047613</v>
      </c>
    </row>
    <row r="45" spans="1:16" s="2" customFormat="1" ht="13.5">
      <c r="A45" s="160" t="s">
        <v>5</v>
      </c>
      <c r="B45" s="167">
        <f t="shared" si="12"/>
        <v>37</v>
      </c>
      <c r="C45" s="167">
        <f t="shared" si="13"/>
        <v>40</v>
      </c>
      <c r="D45" s="166">
        <f t="shared" si="14"/>
        <v>77</v>
      </c>
      <c r="E45" s="167">
        <f t="shared" si="15"/>
        <v>3</v>
      </c>
      <c r="F45" s="167">
        <f t="shared" si="16"/>
        <v>13</v>
      </c>
      <c r="G45" s="166">
        <f t="shared" si="17"/>
        <v>16</v>
      </c>
      <c r="H45" s="167">
        <f t="shared" si="18"/>
        <v>11</v>
      </c>
      <c r="I45" s="167">
        <f t="shared" si="19"/>
        <v>13</v>
      </c>
      <c r="J45" s="166">
        <f t="shared" si="20"/>
        <v>24</v>
      </c>
      <c r="K45" s="167">
        <f t="shared" si="21"/>
        <v>14</v>
      </c>
      <c r="L45" s="167">
        <f t="shared" si="22"/>
        <v>26</v>
      </c>
      <c r="M45" s="166">
        <f t="shared" si="23"/>
        <v>40</v>
      </c>
      <c r="N45" s="193">
        <f t="shared" si="24"/>
        <v>37.837837837837839</v>
      </c>
      <c r="O45" s="193">
        <f t="shared" si="24"/>
        <v>65</v>
      </c>
      <c r="P45" s="193">
        <f t="shared" si="24"/>
        <v>51.94805194805194</v>
      </c>
    </row>
    <row r="46" spans="1:16" s="2" customFormat="1" ht="13.5">
      <c r="A46" s="160" t="s">
        <v>17</v>
      </c>
      <c r="B46" s="167">
        <f t="shared" si="12"/>
        <v>47</v>
      </c>
      <c r="C46" s="167">
        <f t="shared" si="13"/>
        <v>45</v>
      </c>
      <c r="D46" s="166">
        <f t="shared" si="14"/>
        <v>92</v>
      </c>
      <c r="E46" s="167">
        <f t="shared" si="15"/>
        <v>12</v>
      </c>
      <c r="F46" s="167">
        <f t="shared" si="16"/>
        <v>10</v>
      </c>
      <c r="G46" s="166">
        <f t="shared" si="17"/>
        <v>22</v>
      </c>
      <c r="H46" s="167">
        <f t="shared" si="18"/>
        <v>16</v>
      </c>
      <c r="I46" s="167">
        <f t="shared" si="19"/>
        <v>11</v>
      </c>
      <c r="J46" s="166">
        <f t="shared" si="20"/>
        <v>27</v>
      </c>
      <c r="K46" s="167">
        <f t="shared" si="21"/>
        <v>28</v>
      </c>
      <c r="L46" s="167">
        <f t="shared" si="22"/>
        <v>21</v>
      </c>
      <c r="M46" s="166">
        <f t="shared" si="23"/>
        <v>49</v>
      </c>
      <c r="N46" s="193">
        <f t="shared" si="24"/>
        <v>59.574468085106382</v>
      </c>
      <c r="O46" s="193">
        <f t="shared" si="24"/>
        <v>46.666666666666664</v>
      </c>
      <c r="P46" s="193">
        <f t="shared" si="24"/>
        <v>53.260869565217398</v>
      </c>
    </row>
    <row r="47" spans="1:16" s="2" customFormat="1" ht="13.5">
      <c r="A47" s="160" t="s">
        <v>4</v>
      </c>
      <c r="B47" s="167">
        <f t="shared" si="12"/>
        <v>69</v>
      </c>
      <c r="C47" s="167">
        <f t="shared" si="13"/>
        <v>58</v>
      </c>
      <c r="D47" s="166">
        <f t="shared" si="14"/>
        <v>127</v>
      </c>
      <c r="E47" s="167">
        <f t="shared" si="15"/>
        <v>13</v>
      </c>
      <c r="F47" s="167">
        <f t="shared" si="16"/>
        <v>14</v>
      </c>
      <c r="G47" s="166">
        <f t="shared" si="17"/>
        <v>27</v>
      </c>
      <c r="H47" s="167">
        <f t="shared" si="18"/>
        <v>28</v>
      </c>
      <c r="I47" s="167">
        <f t="shared" si="19"/>
        <v>18</v>
      </c>
      <c r="J47" s="166">
        <f t="shared" si="20"/>
        <v>46</v>
      </c>
      <c r="K47" s="167">
        <f t="shared" si="21"/>
        <v>41</v>
      </c>
      <c r="L47" s="167">
        <f t="shared" si="22"/>
        <v>32</v>
      </c>
      <c r="M47" s="166">
        <f t="shared" si="23"/>
        <v>73</v>
      </c>
      <c r="N47" s="193">
        <f t="shared" si="24"/>
        <v>59.420289855072461</v>
      </c>
      <c r="O47" s="193">
        <f t="shared" si="24"/>
        <v>55.172413793103445</v>
      </c>
      <c r="P47" s="193">
        <f t="shared" si="24"/>
        <v>57.480314960629919</v>
      </c>
    </row>
    <row r="48" spans="1:16" s="2" customFormat="1" ht="13.5">
      <c r="A48" s="160" t="s">
        <v>10</v>
      </c>
      <c r="B48" s="167">
        <f t="shared" si="12"/>
        <v>71</v>
      </c>
      <c r="C48" s="167">
        <f t="shared" si="13"/>
        <v>75</v>
      </c>
      <c r="D48" s="166">
        <f t="shared" si="14"/>
        <v>146</v>
      </c>
      <c r="E48" s="167">
        <f t="shared" si="15"/>
        <v>24</v>
      </c>
      <c r="F48" s="167">
        <f t="shared" si="16"/>
        <v>14</v>
      </c>
      <c r="G48" s="166">
        <f t="shared" si="17"/>
        <v>38</v>
      </c>
      <c r="H48" s="167">
        <f t="shared" si="18"/>
        <v>21</v>
      </c>
      <c r="I48" s="167">
        <f t="shared" si="19"/>
        <v>24</v>
      </c>
      <c r="J48" s="166">
        <f t="shared" si="20"/>
        <v>45</v>
      </c>
      <c r="K48" s="167">
        <f t="shared" si="21"/>
        <v>45</v>
      </c>
      <c r="L48" s="167">
        <f t="shared" si="22"/>
        <v>38</v>
      </c>
      <c r="M48" s="166">
        <f t="shared" si="23"/>
        <v>83</v>
      </c>
      <c r="N48" s="193">
        <f t="shared" si="24"/>
        <v>63.380281690140848</v>
      </c>
      <c r="O48" s="193">
        <f t="shared" si="24"/>
        <v>50.666666666666671</v>
      </c>
      <c r="P48" s="193">
        <f t="shared" si="24"/>
        <v>56.849315068493155</v>
      </c>
    </row>
    <row r="49" spans="1:16" s="2" customFormat="1" ht="13.5">
      <c r="A49" s="160" t="s">
        <v>14</v>
      </c>
      <c r="B49" s="167">
        <f t="shared" si="12"/>
        <v>72</v>
      </c>
      <c r="C49" s="167">
        <f t="shared" si="13"/>
        <v>78</v>
      </c>
      <c r="D49" s="166">
        <f t="shared" si="14"/>
        <v>150</v>
      </c>
      <c r="E49" s="167">
        <f t="shared" si="15"/>
        <v>18</v>
      </c>
      <c r="F49" s="167">
        <f t="shared" si="16"/>
        <v>24</v>
      </c>
      <c r="G49" s="166">
        <f t="shared" si="17"/>
        <v>42</v>
      </c>
      <c r="H49" s="167">
        <f t="shared" si="18"/>
        <v>30</v>
      </c>
      <c r="I49" s="167">
        <f t="shared" si="19"/>
        <v>28</v>
      </c>
      <c r="J49" s="166">
        <f t="shared" si="20"/>
        <v>58</v>
      </c>
      <c r="K49" s="167">
        <f t="shared" si="21"/>
        <v>48</v>
      </c>
      <c r="L49" s="167">
        <f t="shared" si="22"/>
        <v>52</v>
      </c>
      <c r="M49" s="166">
        <f t="shared" si="23"/>
        <v>100</v>
      </c>
      <c r="N49" s="193">
        <f t="shared" si="24"/>
        <v>66.666666666666657</v>
      </c>
      <c r="O49" s="193">
        <f t="shared" si="24"/>
        <v>66.666666666666657</v>
      </c>
      <c r="P49" s="193">
        <f t="shared" si="24"/>
        <v>66.666666666666657</v>
      </c>
    </row>
    <row r="50" spans="1:16" s="2" customFormat="1" ht="13.5">
      <c r="A50" s="160" t="s">
        <v>20</v>
      </c>
      <c r="B50" s="167">
        <f t="shared" si="12"/>
        <v>67</v>
      </c>
      <c r="C50" s="167">
        <f t="shared" si="13"/>
        <v>70</v>
      </c>
      <c r="D50" s="166">
        <f t="shared" si="14"/>
        <v>137</v>
      </c>
      <c r="E50" s="167">
        <f t="shared" si="15"/>
        <v>19</v>
      </c>
      <c r="F50" s="167">
        <f t="shared" si="16"/>
        <v>30</v>
      </c>
      <c r="G50" s="166">
        <f t="shared" si="17"/>
        <v>49</v>
      </c>
      <c r="H50" s="167">
        <f t="shared" si="18"/>
        <v>24</v>
      </c>
      <c r="I50" s="167">
        <f t="shared" si="19"/>
        <v>21</v>
      </c>
      <c r="J50" s="166">
        <f t="shared" si="20"/>
        <v>45</v>
      </c>
      <c r="K50" s="167">
        <f t="shared" si="21"/>
        <v>43</v>
      </c>
      <c r="L50" s="167">
        <f t="shared" si="22"/>
        <v>51</v>
      </c>
      <c r="M50" s="166">
        <f t="shared" si="23"/>
        <v>94</v>
      </c>
      <c r="N50" s="193">
        <f t="shared" si="24"/>
        <v>64.179104477611943</v>
      </c>
      <c r="O50" s="193">
        <f t="shared" si="24"/>
        <v>72.857142857142847</v>
      </c>
      <c r="P50" s="193">
        <f t="shared" si="24"/>
        <v>68.613138686131393</v>
      </c>
    </row>
    <row r="51" spans="1:16" s="2" customFormat="1" ht="13.5">
      <c r="A51" s="160" t="s">
        <v>23</v>
      </c>
      <c r="B51" s="167">
        <f t="shared" si="12"/>
        <v>69</v>
      </c>
      <c r="C51" s="167">
        <f t="shared" si="13"/>
        <v>69</v>
      </c>
      <c r="D51" s="166">
        <f t="shared" si="14"/>
        <v>138</v>
      </c>
      <c r="E51" s="167">
        <f t="shared" si="15"/>
        <v>29</v>
      </c>
      <c r="F51" s="167">
        <f t="shared" si="16"/>
        <v>27</v>
      </c>
      <c r="G51" s="166">
        <f t="shared" si="17"/>
        <v>56</v>
      </c>
      <c r="H51" s="167">
        <f t="shared" si="18"/>
        <v>22</v>
      </c>
      <c r="I51" s="167">
        <f t="shared" si="19"/>
        <v>18</v>
      </c>
      <c r="J51" s="166">
        <f t="shared" si="20"/>
        <v>40</v>
      </c>
      <c r="K51" s="167">
        <f t="shared" si="21"/>
        <v>51</v>
      </c>
      <c r="L51" s="167">
        <f t="shared" si="22"/>
        <v>45</v>
      </c>
      <c r="M51" s="166">
        <f t="shared" si="23"/>
        <v>96</v>
      </c>
      <c r="N51" s="193">
        <f t="shared" si="24"/>
        <v>73.91304347826086</v>
      </c>
      <c r="O51" s="193">
        <f t="shared" si="24"/>
        <v>65.217391304347828</v>
      </c>
      <c r="P51" s="193">
        <f t="shared" si="24"/>
        <v>69.565217391304344</v>
      </c>
    </row>
    <row r="52" spans="1:16" s="2" customFormat="1" ht="13.5">
      <c r="A52" s="160" t="s">
        <v>35</v>
      </c>
      <c r="B52" s="167">
        <f t="shared" si="12"/>
        <v>256</v>
      </c>
      <c r="C52" s="167">
        <f t="shared" si="13"/>
        <v>323</v>
      </c>
      <c r="D52" s="166">
        <f t="shared" si="14"/>
        <v>579</v>
      </c>
      <c r="E52" s="167">
        <f t="shared" si="15"/>
        <v>66</v>
      </c>
      <c r="F52" s="167">
        <f t="shared" si="16"/>
        <v>63</v>
      </c>
      <c r="G52" s="166">
        <f t="shared" si="17"/>
        <v>129</v>
      </c>
      <c r="H52" s="167">
        <f t="shared" si="18"/>
        <v>93</v>
      </c>
      <c r="I52" s="167">
        <f t="shared" si="19"/>
        <v>95</v>
      </c>
      <c r="J52" s="166">
        <f t="shared" si="20"/>
        <v>188</v>
      </c>
      <c r="K52" s="167">
        <f t="shared" si="21"/>
        <v>159</v>
      </c>
      <c r="L52" s="167">
        <f t="shared" si="22"/>
        <v>158</v>
      </c>
      <c r="M52" s="166">
        <f t="shared" si="23"/>
        <v>317</v>
      </c>
      <c r="N52" s="193">
        <f t="shared" si="24"/>
        <v>62.109375</v>
      </c>
      <c r="O52" s="193">
        <f t="shared" si="24"/>
        <v>48.916408668730647</v>
      </c>
      <c r="P52" s="193">
        <f t="shared" si="24"/>
        <v>54.74956822107081</v>
      </c>
    </row>
    <row r="53" spans="1:16" s="2" customFormat="1" ht="13.5">
      <c r="A53" s="160" t="s">
        <v>34</v>
      </c>
      <c r="B53" s="166">
        <f t="shared" ref="B53:M53" si="25">SUM(B40:B52)</f>
        <v>804</v>
      </c>
      <c r="C53" s="166">
        <f t="shared" si="25"/>
        <v>890</v>
      </c>
      <c r="D53" s="166">
        <f t="shared" si="25"/>
        <v>1694</v>
      </c>
      <c r="E53" s="166">
        <f t="shared" si="25"/>
        <v>208</v>
      </c>
      <c r="F53" s="166">
        <f t="shared" si="25"/>
        <v>227</v>
      </c>
      <c r="G53" s="166">
        <f t="shared" si="25"/>
        <v>435</v>
      </c>
      <c r="H53" s="166">
        <f t="shared" si="25"/>
        <v>266</v>
      </c>
      <c r="I53" s="166">
        <f t="shared" si="25"/>
        <v>252</v>
      </c>
      <c r="J53" s="166">
        <f t="shared" si="25"/>
        <v>518</v>
      </c>
      <c r="K53" s="166">
        <f t="shared" si="25"/>
        <v>474</v>
      </c>
      <c r="L53" s="166">
        <f t="shared" si="25"/>
        <v>479</v>
      </c>
      <c r="M53" s="166">
        <f t="shared" si="25"/>
        <v>953</v>
      </c>
      <c r="N53" s="193">
        <f>ROUND(IF(OR(K53=0,B53=0),0,K53/B53*100),2)</f>
        <v>58.96</v>
      </c>
      <c r="O53" s="193">
        <f>ROUND(IF(OR(L53=0,C53=0),0,L53/C53*100),2)</f>
        <v>53.82</v>
      </c>
      <c r="P53" s="193">
        <f>ROUND(IF(OR(M53=0,D53=0),0,M53/D53*100),2)</f>
        <v>56.26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559" priority="141" stopIfTrue="1" operator="notEqual">
      <formula>B36</formula>
    </cfRule>
  </conditionalFormatting>
  <conditionalFormatting sqref="H49:J49">
    <cfRule type="cellIs" dxfId="4558" priority="142" stopIfTrue="1" operator="greaterThan">
      <formula>100</formula>
    </cfRule>
    <cfRule type="cellIs" dxfId="4557" priority="143" stopIfTrue="1" operator="notEqual">
      <formula>H36</formula>
    </cfRule>
  </conditionalFormatting>
  <conditionalFormatting sqref="H39:J48">
    <cfRule type="cellIs" dxfId="4556" priority="144" stopIfTrue="1" operator="greaterThan">
      <formula>100</formula>
    </cfRule>
  </conditionalFormatting>
  <conditionalFormatting sqref="B49:G49">
    <cfRule type="cellIs" dxfId="4555" priority="140" stopIfTrue="1" operator="notEqual">
      <formula>B36</formula>
    </cfRule>
  </conditionalFormatting>
  <conditionalFormatting sqref="H49:J49">
    <cfRule type="cellIs" dxfId="4554" priority="138" stopIfTrue="1" operator="greaterThan">
      <formula>100</formula>
    </cfRule>
    <cfRule type="cellIs" dxfId="4553" priority="139" stopIfTrue="1" operator="notEqual">
      <formula>H36</formula>
    </cfRule>
  </conditionalFormatting>
  <conditionalFormatting sqref="H39:J48">
    <cfRule type="cellIs" dxfId="4552" priority="137" stopIfTrue="1" operator="greaterThan">
      <formula>100</formula>
    </cfRule>
  </conditionalFormatting>
  <conditionalFormatting sqref="B49:G49">
    <cfRule type="cellIs" dxfId="4551" priority="136" stopIfTrue="1" operator="notEqual">
      <formula>B36</formula>
    </cfRule>
  </conditionalFormatting>
  <conditionalFormatting sqref="H49:J49">
    <cfRule type="cellIs" dxfId="4550" priority="134" stopIfTrue="1" operator="greaterThan">
      <formula>100</formula>
    </cfRule>
    <cfRule type="cellIs" dxfId="4549" priority="135" stopIfTrue="1" operator="notEqual">
      <formula>H36</formula>
    </cfRule>
  </conditionalFormatting>
  <conditionalFormatting sqref="H39:J48">
    <cfRule type="cellIs" dxfId="4548" priority="133" stopIfTrue="1" operator="greaterThan">
      <formula>100</formula>
    </cfRule>
  </conditionalFormatting>
  <conditionalFormatting sqref="B49:G49">
    <cfRule type="cellIs" dxfId="4547" priority="132" stopIfTrue="1" operator="notEqual">
      <formula>B36</formula>
    </cfRule>
  </conditionalFormatting>
  <conditionalFormatting sqref="H49:J49">
    <cfRule type="cellIs" dxfId="4546" priority="130" stopIfTrue="1" operator="greaterThan">
      <formula>100</formula>
    </cfRule>
    <cfRule type="cellIs" dxfId="4545" priority="131" stopIfTrue="1" operator="notEqual">
      <formula>H36</formula>
    </cfRule>
  </conditionalFormatting>
  <conditionalFormatting sqref="H39:J48">
    <cfRule type="cellIs" dxfId="4544" priority="129" stopIfTrue="1" operator="greaterThan">
      <formula>100</formula>
    </cfRule>
  </conditionalFormatting>
  <conditionalFormatting sqref="B49:G49">
    <cfRule type="cellIs" dxfId="4543" priority="128" stopIfTrue="1" operator="notEqual">
      <formula>B36</formula>
    </cfRule>
  </conditionalFormatting>
  <conditionalFormatting sqref="H49:J49">
    <cfRule type="cellIs" dxfId="4542" priority="126" stopIfTrue="1" operator="greaterThan">
      <formula>100</formula>
    </cfRule>
    <cfRule type="cellIs" dxfId="4541" priority="127" stopIfTrue="1" operator="notEqual">
      <formula>H36</formula>
    </cfRule>
  </conditionalFormatting>
  <conditionalFormatting sqref="H39:J48">
    <cfRule type="cellIs" dxfId="4540" priority="125" stopIfTrue="1" operator="greaterThan">
      <formula>100</formula>
    </cfRule>
  </conditionalFormatting>
  <conditionalFormatting sqref="B49:G49">
    <cfRule type="cellIs" dxfId="4539" priority="124" stopIfTrue="1" operator="notEqual">
      <formula>B36</formula>
    </cfRule>
  </conditionalFormatting>
  <conditionalFormatting sqref="H49:J49">
    <cfRule type="cellIs" dxfId="4538" priority="122" stopIfTrue="1" operator="greaterThan">
      <formula>100</formula>
    </cfRule>
    <cfRule type="cellIs" dxfId="4537" priority="123" stopIfTrue="1" operator="notEqual">
      <formula>H36</formula>
    </cfRule>
  </conditionalFormatting>
  <conditionalFormatting sqref="H39:J48">
    <cfRule type="cellIs" dxfId="4536" priority="121" stopIfTrue="1" operator="greaterThan">
      <formula>100</formula>
    </cfRule>
  </conditionalFormatting>
  <conditionalFormatting sqref="B49:G49">
    <cfRule type="cellIs" dxfId="4535" priority="120" stopIfTrue="1" operator="notEqual">
      <formula>B36</formula>
    </cfRule>
  </conditionalFormatting>
  <conditionalFormatting sqref="H49:J49">
    <cfRule type="cellIs" dxfId="4534" priority="118" stopIfTrue="1" operator="greaterThan">
      <formula>100</formula>
    </cfRule>
    <cfRule type="cellIs" dxfId="4533" priority="119" stopIfTrue="1" operator="notEqual">
      <formula>H36</formula>
    </cfRule>
  </conditionalFormatting>
  <conditionalFormatting sqref="H39:J48">
    <cfRule type="cellIs" dxfId="4532" priority="117" stopIfTrue="1" operator="greaterThan">
      <formula>100</formula>
    </cfRule>
  </conditionalFormatting>
  <conditionalFormatting sqref="B49:G49">
    <cfRule type="cellIs" dxfId="4531" priority="116" stopIfTrue="1" operator="notEqual">
      <formula>B36</formula>
    </cfRule>
  </conditionalFormatting>
  <conditionalFormatting sqref="H49:J49">
    <cfRule type="cellIs" dxfId="4530" priority="114" stopIfTrue="1" operator="greaterThan">
      <formula>100</formula>
    </cfRule>
    <cfRule type="cellIs" dxfId="4529" priority="115" stopIfTrue="1" operator="notEqual">
      <formula>H36</formula>
    </cfRule>
  </conditionalFormatting>
  <conditionalFormatting sqref="H39:J48">
    <cfRule type="cellIs" dxfId="4528" priority="113" stopIfTrue="1" operator="greaterThan">
      <formula>100</formula>
    </cfRule>
  </conditionalFormatting>
  <conditionalFormatting sqref="B49:G49">
    <cfRule type="cellIs" dxfId="4527" priority="112" stopIfTrue="1" operator="notEqual">
      <formula>B36</formula>
    </cfRule>
  </conditionalFormatting>
  <conditionalFormatting sqref="H49:J49">
    <cfRule type="cellIs" dxfId="4526" priority="110" stopIfTrue="1" operator="greaterThan">
      <formula>100</formula>
    </cfRule>
    <cfRule type="cellIs" dxfId="4525" priority="111" stopIfTrue="1" operator="notEqual">
      <formula>H36</formula>
    </cfRule>
  </conditionalFormatting>
  <conditionalFormatting sqref="H39:J48">
    <cfRule type="cellIs" dxfId="4524" priority="109" stopIfTrue="1" operator="greaterThan">
      <formula>100</formula>
    </cfRule>
  </conditionalFormatting>
  <conditionalFormatting sqref="B49:G49">
    <cfRule type="cellIs" dxfId="4523" priority="108" stopIfTrue="1" operator="notEqual">
      <formula>B36</formula>
    </cfRule>
  </conditionalFormatting>
  <conditionalFormatting sqref="H49:J49">
    <cfRule type="cellIs" dxfId="4522" priority="106" stopIfTrue="1" operator="greaterThan">
      <formula>100</formula>
    </cfRule>
    <cfRule type="cellIs" dxfId="4521" priority="107" stopIfTrue="1" operator="notEqual">
      <formula>H36</formula>
    </cfRule>
  </conditionalFormatting>
  <conditionalFormatting sqref="H39:J48">
    <cfRule type="cellIs" dxfId="4520" priority="105" stopIfTrue="1" operator="greaterThan">
      <formula>100</formula>
    </cfRule>
  </conditionalFormatting>
  <conditionalFormatting sqref="B49:G49">
    <cfRule type="cellIs" dxfId="4519" priority="104" stopIfTrue="1" operator="notEqual">
      <formula>B36</formula>
    </cfRule>
  </conditionalFormatting>
  <conditionalFormatting sqref="H49:J49">
    <cfRule type="cellIs" dxfId="4518" priority="102" stopIfTrue="1" operator="greaterThan">
      <formula>100</formula>
    </cfRule>
    <cfRule type="cellIs" dxfId="4517" priority="103" stopIfTrue="1" operator="notEqual">
      <formula>H36</formula>
    </cfRule>
  </conditionalFormatting>
  <conditionalFormatting sqref="H39:J48">
    <cfRule type="cellIs" dxfId="4516" priority="101" stopIfTrue="1" operator="greaterThan">
      <formula>100</formula>
    </cfRule>
  </conditionalFormatting>
  <conditionalFormatting sqref="B49:G49">
    <cfRule type="cellIs" dxfId="4515" priority="100" stopIfTrue="1" operator="notEqual">
      <formula>B36</formula>
    </cfRule>
  </conditionalFormatting>
  <conditionalFormatting sqref="H49:J49">
    <cfRule type="cellIs" dxfId="4514" priority="98" stopIfTrue="1" operator="greaterThan">
      <formula>100</formula>
    </cfRule>
    <cfRule type="cellIs" dxfId="4513" priority="99" stopIfTrue="1" operator="notEqual">
      <formula>H36</formula>
    </cfRule>
  </conditionalFormatting>
  <conditionalFormatting sqref="H39:J48">
    <cfRule type="cellIs" dxfId="4512" priority="97" stopIfTrue="1" operator="greaterThan">
      <formula>100</formula>
    </cfRule>
  </conditionalFormatting>
  <conditionalFormatting sqref="B49:G49">
    <cfRule type="cellIs" dxfId="4511" priority="96" stopIfTrue="1" operator="notEqual">
      <formula>B36</formula>
    </cfRule>
  </conditionalFormatting>
  <conditionalFormatting sqref="H49:J49">
    <cfRule type="cellIs" dxfId="4510" priority="94" stopIfTrue="1" operator="greaterThan">
      <formula>100</formula>
    </cfRule>
    <cfRule type="cellIs" dxfId="4509" priority="95" stopIfTrue="1" operator="notEqual">
      <formula>H36</formula>
    </cfRule>
  </conditionalFormatting>
  <conditionalFormatting sqref="H39:J48">
    <cfRule type="cellIs" dxfId="4508" priority="93" stopIfTrue="1" operator="greaterThan">
      <formula>100</formula>
    </cfRule>
  </conditionalFormatting>
  <conditionalFormatting sqref="B49:G49">
    <cfRule type="cellIs" dxfId="4507" priority="92" stopIfTrue="1" operator="notEqual">
      <formula>B36</formula>
    </cfRule>
  </conditionalFormatting>
  <conditionalFormatting sqref="H49:J49">
    <cfRule type="cellIs" dxfId="4506" priority="90" stopIfTrue="1" operator="greaterThan">
      <formula>100</formula>
    </cfRule>
    <cfRule type="cellIs" dxfId="4505" priority="91" stopIfTrue="1" operator="notEqual">
      <formula>H36</formula>
    </cfRule>
  </conditionalFormatting>
  <conditionalFormatting sqref="H39:J48">
    <cfRule type="cellIs" dxfId="4504" priority="89" stopIfTrue="1" operator="greaterThan">
      <formula>100</formula>
    </cfRule>
  </conditionalFormatting>
  <conditionalFormatting sqref="B49:G49">
    <cfRule type="cellIs" dxfId="4503" priority="88" stopIfTrue="1" operator="notEqual">
      <formula>B36</formula>
    </cfRule>
  </conditionalFormatting>
  <conditionalFormatting sqref="H49:J49">
    <cfRule type="cellIs" dxfId="4502" priority="86" stopIfTrue="1" operator="greaterThan">
      <formula>100</formula>
    </cfRule>
    <cfRule type="cellIs" dxfId="4501" priority="87" stopIfTrue="1" operator="notEqual">
      <formula>H36</formula>
    </cfRule>
  </conditionalFormatting>
  <conditionalFormatting sqref="H39:J48">
    <cfRule type="cellIs" dxfId="4500" priority="85" stopIfTrue="1" operator="greaterThan">
      <formula>100</formula>
    </cfRule>
  </conditionalFormatting>
  <conditionalFormatting sqref="B49:G49">
    <cfRule type="cellIs" dxfId="4499" priority="84" stopIfTrue="1" operator="notEqual">
      <formula>B36</formula>
    </cfRule>
  </conditionalFormatting>
  <conditionalFormatting sqref="H49:J49">
    <cfRule type="cellIs" dxfId="4498" priority="82" stopIfTrue="1" operator="greaterThan">
      <formula>100</formula>
    </cfRule>
    <cfRule type="cellIs" dxfId="4497" priority="83" stopIfTrue="1" operator="notEqual">
      <formula>H36</formula>
    </cfRule>
  </conditionalFormatting>
  <conditionalFormatting sqref="H39:J48">
    <cfRule type="cellIs" dxfId="4496" priority="81" stopIfTrue="1" operator="greaterThan">
      <formula>100</formula>
    </cfRule>
  </conditionalFormatting>
  <conditionalFormatting sqref="B49:G49">
    <cfRule type="cellIs" dxfId="4495" priority="80" stopIfTrue="1" operator="notEqual">
      <formula>B36</formula>
    </cfRule>
  </conditionalFormatting>
  <conditionalFormatting sqref="H49:J49">
    <cfRule type="cellIs" dxfId="4494" priority="78" stopIfTrue="1" operator="greaterThan">
      <formula>100</formula>
    </cfRule>
    <cfRule type="cellIs" dxfId="4493" priority="79" stopIfTrue="1" operator="notEqual">
      <formula>H36</formula>
    </cfRule>
  </conditionalFormatting>
  <conditionalFormatting sqref="H39:J48">
    <cfRule type="cellIs" dxfId="4492" priority="77" stopIfTrue="1" operator="greaterThan">
      <formula>100</formula>
    </cfRule>
  </conditionalFormatting>
  <conditionalFormatting sqref="B49:G49">
    <cfRule type="cellIs" dxfId="4491" priority="76" stopIfTrue="1" operator="notEqual">
      <formula>B36</formula>
    </cfRule>
  </conditionalFormatting>
  <conditionalFormatting sqref="H49:J49">
    <cfRule type="cellIs" dxfId="4490" priority="74" stopIfTrue="1" operator="greaterThan">
      <formula>100</formula>
    </cfRule>
    <cfRule type="cellIs" dxfId="4489" priority="75" stopIfTrue="1" operator="notEqual">
      <formula>H36</formula>
    </cfRule>
  </conditionalFormatting>
  <conditionalFormatting sqref="H39:J48">
    <cfRule type="cellIs" dxfId="4488" priority="73" stopIfTrue="1" operator="greaterThan">
      <formula>100</formula>
    </cfRule>
  </conditionalFormatting>
  <conditionalFormatting sqref="B49:G49">
    <cfRule type="cellIs" dxfId="4487" priority="72" stopIfTrue="1" operator="notEqual">
      <formula>B36</formula>
    </cfRule>
  </conditionalFormatting>
  <conditionalFormatting sqref="H49:J49">
    <cfRule type="cellIs" dxfId="4486" priority="70" stopIfTrue="1" operator="greaterThan">
      <formula>100</formula>
    </cfRule>
    <cfRule type="cellIs" dxfId="4485" priority="71" stopIfTrue="1" operator="notEqual">
      <formula>H36</formula>
    </cfRule>
  </conditionalFormatting>
  <conditionalFormatting sqref="H39:J48">
    <cfRule type="cellIs" dxfId="4484" priority="69" stopIfTrue="1" operator="greaterThan">
      <formula>100</formula>
    </cfRule>
  </conditionalFormatting>
  <conditionalFormatting sqref="B49:G49">
    <cfRule type="cellIs" dxfId="4483" priority="68" stopIfTrue="1" operator="notEqual">
      <formula>B36</formula>
    </cfRule>
  </conditionalFormatting>
  <conditionalFormatting sqref="H49:J49">
    <cfRule type="cellIs" dxfId="4482" priority="66" stopIfTrue="1" operator="greaterThan">
      <formula>100</formula>
    </cfRule>
    <cfRule type="cellIs" dxfId="4481" priority="67" stopIfTrue="1" operator="notEqual">
      <formula>H36</formula>
    </cfRule>
  </conditionalFormatting>
  <conditionalFormatting sqref="H39:J48">
    <cfRule type="cellIs" dxfId="4480" priority="65" stopIfTrue="1" operator="greaterThan">
      <formula>100</formula>
    </cfRule>
  </conditionalFormatting>
  <conditionalFormatting sqref="B49:G49">
    <cfRule type="cellIs" dxfId="4479" priority="64" stopIfTrue="1" operator="notEqual">
      <formula>B36</formula>
    </cfRule>
  </conditionalFormatting>
  <conditionalFormatting sqref="H49:J49">
    <cfRule type="cellIs" dxfId="4478" priority="62" stopIfTrue="1" operator="greaterThan">
      <formula>100</formula>
    </cfRule>
    <cfRule type="cellIs" dxfId="4477" priority="63" stopIfTrue="1" operator="notEqual">
      <formula>H36</formula>
    </cfRule>
  </conditionalFormatting>
  <conditionalFormatting sqref="H39:J48">
    <cfRule type="cellIs" dxfId="4476" priority="61" stopIfTrue="1" operator="greaterThan">
      <formula>100</formula>
    </cfRule>
  </conditionalFormatting>
  <conditionalFormatting sqref="B49:G49">
    <cfRule type="cellIs" dxfId="4475" priority="60" stopIfTrue="1" operator="notEqual">
      <formula>B36</formula>
    </cfRule>
  </conditionalFormatting>
  <conditionalFormatting sqref="H49:J49">
    <cfRule type="cellIs" dxfId="4474" priority="58" stopIfTrue="1" operator="greaterThan">
      <formula>100</formula>
    </cfRule>
    <cfRule type="cellIs" dxfId="4473" priority="59" stopIfTrue="1" operator="notEqual">
      <formula>H36</formula>
    </cfRule>
  </conditionalFormatting>
  <conditionalFormatting sqref="H39:J48">
    <cfRule type="cellIs" dxfId="4472" priority="57" stopIfTrue="1" operator="greaterThan">
      <formula>100</formula>
    </cfRule>
  </conditionalFormatting>
  <conditionalFormatting sqref="B49:G49">
    <cfRule type="cellIs" dxfId="4471" priority="56" stopIfTrue="1" operator="notEqual">
      <formula>B36</formula>
    </cfRule>
  </conditionalFormatting>
  <conditionalFormatting sqref="H49:J49">
    <cfRule type="cellIs" dxfId="4470" priority="54" stopIfTrue="1" operator="greaterThan">
      <formula>100</formula>
    </cfRule>
    <cfRule type="cellIs" dxfId="4469" priority="55" stopIfTrue="1" operator="notEqual">
      <formula>H36</formula>
    </cfRule>
  </conditionalFormatting>
  <conditionalFormatting sqref="H39:J48">
    <cfRule type="cellIs" dxfId="4468" priority="53" stopIfTrue="1" operator="greaterThan">
      <formula>100</formula>
    </cfRule>
  </conditionalFormatting>
  <conditionalFormatting sqref="B49:G49">
    <cfRule type="cellIs" dxfId="4467" priority="52" stopIfTrue="1" operator="notEqual">
      <formula>B36</formula>
    </cfRule>
  </conditionalFormatting>
  <conditionalFormatting sqref="H49:J49">
    <cfRule type="cellIs" dxfId="4466" priority="50" stopIfTrue="1" operator="greaterThan">
      <formula>100</formula>
    </cfRule>
    <cfRule type="cellIs" dxfId="4465" priority="51" stopIfTrue="1" operator="notEqual">
      <formula>H36</formula>
    </cfRule>
  </conditionalFormatting>
  <conditionalFormatting sqref="H39:J48">
    <cfRule type="cellIs" dxfId="4464" priority="49" stopIfTrue="1" operator="greaterThan">
      <formula>100</formula>
    </cfRule>
  </conditionalFormatting>
  <conditionalFormatting sqref="B49:G49">
    <cfRule type="cellIs" dxfId="4463" priority="48" stopIfTrue="1" operator="notEqual">
      <formula>B36</formula>
    </cfRule>
  </conditionalFormatting>
  <conditionalFormatting sqref="H49:J49">
    <cfRule type="cellIs" dxfId="4462" priority="46" stopIfTrue="1" operator="greaterThan">
      <formula>100</formula>
    </cfRule>
    <cfRule type="cellIs" dxfId="4461" priority="47" stopIfTrue="1" operator="notEqual">
      <formula>H36</formula>
    </cfRule>
  </conditionalFormatting>
  <conditionalFormatting sqref="H39:J48">
    <cfRule type="cellIs" dxfId="4460" priority="45" stopIfTrue="1" operator="greaterThan">
      <formula>100</formula>
    </cfRule>
  </conditionalFormatting>
  <conditionalFormatting sqref="B53:G53">
    <cfRule type="cellIs" dxfId="4459" priority="44" stopIfTrue="1" operator="notEqual">
      <formula>B38</formula>
    </cfRule>
  </conditionalFormatting>
  <conditionalFormatting sqref="H53:J53">
    <cfRule type="cellIs" dxfId="4458" priority="42" stopIfTrue="1" operator="greaterThan">
      <formula>100</formula>
    </cfRule>
    <cfRule type="cellIs" dxfId="4457" priority="43" stopIfTrue="1" operator="notEqual">
      <formula>H38</formula>
    </cfRule>
  </conditionalFormatting>
  <conditionalFormatting sqref="H40:J52">
    <cfRule type="cellIs" dxfId="4456" priority="41" stopIfTrue="1" operator="greaterThan">
      <formula>100</formula>
    </cfRule>
  </conditionalFormatting>
  <conditionalFormatting sqref="B53:G53">
    <cfRule type="cellIs" dxfId="4455" priority="40" stopIfTrue="1" operator="notEqual">
      <formula>B38</formula>
    </cfRule>
  </conditionalFormatting>
  <conditionalFormatting sqref="H53:J53">
    <cfRule type="cellIs" dxfId="4454" priority="38" stopIfTrue="1" operator="greaterThan">
      <formula>100</formula>
    </cfRule>
    <cfRule type="cellIs" dxfId="4453" priority="39" stopIfTrue="1" operator="notEqual">
      <formula>H38</formula>
    </cfRule>
  </conditionalFormatting>
  <conditionalFormatting sqref="H40:J52">
    <cfRule type="cellIs" dxfId="4452" priority="37" stopIfTrue="1" operator="greaterThan">
      <formula>100</formula>
    </cfRule>
  </conditionalFormatting>
  <conditionalFormatting sqref="B49:G49">
    <cfRule type="cellIs" dxfId="4451" priority="36" stopIfTrue="1" operator="notEqual">
      <formula>B36</formula>
    </cfRule>
  </conditionalFormatting>
  <conditionalFormatting sqref="H49:J49">
    <cfRule type="cellIs" dxfId="4450" priority="34" stopIfTrue="1" operator="greaterThan">
      <formula>100</formula>
    </cfRule>
    <cfRule type="cellIs" dxfId="4449" priority="35" stopIfTrue="1" operator="notEqual">
      <formula>H36</formula>
    </cfRule>
  </conditionalFormatting>
  <conditionalFormatting sqref="H39:J48">
    <cfRule type="cellIs" dxfId="4448" priority="33" stopIfTrue="1" operator="greaterThan">
      <formula>100</formula>
    </cfRule>
  </conditionalFormatting>
  <conditionalFormatting sqref="B53:G53">
    <cfRule type="cellIs" dxfId="4447" priority="32" stopIfTrue="1" operator="notEqual">
      <formula>B38</formula>
    </cfRule>
  </conditionalFormatting>
  <conditionalFormatting sqref="H53:J53">
    <cfRule type="cellIs" dxfId="4446" priority="30" stopIfTrue="1" operator="greaterThan">
      <formula>100</formula>
    </cfRule>
    <cfRule type="cellIs" dxfId="4445" priority="31" stopIfTrue="1" operator="notEqual">
      <formula>H38</formula>
    </cfRule>
  </conditionalFormatting>
  <conditionalFormatting sqref="H40:J52">
    <cfRule type="cellIs" dxfId="4444" priority="29" stopIfTrue="1" operator="greaterThan">
      <formula>100</formula>
    </cfRule>
  </conditionalFormatting>
  <conditionalFormatting sqref="B53:G53">
    <cfRule type="cellIs" dxfId="4443" priority="28" stopIfTrue="1" operator="notEqual">
      <formula>B38</formula>
    </cfRule>
  </conditionalFormatting>
  <conditionalFormatting sqref="H53:J53">
    <cfRule type="cellIs" dxfId="4442" priority="26" stopIfTrue="1" operator="greaterThan">
      <formula>100</formula>
    </cfRule>
    <cfRule type="cellIs" dxfId="4441" priority="27" stopIfTrue="1" operator="notEqual">
      <formula>H38</formula>
    </cfRule>
  </conditionalFormatting>
  <conditionalFormatting sqref="H40:J52">
    <cfRule type="cellIs" dxfId="4440" priority="25" stopIfTrue="1" operator="greaterThan">
      <formula>100</formula>
    </cfRule>
  </conditionalFormatting>
  <conditionalFormatting sqref="B49:G49">
    <cfRule type="cellIs" dxfId="4439" priority="24" stopIfTrue="1" operator="notEqual">
      <formula>B36</formula>
    </cfRule>
  </conditionalFormatting>
  <conditionalFormatting sqref="H49:J49">
    <cfRule type="cellIs" dxfId="4438" priority="22" stopIfTrue="1" operator="greaterThan">
      <formula>100</formula>
    </cfRule>
    <cfRule type="cellIs" dxfId="4437" priority="23" stopIfTrue="1" operator="notEqual">
      <formula>H36</formula>
    </cfRule>
  </conditionalFormatting>
  <conditionalFormatting sqref="H39:J48">
    <cfRule type="cellIs" dxfId="4436" priority="21" stopIfTrue="1" operator="greaterThan">
      <formula>100</formula>
    </cfRule>
  </conditionalFormatting>
  <conditionalFormatting sqref="B53:G53">
    <cfRule type="cellIs" dxfId="4435" priority="20" stopIfTrue="1" operator="notEqual">
      <formula>B38</formula>
    </cfRule>
  </conditionalFormatting>
  <conditionalFormatting sqref="H53:J53">
    <cfRule type="cellIs" dxfId="4434" priority="18" stopIfTrue="1" operator="greaterThan">
      <formula>100</formula>
    </cfRule>
    <cfRule type="cellIs" dxfId="4433" priority="19" stopIfTrue="1" operator="notEqual">
      <formula>H38</formula>
    </cfRule>
  </conditionalFormatting>
  <conditionalFormatting sqref="H40:J52">
    <cfRule type="cellIs" dxfId="4432" priority="17" stopIfTrue="1" operator="greaterThan">
      <formula>100</formula>
    </cfRule>
  </conditionalFormatting>
  <conditionalFormatting sqref="B53:G53">
    <cfRule type="cellIs" dxfId="4431" priority="16" stopIfTrue="1" operator="notEqual">
      <formula>B38</formula>
    </cfRule>
  </conditionalFormatting>
  <conditionalFormatting sqref="H53:J53">
    <cfRule type="cellIs" dxfId="4430" priority="14" stopIfTrue="1" operator="greaterThan">
      <formula>100</formula>
    </cfRule>
    <cfRule type="cellIs" dxfId="4429" priority="15" stopIfTrue="1" operator="notEqual">
      <formula>H38</formula>
    </cfRule>
  </conditionalFormatting>
  <conditionalFormatting sqref="H40:J52">
    <cfRule type="cellIs" dxfId="4428" priority="13" stopIfTrue="1" operator="greaterThan">
      <formula>100</formula>
    </cfRule>
  </conditionalFormatting>
  <conditionalFormatting sqref="B53:G53">
    <cfRule type="cellIs" dxfId="4427" priority="12" stopIfTrue="1" operator="notEqual">
      <formula>B38</formula>
    </cfRule>
  </conditionalFormatting>
  <conditionalFormatting sqref="H53:J53">
    <cfRule type="cellIs" dxfId="4426" priority="10" stopIfTrue="1" operator="greaterThan">
      <formula>100</formula>
    </cfRule>
    <cfRule type="cellIs" dxfId="4425" priority="11" stopIfTrue="1" operator="notEqual">
      <formula>H38</formula>
    </cfRule>
  </conditionalFormatting>
  <conditionalFormatting sqref="H40:J52">
    <cfRule type="cellIs" dxfId="4424" priority="9" stopIfTrue="1" operator="greaterThan">
      <formula>100</formula>
    </cfRule>
  </conditionalFormatting>
  <conditionalFormatting sqref="B53:G53">
    <cfRule type="cellIs" dxfId="4423" priority="8" stopIfTrue="1" operator="notEqual">
      <formula>B38</formula>
    </cfRule>
  </conditionalFormatting>
  <conditionalFormatting sqref="H53:J53">
    <cfRule type="cellIs" dxfId="4422" priority="6" stopIfTrue="1" operator="greaterThan">
      <formula>100</formula>
    </cfRule>
    <cfRule type="cellIs" dxfId="4421" priority="7" stopIfTrue="1" operator="notEqual">
      <formula>H38</formula>
    </cfRule>
  </conditionalFormatting>
  <conditionalFormatting sqref="H40:J52">
    <cfRule type="cellIs" dxfId="4420" priority="5" stopIfTrue="1" operator="greaterThan">
      <formula>100</formula>
    </cfRule>
  </conditionalFormatting>
  <conditionalFormatting sqref="B53:M53">
    <cfRule type="cellIs" dxfId="4419" priority="4" stopIfTrue="1" operator="notEqual">
      <formula>B38</formula>
    </cfRule>
  </conditionalFormatting>
  <conditionalFormatting sqref="N53:P53">
    <cfRule type="cellIs" dxfId="4418" priority="2" stopIfTrue="1" operator="greaterThan">
      <formula>100</formula>
    </cfRule>
    <cfRule type="cellIs" dxfId="4417" priority="3" stopIfTrue="1" operator="notEqual">
      <formula>N38</formula>
    </cfRule>
  </conditionalFormatting>
  <conditionalFormatting sqref="N40:P52">
    <cfRule type="cellIs" dxfId="44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36</v>
      </c>
      <c r="C6" s="168">
        <f t="shared" si="0"/>
        <v>32</v>
      </c>
      <c r="D6" s="171">
        <f t="shared" ref="D6:D16" si="1">SUM(B6:C6)</f>
        <v>68</v>
      </c>
      <c r="E6" s="174"/>
      <c r="F6" s="174"/>
      <c r="G6" s="174"/>
      <c r="H6" s="174"/>
      <c r="I6" s="174"/>
      <c r="J6" s="174"/>
      <c r="K6" s="179">
        <f t="shared" ref="K6:L16" si="2">K42</f>
        <v>15</v>
      </c>
      <c r="L6" s="183">
        <f t="shared" si="2"/>
        <v>18</v>
      </c>
      <c r="M6" s="188">
        <f t="shared" ref="M6:M17" si="3">SUM(K6:L6)</f>
        <v>33</v>
      </c>
      <c r="N6" s="91">
        <f t="shared" ref="N6:P17" si="4">IF(OR(K6=0,B6=0),0,K6/B6*100)</f>
        <v>41.666666666666671</v>
      </c>
      <c r="O6" s="194">
        <f t="shared" si="4"/>
        <v>56.25</v>
      </c>
      <c r="P6" s="196">
        <f t="shared" si="4"/>
        <v>48.529411764705884</v>
      </c>
    </row>
    <row r="7" spans="1:16" s="2" customFormat="1" ht="22.5" hidden="1" customHeight="1">
      <c r="A7" s="8" t="s">
        <v>7</v>
      </c>
      <c r="B7" s="161">
        <f t="shared" si="0"/>
        <v>39</v>
      </c>
      <c r="C7" s="168">
        <f t="shared" si="0"/>
        <v>31</v>
      </c>
      <c r="D7" s="130">
        <f t="shared" si="1"/>
        <v>70</v>
      </c>
      <c r="E7" s="175"/>
      <c r="F7" s="175"/>
      <c r="G7" s="175"/>
      <c r="H7" s="175"/>
      <c r="I7" s="175"/>
      <c r="J7" s="175"/>
      <c r="K7" s="162">
        <f t="shared" si="2"/>
        <v>22</v>
      </c>
      <c r="L7" s="169">
        <f t="shared" si="2"/>
        <v>19</v>
      </c>
      <c r="M7" s="130">
        <f t="shared" si="3"/>
        <v>41</v>
      </c>
      <c r="N7" s="139">
        <f t="shared" si="4"/>
        <v>56.410256410256409</v>
      </c>
      <c r="O7" s="145">
        <f t="shared" si="4"/>
        <v>61.29032258064516</v>
      </c>
      <c r="P7" s="151">
        <f t="shared" si="4"/>
        <v>58.571428571428577</v>
      </c>
    </row>
    <row r="8" spans="1:16" s="2" customFormat="1" ht="22.5" hidden="1" customHeight="1">
      <c r="A8" s="8" t="s">
        <v>11</v>
      </c>
      <c r="B8" s="161">
        <f t="shared" si="0"/>
        <v>43</v>
      </c>
      <c r="C8" s="168">
        <f t="shared" si="0"/>
        <v>35</v>
      </c>
      <c r="D8" s="130">
        <f t="shared" si="1"/>
        <v>78</v>
      </c>
      <c r="E8" s="175"/>
      <c r="F8" s="175"/>
      <c r="G8" s="175"/>
      <c r="H8" s="175"/>
      <c r="I8" s="175"/>
      <c r="J8" s="175"/>
      <c r="K8" s="162">
        <f t="shared" si="2"/>
        <v>24</v>
      </c>
      <c r="L8" s="169">
        <f t="shared" si="2"/>
        <v>17</v>
      </c>
      <c r="M8" s="130">
        <f t="shared" si="3"/>
        <v>41</v>
      </c>
      <c r="N8" s="139">
        <f t="shared" si="4"/>
        <v>55.813953488372093</v>
      </c>
      <c r="O8" s="145">
        <f t="shared" si="4"/>
        <v>48.571428571428569</v>
      </c>
      <c r="P8" s="151">
        <f t="shared" si="4"/>
        <v>52.564102564102569</v>
      </c>
    </row>
    <row r="9" spans="1:16" s="2" customFormat="1" ht="22.5" hidden="1" customHeight="1">
      <c r="A9" s="8" t="s">
        <v>5</v>
      </c>
      <c r="B9" s="161">
        <f t="shared" si="0"/>
        <v>42</v>
      </c>
      <c r="C9" s="168">
        <f t="shared" si="0"/>
        <v>30</v>
      </c>
      <c r="D9" s="130">
        <f t="shared" si="1"/>
        <v>72</v>
      </c>
      <c r="E9" s="175"/>
      <c r="F9" s="175"/>
      <c r="G9" s="175"/>
      <c r="H9" s="175"/>
      <c r="I9" s="175"/>
      <c r="J9" s="175"/>
      <c r="K9" s="162">
        <f t="shared" si="2"/>
        <v>26</v>
      </c>
      <c r="L9" s="169">
        <f t="shared" si="2"/>
        <v>13</v>
      </c>
      <c r="M9" s="130">
        <f t="shared" si="3"/>
        <v>39</v>
      </c>
      <c r="N9" s="139">
        <f t="shared" si="4"/>
        <v>61.904761904761905</v>
      </c>
      <c r="O9" s="145">
        <f t="shared" si="4"/>
        <v>43.333333333333336</v>
      </c>
      <c r="P9" s="151">
        <f t="shared" si="4"/>
        <v>54.166666666666664</v>
      </c>
    </row>
    <row r="10" spans="1:16" s="2" customFormat="1" ht="22.5" hidden="1" customHeight="1">
      <c r="A10" s="8" t="s">
        <v>17</v>
      </c>
      <c r="B10" s="161">
        <f t="shared" si="0"/>
        <v>42</v>
      </c>
      <c r="C10" s="168">
        <f t="shared" si="0"/>
        <v>43</v>
      </c>
      <c r="D10" s="130">
        <f t="shared" si="1"/>
        <v>85</v>
      </c>
      <c r="E10" s="175"/>
      <c r="F10" s="175"/>
      <c r="G10" s="175"/>
      <c r="H10" s="175"/>
      <c r="I10" s="175"/>
      <c r="J10" s="175"/>
      <c r="K10" s="162">
        <f t="shared" si="2"/>
        <v>21</v>
      </c>
      <c r="L10" s="169">
        <f t="shared" si="2"/>
        <v>23</v>
      </c>
      <c r="M10" s="130">
        <f t="shared" si="3"/>
        <v>44</v>
      </c>
      <c r="N10" s="139">
        <f t="shared" si="4"/>
        <v>50</v>
      </c>
      <c r="O10" s="145">
        <f t="shared" si="4"/>
        <v>53.488372093023251</v>
      </c>
      <c r="P10" s="151">
        <f t="shared" si="4"/>
        <v>51.764705882352949</v>
      </c>
    </row>
    <row r="11" spans="1:16" s="2" customFormat="1" ht="22.5" hidden="1" customHeight="1">
      <c r="A11" s="8" t="s">
        <v>4</v>
      </c>
      <c r="B11" s="161">
        <f t="shared" si="0"/>
        <v>54</v>
      </c>
      <c r="C11" s="168">
        <f t="shared" si="0"/>
        <v>45</v>
      </c>
      <c r="D11" s="130">
        <f t="shared" si="1"/>
        <v>99</v>
      </c>
      <c r="E11" s="175"/>
      <c r="F11" s="175"/>
      <c r="G11" s="175"/>
      <c r="H11" s="175"/>
      <c r="I11" s="175"/>
      <c r="J11" s="175"/>
      <c r="K11" s="162">
        <f t="shared" si="2"/>
        <v>27</v>
      </c>
      <c r="L11" s="169">
        <f t="shared" si="2"/>
        <v>28</v>
      </c>
      <c r="M11" s="130">
        <f t="shared" si="3"/>
        <v>55</v>
      </c>
      <c r="N11" s="139">
        <f t="shared" si="4"/>
        <v>50</v>
      </c>
      <c r="O11" s="145">
        <f t="shared" si="4"/>
        <v>62.222222222222221</v>
      </c>
      <c r="P11" s="151">
        <f t="shared" si="4"/>
        <v>55.555555555555557</v>
      </c>
    </row>
    <row r="12" spans="1:16" s="2" customFormat="1" ht="22.5" hidden="1" customHeight="1">
      <c r="A12" s="8" t="s">
        <v>10</v>
      </c>
      <c r="B12" s="161">
        <f t="shared" si="0"/>
        <v>50</v>
      </c>
      <c r="C12" s="168">
        <f t="shared" si="0"/>
        <v>65</v>
      </c>
      <c r="D12" s="130">
        <f t="shared" si="1"/>
        <v>115</v>
      </c>
      <c r="E12" s="175"/>
      <c r="F12" s="175"/>
      <c r="G12" s="175"/>
      <c r="H12" s="175"/>
      <c r="I12" s="175"/>
      <c r="J12" s="175"/>
      <c r="K12" s="162">
        <f t="shared" si="2"/>
        <v>33</v>
      </c>
      <c r="L12" s="169">
        <f t="shared" si="2"/>
        <v>45</v>
      </c>
      <c r="M12" s="130">
        <f t="shared" si="3"/>
        <v>78</v>
      </c>
      <c r="N12" s="139">
        <f t="shared" si="4"/>
        <v>66</v>
      </c>
      <c r="O12" s="145">
        <f t="shared" si="4"/>
        <v>69.230769230769226</v>
      </c>
      <c r="P12" s="151">
        <f t="shared" si="4"/>
        <v>67.826086956521735</v>
      </c>
    </row>
    <row r="13" spans="1:16" s="2" customFormat="1" ht="22.5" hidden="1" customHeight="1">
      <c r="A13" s="8" t="s">
        <v>14</v>
      </c>
      <c r="B13" s="161">
        <f t="shared" si="0"/>
        <v>65</v>
      </c>
      <c r="C13" s="168">
        <f t="shared" si="0"/>
        <v>63</v>
      </c>
      <c r="D13" s="130">
        <f t="shared" si="1"/>
        <v>128</v>
      </c>
      <c r="E13" s="175"/>
      <c r="F13" s="175"/>
      <c r="G13" s="175"/>
      <c r="H13" s="175"/>
      <c r="I13" s="175"/>
      <c r="J13" s="175"/>
      <c r="K13" s="162">
        <f t="shared" si="2"/>
        <v>34</v>
      </c>
      <c r="L13" s="169">
        <f t="shared" si="2"/>
        <v>42</v>
      </c>
      <c r="M13" s="130">
        <f t="shared" si="3"/>
        <v>76</v>
      </c>
      <c r="N13" s="139">
        <f t="shared" si="4"/>
        <v>52.307692307692314</v>
      </c>
      <c r="O13" s="145">
        <f t="shared" si="4"/>
        <v>66.666666666666657</v>
      </c>
      <c r="P13" s="151">
        <f t="shared" si="4"/>
        <v>59.375</v>
      </c>
    </row>
    <row r="14" spans="1:16" s="2" customFormat="1" ht="22.5" hidden="1" customHeight="1">
      <c r="A14" s="8" t="s">
        <v>20</v>
      </c>
      <c r="B14" s="161">
        <f t="shared" si="0"/>
        <v>74</v>
      </c>
      <c r="C14" s="168">
        <f t="shared" si="0"/>
        <v>72</v>
      </c>
      <c r="D14" s="130">
        <f t="shared" si="1"/>
        <v>146</v>
      </c>
      <c r="E14" s="175"/>
      <c r="F14" s="175"/>
      <c r="G14" s="175"/>
      <c r="H14" s="175"/>
      <c r="I14" s="175"/>
      <c r="J14" s="175"/>
      <c r="K14" s="162">
        <f t="shared" si="2"/>
        <v>50</v>
      </c>
      <c r="L14" s="169">
        <f t="shared" si="2"/>
        <v>47</v>
      </c>
      <c r="M14" s="130">
        <f t="shared" si="3"/>
        <v>97</v>
      </c>
      <c r="N14" s="139">
        <f t="shared" si="4"/>
        <v>67.567567567567565</v>
      </c>
      <c r="O14" s="145">
        <f t="shared" si="4"/>
        <v>65.277777777777786</v>
      </c>
      <c r="P14" s="151">
        <f t="shared" si="4"/>
        <v>66.438356164383563</v>
      </c>
    </row>
    <row r="15" spans="1:16" s="2" customFormat="1" ht="22.5" hidden="1" customHeight="1">
      <c r="A15" s="8" t="s">
        <v>23</v>
      </c>
      <c r="B15" s="161">
        <f t="shared" si="0"/>
        <v>69</v>
      </c>
      <c r="C15" s="168">
        <f t="shared" si="0"/>
        <v>63</v>
      </c>
      <c r="D15" s="130">
        <f t="shared" si="1"/>
        <v>132</v>
      </c>
      <c r="E15" s="174"/>
      <c r="F15" s="174"/>
      <c r="G15" s="174"/>
      <c r="H15" s="174"/>
      <c r="I15" s="174"/>
      <c r="J15" s="174"/>
      <c r="K15" s="161">
        <f t="shared" si="2"/>
        <v>49</v>
      </c>
      <c r="L15" s="168">
        <f t="shared" si="2"/>
        <v>37</v>
      </c>
      <c r="M15" s="130">
        <f t="shared" si="3"/>
        <v>86</v>
      </c>
      <c r="N15" s="139">
        <f t="shared" si="4"/>
        <v>71.014492753623188</v>
      </c>
      <c r="O15" s="145">
        <f t="shared" si="4"/>
        <v>58.730158730158735</v>
      </c>
      <c r="P15" s="151">
        <f t="shared" si="4"/>
        <v>65.151515151515156</v>
      </c>
    </row>
    <row r="16" spans="1:16" s="2" customFormat="1" ht="22.5" hidden="1" customHeight="1">
      <c r="A16" s="10" t="s">
        <v>35</v>
      </c>
      <c r="B16" s="162">
        <f t="shared" si="0"/>
        <v>235</v>
      </c>
      <c r="C16" s="169">
        <f t="shared" si="0"/>
        <v>305</v>
      </c>
      <c r="D16" s="172">
        <f t="shared" si="1"/>
        <v>540</v>
      </c>
      <c r="E16" s="176"/>
      <c r="F16" s="176"/>
      <c r="G16" s="176"/>
      <c r="H16" s="176"/>
      <c r="I16" s="176"/>
      <c r="J16" s="176"/>
      <c r="K16" s="162">
        <f t="shared" si="2"/>
        <v>146</v>
      </c>
      <c r="L16" s="169">
        <f t="shared" si="2"/>
        <v>134</v>
      </c>
      <c r="M16" s="130">
        <f t="shared" si="3"/>
        <v>280</v>
      </c>
      <c r="N16" s="190">
        <f t="shared" si="4"/>
        <v>62.127659574468083</v>
      </c>
      <c r="O16" s="195">
        <f t="shared" si="4"/>
        <v>43.934426229508198</v>
      </c>
      <c r="P16" s="197">
        <f t="shared" si="4"/>
        <v>51.851851851851848</v>
      </c>
    </row>
    <row r="17" spans="1:24" s="2" customFormat="1" ht="22.5" hidden="1" customHeight="1">
      <c r="A17" s="11" t="s">
        <v>34</v>
      </c>
      <c r="B17" s="42">
        <f>SUM(B6:B16)</f>
        <v>749</v>
      </c>
      <c r="C17" s="22">
        <f>SUM(C6:C16)</f>
        <v>784</v>
      </c>
      <c r="D17" s="37">
        <f>SUM(D6:D16)</f>
        <v>1533</v>
      </c>
      <c r="E17" s="177"/>
      <c r="F17" s="177"/>
      <c r="G17" s="177"/>
      <c r="H17" s="177"/>
      <c r="I17" s="177"/>
      <c r="J17" s="177"/>
      <c r="K17" s="42">
        <f>SUM(K6:K16)</f>
        <v>447</v>
      </c>
      <c r="L17" s="22">
        <f>SUM(L6:L16)</f>
        <v>423</v>
      </c>
      <c r="M17" s="37">
        <f t="shared" si="3"/>
        <v>870</v>
      </c>
      <c r="N17" s="143">
        <f t="shared" si="4"/>
        <v>59.679572763684916</v>
      </c>
      <c r="O17" s="149">
        <f t="shared" si="4"/>
        <v>53.954081632653065</v>
      </c>
      <c r="P17" s="155">
        <f t="shared" si="4"/>
        <v>56.75146771037182</v>
      </c>
    </row>
    <row r="18" spans="1:24" hidden="1"/>
    <row r="19" spans="1:24" hidden="1"/>
    <row r="20" spans="1:24" s="2" customFormat="1" ht="22.5" customHeight="1">
      <c r="A20" s="156" t="str">
        <f>'27北浜第２'!A20:L20</f>
        <v>令和７年７月２０日執行　参議院議員通常選挙</v>
      </c>
      <c r="B20" s="163"/>
      <c r="C20" s="163"/>
      <c r="D20" s="163"/>
      <c r="E20" s="163"/>
      <c r="F20" s="163"/>
      <c r="G20" s="163"/>
      <c r="H20" s="163"/>
      <c r="I20" s="163"/>
      <c r="J20" s="163"/>
      <c r="K20" s="163"/>
      <c r="L20" s="184"/>
      <c r="M20" s="15" t="s">
        <v>118</v>
      </c>
      <c r="N20" s="31"/>
      <c r="O20" s="15" t="s">
        <v>42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4</v>
      </c>
      <c r="C23" s="170">
        <v>7</v>
      </c>
      <c r="D23" s="171">
        <f t="shared" ref="D23:D35" si="5">SUM(B23:C23)</f>
        <v>11</v>
      </c>
      <c r="E23" s="164">
        <v>0</v>
      </c>
      <c r="F23" s="170">
        <v>0</v>
      </c>
      <c r="G23" s="171">
        <f t="shared" ref="G23:G35" si="6">SUM(E23:F23)</f>
        <v>0</v>
      </c>
      <c r="H23" s="164">
        <v>1</v>
      </c>
      <c r="I23" s="170">
        <v>4</v>
      </c>
      <c r="J23" s="171">
        <f t="shared" ref="J23:J35" si="7">SUM(H23:I23)</f>
        <v>5</v>
      </c>
      <c r="K23" s="180">
        <f t="shared" ref="K23:L35" si="8">E23+H23</f>
        <v>1</v>
      </c>
      <c r="L23" s="185">
        <f t="shared" si="8"/>
        <v>4</v>
      </c>
      <c r="M23" s="189">
        <f t="shared" ref="M23:M35" si="9">SUM(K23:L23)</f>
        <v>5</v>
      </c>
      <c r="N23" s="91">
        <f t="shared" ref="N23:P36" si="10">IF(OR(K23=0,B23=0),0,K23/B23*100)</f>
        <v>25</v>
      </c>
      <c r="O23" s="97">
        <f t="shared" si="10"/>
        <v>57.142857142857139</v>
      </c>
      <c r="P23" s="103">
        <f t="shared" si="10"/>
        <v>45.454545454545453</v>
      </c>
      <c r="Q23" s="158"/>
      <c r="R23" s="198"/>
      <c r="S23" s="1" t="s">
        <v>28</v>
      </c>
      <c r="T23" s="1"/>
      <c r="U23" s="1"/>
      <c r="V23" s="1"/>
      <c r="W23" s="1"/>
      <c r="X23" s="1"/>
    </row>
    <row r="24" spans="1:24" s="2" customFormat="1" ht="22.5" customHeight="1">
      <c r="A24" s="157" t="s">
        <v>70</v>
      </c>
      <c r="B24" s="164">
        <v>11</v>
      </c>
      <c r="C24" s="170">
        <v>4</v>
      </c>
      <c r="D24" s="171">
        <f t="shared" si="5"/>
        <v>15</v>
      </c>
      <c r="E24" s="164">
        <v>2</v>
      </c>
      <c r="F24" s="170">
        <v>1</v>
      </c>
      <c r="G24" s="171">
        <f t="shared" si="6"/>
        <v>3</v>
      </c>
      <c r="H24" s="164">
        <v>4</v>
      </c>
      <c r="I24" s="170">
        <v>1</v>
      </c>
      <c r="J24" s="171">
        <f t="shared" si="7"/>
        <v>5</v>
      </c>
      <c r="K24" s="181">
        <f t="shared" si="8"/>
        <v>6</v>
      </c>
      <c r="L24" s="186">
        <f t="shared" si="8"/>
        <v>2</v>
      </c>
      <c r="M24" s="130">
        <f t="shared" si="9"/>
        <v>8</v>
      </c>
      <c r="N24" s="139">
        <f t="shared" si="10"/>
        <v>54.54545454545454</v>
      </c>
      <c r="O24" s="145">
        <f t="shared" si="10"/>
        <v>50</v>
      </c>
      <c r="P24" s="151">
        <f t="shared" si="10"/>
        <v>53.333333333333336</v>
      </c>
      <c r="R24" s="1"/>
      <c r="S24" s="1" t="s">
        <v>61</v>
      </c>
      <c r="T24" s="1"/>
      <c r="U24" s="1"/>
      <c r="V24" s="1"/>
      <c r="W24" s="1"/>
      <c r="X24" s="1"/>
    </row>
    <row r="25" spans="1:24" s="2" customFormat="1" ht="22.5" customHeight="1">
      <c r="A25" s="65" t="s">
        <v>0</v>
      </c>
      <c r="B25" s="164">
        <v>36</v>
      </c>
      <c r="C25" s="170">
        <v>32</v>
      </c>
      <c r="D25" s="171">
        <f t="shared" si="5"/>
        <v>68</v>
      </c>
      <c r="E25" s="164">
        <v>4</v>
      </c>
      <c r="F25" s="170">
        <v>2</v>
      </c>
      <c r="G25" s="171">
        <f t="shared" si="6"/>
        <v>6</v>
      </c>
      <c r="H25" s="164">
        <v>11</v>
      </c>
      <c r="I25" s="170">
        <v>16</v>
      </c>
      <c r="J25" s="171">
        <f t="shared" si="7"/>
        <v>27</v>
      </c>
      <c r="K25" s="181">
        <f t="shared" si="8"/>
        <v>15</v>
      </c>
      <c r="L25" s="186">
        <f t="shared" si="8"/>
        <v>18</v>
      </c>
      <c r="M25" s="171">
        <f t="shared" si="9"/>
        <v>33</v>
      </c>
      <c r="N25" s="191">
        <f t="shared" si="10"/>
        <v>41.666666666666671</v>
      </c>
      <c r="O25" s="101">
        <f t="shared" si="10"/>
        <v>56.25</v>
      </c>
      <c r="P25" s="107">
        <f t="shared" si="10"/>
        <v>48.529411764705884</v>
      </c>
      <c r="S25" s="1" t="s">
        <v>21</v>
      </c>
      <c r="T25" s="1"/>
      <c r="U25" s="1"/>
      <c r="V25" s="1"/>
      <c r="W25" s="1"/>
      <c r="X25" s="1"/>
    </row>
    <row r="26" spans="1:24" s="2" customFormat="1" ht="22.5" customHeight="1">
      <c r="A26" s="8" t="s">
        <v>7</v>
      </c>
      <c r="B26" s="164">
        <v>39</v>
      </c>
      <c r="C26" s="170">
        <v>31</v>
      </c>
      <c r="D26" s="130">
        <f t="shared" si="5"/>
        <v>70</v>
      </c>
      <c r="E26" s="164">
        <v>15</v>
      </c>
      <c r="F26" s="170">
        <v>13</v>
      </c>
      <c r="G26" s="130">
        <f t="shared" si="6"/>
        <v>28</v>
      </c>
      <c r="H26" s="164">
        <v>7</v>
      </c>
      <c r="I26" s="170">
        <v>6</v>
      </c>
      <c r="J26" s="130">
        <f t="shared" si="7"/>
        <v>13</v>
      </c>
      <c r="K26" s="181">
        <f t="shared" si="8"/>
        <v>22</v>
      </c>
      <c r="L26" s="186">
        <f t="shared" si="8"/>
        <v>19</v>
      </c>
      <c r="M26" s="130">
        <f t="shared" si="9"/>
        <v>41</v>
      </c>
      <c r="N26" s="139">
        <f t="shared" si="10"/>
        <v>56.410256410256409</v>
      </c>
      <c r="O26" s="145">
        <f t="shared" si="10"/>
        <v>61.29032258064516</v>
      </c>
      <c r="P26" s="151">
        <f t="shared" si="10"/>
        <v>58.571428571428577</v>
      </c>
    </row>
    <row r="27" spans="1:24" s="2" customFormat="1" ht="22.5" customHeight="1">
      <c r="A27" s="8" t="s">
        <v>11</v>
      </c>
      <c r="B27" s="164">
        <v>43</v>
      </c>
      <c r="C27" s="170">
        <v>35</v>
      </c>
      <c r="D27" s="130">
        <f t="shared" si="5"/>
        <v>78</v>
      </c>
      <c r="E27" s="164">
        <v>13</v>
      </c>
      <c r="F27" s="170">
        <v>8</v>
      </c>
      <c r="G27" s="130">
        <f t="shared" si="6"/>
        <v>21</v>
      </c>
      <c r="H27" s="164">
        <v>11</v>
      </c>
      <c r="I27" s="170">
        <v>9</v>
      </c>
      <c r="J27" s="130">
        <f t="shared" si="7"/>
        <v>20</v>
      </c>
      <c r="K27" s="181">
        <f t="shared" si="8"/>
        <v>24</v>
      </c>
      <c r="L27" s="186">
        <f t="shared" si="8"/>
        <v>17</v>
      </c>
      <c r="M27" s="130">
        <f t="shared" si="9"/>
        <v>41</v>
      </c>
      <c r="N27" s="139">
        <f t="shared" si="10"/>
        <v>55.813953488372093</v>
      </c>
      <c r="O27" s="145">
        <f t="shared" si="10"/>
        <v>48.571428571428569</v>
      </c>
      <c r="P27" s="151">
        <f t="shared" si="10"/>
        <v>52.564102564102569</v>
      </c>
      <c r="R27" s="199"/>
      <c r="S27" s="1" t="s">
        <v>16</v>
      </c>
    </row>
    <row r="28" spans="1:24" s="2" customFormat="1" ht="22.5" customHeight="1">
      <c r="A28" s="8" t="s">
        <v>5</v>
      </c>
      <c r="B28" s="164">
        <v>42</v>
      </c>
      <c r="C28" s="170">
        <v>30</v>
      </c>
      <c r="D28" s="130">
        <f t="shared" si="5"/>
        <v>72</v>
      </c>
      <c r="E28" s="164">
        <v>15</v>
      </c>
      <c r="F28" s="170">
        <v>7</v>
      </c>
      <c r="G28" s="130">
        <f t="shared" si="6"/>
        <v>22</v>
      </c>
      <c r="H28" s="164">
        <v>11</v>
      </c>
      <c r="I28" s="170">
        <v>6</v>
      </c>
      <c r="J28" s="130">
        <f t="shared" si="7"/>
        <v>17</v>
      </c>
      <c r="K28" s="181">
        <f t="shared" si="8"/>
        <v>26</v>
      </c>
      <c r="L28" s="186">
        <f t="shared" si="8"/>
        <v>13</v>
      </c>
      <c r="M28" s="130">
        <f t="shared" si="9"/>
        <v>39</v>
      </c>
      <c r="N28" s="139">
        <f t="shared" si="10"/>
        <v>61.904761904761905</v>
      </c>
      <c r="O28" s="145">
        <f t="shared" si="10"/>
        <v>43.333333333333336</v>
      </c>
      <c r="P28" s="151">
        <f t="shared" si="10"/>
        <v>54.166666666666664</v>
      </c>
      <c r="S28" s="1" t="s">
        <v>62</v>
      </c>
    </row>
    <row r="29" spans="1:24" s="2" customFormat="1" ht="22.5" customHeight="1">
      <c r="A29" s="8" t="s">
        <v>17</v>
      </c>
      <c r="B29" s="164">
        <v>42</v>
      </c>
      <c r="C29" s="170">
        <v>43</v>
      </c>
      <c r="D29" s="130">
        <f t="shared" si="5"/>
        <v>85</v>
      </c>
      <c r="E29" s="164">
        <v>9</v>
      </c>
      <c r="F29" s="170">
        <v>12</v>
      </c>
      <c r="G29" s="130">
        <f t="shared" si="6"/>
        <v>21</v>
      </c>
      <c r="H29" s="164">
        <v>12</v>
      </c>
      <c r="I29" s="170">
        <v>11</v>
      </c>
      <c r="J29" s="130">
        <f t="shared" si="7"/>
        <v>23</v>
      </c>
      <c r="K29" s="181">
        <f t="shared" si="8"/>
        <v>21</v>
      </c>
      <c r="L29" s="186">
        <f t="shared" si="8"/>
        <v>23</v>
      </c>
      <c r="M29" s="130">
        <f t="shared" si="9"/>
        <v>44</v>
      </c>
      <c r="N29" s="139">
        <f t="shared" si="10"/>
        <v>50</v>
      </c>
      <c r="O29" s="145">
        <f t="shared" si="10"/>
        <v>53.488372093023251</v>
      </c>
      <c r="P29" s="151">
        <f t="shared" si="10"/>
        <v>51.764705882352949</v>
      </c>
    </row>
    <row r="30" spans="1:24" s="2" customFormat="1" ht="22.5" customHeight="1">
      <c r="A30" s="8" t="s">
        <v>4</v>
      </c>
      <c r="B30" s="164">
        <v>54</v>
      </c>
      <c r="C30" s="170">
        <v>45</v>
      </c>
      <c r="D30" s="130">
        <f t="shared" si="5"/>
        <v>99</v>
      </c>
      <c r="E30" s="164">
        <v>12</v>
      </c>
      <c r="F30" s="170">
        <v>15</v>
      </c>
      <c r="G30" s="130">
        <f t="shared" si="6"/>
        <v>27</v>
      </c>
      <c r="H30" s="164">
        <v>15</v>
      </c>
      <c r="I30" s="170">
        <v>13</v>
      </c>
      <c r="J30" s="130">
        <f t="shared" si="7"/>
        <v>28</v>
      </c>
      <c r="K30" s="181">
        <f t="shared" si="8"/>
        <v>27</v>
      </c>
      <c r="L30" s="186">
        <f t="shared" si="8"/>
        <v>28</v>
      </c>
      <c r="M30" s="130">
        <f t="shared" si="9"/>
        <v>55</v>
      </c>
      <c r="N30" s="139">
        <f t="shared" si="10"/>
        <v>50</v>
      </c>
      <c r="O30" s="145">
        <f t="shared" si="10"/>
        <v>62.222222222222221</v>
      </c>
      <c r="P30" s="151">
        <f t="shared" si="10"/>
        <v>55.555555555555557</v>
      </c>
    </row>
    <row r="31" spans="1:24" s="2" customFormat="1" ht="22.5" customHeight="1">
      <c r="A31" s="8" t="s">
        <v>10</v>
      </c>
      <c r="B31" s="164">
        <v>50</v>
      </c>
      <c r="C31" s="170">
        <v>65</v>
      </c>
      <c r="D31" s="130">
        <f t="shared" si="5"/>
        <v>115</v>
      </c>
      <c r="E31" s="164">
        <v>19</v>
      </c>
      <c r="F31" s="170">
        <v>19</v>
      </c>
      <c r="G31" s="130">
        <f t="shared" si="6"/>
        <v>38</v>
      </c>
      <c r="H31" s="164">
        <v>14</v>
      </c>
      <c r="I31" s="170">
        <v>26</v>
      </c>
      <c r="J31" s="130">
        <f t="shared" si="7"/>
        <v>40</v>
      </c>
      <c r="K31" s="181">
        <f t="shared" si="8"/>
        <v>33</v>
      </c>
      <c r="L31" s="186">
        <f t="shared" si="8"/>
        <v>45</v>
      </c>
      <c r="M31" s="130">
        <f t="shared" si="9"/>
        <v>78</v>
      </c>
      <c r="N31" s="139">
        <f t="shared" si="10"/>
        <v>66</v>
      </c>
      <c r="O31" s="145">
        <f t="shared" si="10"/>
        <v>69.230769230769226</v>
      </c>
      <c r="P31" s="151">
        <f t="shared" si="10"/>
        <v>67.826086956521735</v>
      </c>
    </row>
    <row r="32" spans="1:24" s="2" customFormat="1" ht="22.5" customHeight="1">
      <c r="A32" s="8" t="s">
        <v>14</v>
      </c>
      <c r="B32" s="164">
        <v>65</v>
      </c>
      <c r="C32" s="170">
        <v>63</v>
      </c>
      <c r="D32" s="130">
        <f t="shared" si="5"/>
        <v>128</v>
      </c>
      <c r="E32" s="164">
        <v>19</v>
      </c>
      <c r="F32" s="170">
        <v>23</v>
      </c>
      <c r="G32" s="130">
        <f t="shared" si="6"/>
        <v>42</v>
      </c>
      <c r="H32" s="164">
        <v>15</v>
      </c>
      <c r="I32" s="170">
        <v>19</v>
      </c>
      <c r="J32" s="130">
        <f t="shared" si="7"/>
        <v>34</v>
      </c>
      <c r="K32" s="181">
        <f t="shared" si="8"/>
        <v>34</v>
      </c>
      <c r="L32" s="186">
        <f t="shared" si="8"/>
        <v>42</v>
      </c>
      <c r="M32" s="130">
        <f t="shared" si="9"/>
        <v>76</v>
      </c>
      <c r="N32" s="139">
        <f t="shared" si="10"/>
        <v>52.307692307692314</v>
      </c>
      <c r="O32" s="145">
        <f t="shared" si="10"/>
        <v>66.666666666666657</v>
      </c>
      <c r="P32" s="151">
        <f t="shared" si="10"/>
        <v>59.375</v>
      </c>
    </row>
    <row r="33" spans="1:16" s="2" customFormat="1" ht="22.5" customHeight="1">
      <c r="A33" s="8" t="s">
        <v>20</v>
      </c>
      <c r="B33" s="164">
        <v>74</v>
      </c>
      <c r="C33" s="170">
        <v>72</v>
      </c>
      <c r="D33" s="130">
        <f t="shared" si="5"/>
        <v>146</v>
      </c>
      <c r="E33" s="164">
        <v>26</v>
      </c>
      <c r="F33" s="170">
        <v>24</v>
      </c>
      <c r="G33" s="130">
        <f t="shared" si="6"/>
        <v>50</v>
      </c>
      <c r="H33" s="164">
        <v>24</v>
      </c>
      <c r="I33" s="170">
        <v>23</v>
      </c>
      <c r="J33" s="130">
        <f t="shared" si="7"/>
        <v>47</v>
      </c>
      <c r="K33" s="181">
        <f t="shared" si="8"/>
        <v>50</v>
      </c>
      <c r="L33" s="186">
        <f t="shared" si="8"/>
        <v>47</v>
      </c>
      <c r="M33" s="130">
        <f t="shared" si="9"/>
        <v>97</v>
      </c>
      <c r="N33" s="139">
        <f t="shared" si="10"/>
        <v>67.567567567567565</v>
      </c>
      <c r="O33" s="145">
        <f t="shared" si="10"/>
        <v>65.277777777777786</v>
      </c>
      <c r="P33" s="151">
        <f t="shared" si="10"/>
        <v>66.438356164383563</v>
      </c>
    </row>
    <row r="34" spans="1:16" s="2" customFormat="1" ht="22.5" customHeight="1">
      <c r="A34" s="8" t="s">
        <v>23</v>
      </c>
      <c r="B34" s="164">
        <v>69</v>
      </c>
      <c r="C34" s="170">
        <v>63</v>
      </c>
      <c r="D34" s="130">
        <f t="shared" si="5"/>
        <v>132</v>
      </c>
      <c r="E34" s="164">
        <v>29</v>
      </c>
      <c r="F34" s="170">
        <v>25</v>
      </c>
      <c r="G34" s="130">
        <f t="shared" si="6"/>
        <v>54</v>
      </c>
      <c r="H34" s="164">
        <v>20</v>
      </c>
      <c r="I34" s="170">
        <v>12</v>
      </c>
      <c r="J34" s="130">
        <f t="shared" si="7"/>
        <v>32</v>
      </c>
      <c r="K34" s="181">
        <f t="shared" si="8"/>
        <v>49</v>
      </c>
      <c r="L34" s="186">
        <f t="shared" si="8"/>
        <v>37</v>
      </c>
      <c r="M34" s="130">
        <f t="shared" si="9"/>
        <v>86</v>
      </c>
      <c r="N34" s="139">
        <f t="shared" si="10"/>
        <v>71.014492753623188</v>
      </c>
      <c r="O34" s="145">
        <f t="shared" si="10"/>
        <v>58.730158730158735</v>
      </c>
      <c r="P34" s="151">
        <f t="shared" si="10"/>
        <v>65.151515151515156</v>
      </c>
    </row>
    <row r="35" spans="1:16" s="2" customFormat="1" ht="22.5" customHeight="1">
      <c r="A35" s="10" t="s">
        <v>35</v>
      </c>
      <c r="B35" s="164">
        <v>235</v>
      </c>
      <c r="C35" s="170">
        <v>305</v>
      </c>
      <c r="D35" s="172">
        <f t="shared" si="5"/>
        <v>540</v>
      </c>
      <c r="E35" s="164">
        <v>64</v>
      </c>
      <c r="F35" s="170">
        <v>61</v>
      </c>
      <c r="G35" s="172">
        <f t="shared" si="6"/>
        <v>125</v>
      </c>
      <c r="H35" s="164">
        <v>82</v>
      </c>
      <c r="I35" s="170">
        <v>73</v>
      </c>
      <c r="J35" s="172">
        <f t="shared" si="7"/>
        <v>155</v>
      </c>
      <c r="K35" s="182">
        <f t="shared" si="8"/>
        <v>146</v>
      </c>
      <c r="L35" s="187">
        <f t="shared" si="8"/>
        <v>134</v>
      </c>
      <c r="M35" s="130">
        <f t="shared" si="9"/>
        <v>280</v>
      </c>
      <c r="N35" s="190">
        <f t="shared" si="10"/>
        <v>62.127659574468083</v>
      </c>
      <c r="O35" s="195">
        <f t="shared" si="10"/>
        <v>43.934426229508198</v>
      </c>
      <c r="P35" s="197">
        <f t="shared" si="10"/>
        <v>51.851851851851848</v>
      </c>
    </row>
    <row r="36" spans="1:16" s="2" customFormat="1" ht="22.5" customHeight="1">
      <c r="A36" s="11" t="s">
        <v>34</v>
      </c>
      <c r="B36" s="42">
        <f t="shared" ref="B36:M36" si="11">SUM(B23:B35)</f>
        <v>764</v>
      </c>
      <c r="C36" s="22">
        <f t="shared" si="11"/>
        <v>795</v>
      </c>
      <c r="D36" s="37">
        <f t="shared" si="11"/>
        <v>1559</v>
      </c>
      <c r="E36" s="42">
        <f t="shared" si="11"/>
        <v>227</v>
      </c>
      <c r="F36" s="22">
        <f t="shared" si="11"/>
        <v>210</v>
      </c>
      <c r="G36" s="37">
        <f t="shared" si="11"/>
        <v>437</v>
      </c>
      <c r="H36" s="42">
        <f t="shared" si="11"/>
        <v>227</v>
      </c>
      <c r="I36" s="22">
        <f t="shared" si="11"/>
        <v>219</v>
      </c>
      <c r="J36" s="37">
        <f t="shared" si="11"/>
        <v>446</v>
      </c>
      <c r="K36" s="42">
        <f t="shared" si="11"/>
        <v>454</v>
      </c>
      <c r="L36" s="22">
        <f t="shared" si="11"/>
        <v>429</v>
      </c>
      <c r="M36" s="37">
        <f t="shared" si="11"/>
        <v>883</v>
      </c>
      <c r="N36" s="143">
        <f t="shared" si="10"/>
        <v>59.424083769633505</v>
      </c>
      <c r="O36" s="149">
        <f t="shared" si="10"/>
        <v>53.962264150943398</v>
      </c>
      <c r="P36" s="155">
        <f t="shared" si="10"/>
        <v>56.638871071199482</v>
      </c>
    </row>
    <row r="38" spans="1:16" s="2" customFormat="1" ht="13.5">
      <c r="A38" s="158" t="s">
        <v>9</v>
      </c>
      <c r="B38" s="165">
        <f>B36</f>
        <v>764</v>
      </c>
      <c r="C38" s="165">
        <f>C36</f>
        <v>795</v>
      </c>
      <c r="D38" s="173">
        <f>SUM(B38:C38)</f>
        <v>1559</v>
      </c>
      <c r="E38" s="178">
        <f>E36</f>
        <v>227</v>
      </c>
      <c r="F38" s="178">
        <f>F36</f>
        <v>210</v>
      </c>
      <c r="G38" s="173">
        <f>SUM(E38:F38)</f>
        <v>437</v>
      </c>
      <c r="H38" s="178">
        <f>H36</f>
        <v>227</v>
      </c>
      <c r="I38" s="178">
        <f>I36</f>
        <v>219</v>
      </c>
      <c r="J38" s="173">
        <f>SUM(H38:I38)</f>
        <v>446</v>
      </c>
      <c r="K38" s="165">
        <f>K36</f>
        <v>454</v>
      </c>
      <c r="L38" s="165">
        <f>L36</f>
        <v>429</v>
      </c>
      <c r="M38" s="173">
        <f>SUM(K38:L38)</f>
        <v>883</v>
      </c>
      <c r="N38" s="192">
        <f>IF(OR(K38=0,B38=0),0,K38/B38*100)</f>
        <v>59.424083769633505</v>
      </c>
      <c r="O38" s="192">
        <f>IF(OR(L38=0,C38=0),0,L38/C38*100)</f>
        <v>53.962264150943398</v>
      </c>
      <c r="P38" s="192">
        <f>IF(OR(M38=0,D38=0),0,M38/D38*100)</f>
        <v>56.638871071199482</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4</v>
      </c>
      <c r="C40" s="167">
        <f t="shared" ref="C40:C52" si="13">ROUND(IF(C23=0,0,C23*$C$38/$C$36),0)</f>
        <v>7</v>
      </c>
      <c r="D40" s="166">
        <f t="shared" ref="D40:D52" si="14">SUM(B40:C40)</f>
        <v>11</v>
      </c>
      <c r="E40" s="167">
        <f t="shared" ref="E40:E52" si="15">ROUND(IF(E23=0,0,E23*$E$38/$E$36),0)</f>
        <v>0</v>
      </c>
      <c r="F40" s="167">
        <f t="shared" ref="F40:F52" si="16">ROUND(IF(F23=0,0,F23*$F$38/$F$36),0)</f>
        <v>0</v>
      </c>
      <c r="G40" s="166">
        <f t="shared" ref="G40:G52" si="17">SUM(E40:F40)</f>
        <v>0</v>
      </c>
      <c r="H40" s="167">
        <f t="shared" ref="H40:H52" si="18">ROUND(IF(H23=0,0,H23*$H$38/$H$36),0)</f>
        <v>1</v>
      </c>
      <c r="I40" s="167">
        <f t="shared" ref="I40:I52" si="19">ROUND(IF(I23=0,0,I23*$I$38/$I$36),0)</f>
        <v>4</v>
      </c>
      <c r="J40" s="166">
        <f t="shared" ref="J40:J52" si="20">SUM(H40:I40)</f>
        <v>5</v>
      </c>
      <c r="K40" s="167">
        <f t="shared" ref="K40:K52" si="21">ROUND(IF(K23=0,0,K23*$K$38/$K$36),0)</f>
        <v>1</v>
      </c>
      <c r="L40" s="167">
        <f t="shared" ref="L40:L52" si="22">ROUND(IF(L23=0,0,L23*$L$38/$L$36),0)</f>
        <v>4</v>
      </c>
      <c r="M40" s="166">
        <f t="shared" ref="M40:M52" si="23">SUM(K40:L40)</f>
        <v>5</v>
      </c>
      <c r="N40" s="193">
        <f t="shared" ref="N40:P52" si="24">IF(OR(K40=0,B40=0),0,K40/B40*100)</f>
        <v>25</v>
      </c>
      <c r="O40" s="193">
        <f t="shared" si="24"/>
        <v>57.142857142857139</v>
      </c>
      <c r="P40" s="193">
        <f t="shared" si="24"/>
        <v>45.454545454545453</v>
      </c>
    </row>
    <row r="41" spans="1:16" s="2" customFormat="1" ht="13.5">
      <c r="A41" s="159" t="s">
        <v>70</v>
      </c>
      <c r="B41" s="167">
        <f t="shared" si="12"/>
        <v>11</v>
      </c>
      <c r="C41" s="167">
        <f t="shared" si="13"/>
        <v>4</v>
      </c>
      <c r="D41" s="166">
        <f t="shared" si="14"/>
        <v>15</v>
      </c>
      <c r="E41" s="167">
        <f t="shared" si="15"/>
        <v>2</v>
      </c>
      <c r="F41" s="167">
        <f t="shared" si="16"/>
        <v>1</v>
      </c>
      <c r="G41" s="166">
        <f t="shared" si="17"/>
        <v>3</v>
      </c>
      <c r="H41" s="167">
        <f t="shared" si="18"/>
        <v>4</v>
      </c>
      <c r="I41" s="167">
        <f t="shared" si="19"/>
        <v>1</v>
      </c>
      <c r="J41" s="166">
        <f t="shared" si="20"/>
        <v>5</v>
      </c>
      <c r="K41" s="167">
        <f t="shared" si="21"/>
        <v>6</v>
      </c>
      <c r="L41" s="167">
        <f t="shared" si="22"/>
        <v>2</v>
      </c>
      <c r="M41" s="166">
        <f t="shared" si="23"/>
        <v>8</v>
      </c>
      <c r="N41" s="193">
        <f t="shared" si="24"/>
        <v>54.54545454545454</v>
      </c>
      <c r="O41" s="193">
        <f t="shared" si="24"/>
        <v>50</v>
      </c>
      <c r="P41" s="193">
        <f t="shared" si="24"/>
        <v>53.333333333333336</v>
      </c>
    </row>
    <row r="42" spans="1:16" s="2" customFormat="1" ht="13.5">
      <c r="A42" s="160" t="s">
        <v>0</v>
      </c>
      <c r="B42" s="167">
        <f t="shared" si="12"/>
        <v>36</v>
      </c>
      <c r="C42" s="167">
        <f t="shared" si="13"/>
        <v>32</v>
      </c>
      <c r="D42" s="166">
        <f t="shared" si="14"/>
        <v>68</v>
      </c>
      <c r="E42" s="167">
        <f t="shared" si="15"/>
        <v>4</v>
      </c>
      <c r="F42" s="167">
        <f t="shared" si="16"/>
        <v>2</v>
      </c>
      <c r="G42" s="166">
        <f t="shared" si="17"/>
        <v>6</v>
      </c>
      <c r="H42" s="167">
        <f t="shared" si="18"/>
        <v>11</v>
      </c>
      <c r="I42" s="167">
        <f t="shared" si="19"/>
        <v>16</v>
      </c>
      <c r="J42" s="166">
        <f t="shared" si="20"/>
        <v>27</v>
      </c>
      <c r="K42" s="167">
        <f t="shared" si="21"/>
        <v>15</v>
      </c>
      <c r="L42" s="167">
        <f t="shared" si="22"/>
        <v>18</v>
      </c>
      <c r="M42" s="166">
        <f t="shared" si="23"/>
        <v>33</v>
      </c>
      <c r="N42" s="193">
        <f t="shared" si="24"/>
        <v>41.666666666666671</v>
      </c>
      <c r="O42" s="193">
        <f t="shared" si="24"/>
        <v>56.25</v>
      </c>
      <c r="P42" s="193">
        <f t="shared" si="24"/>
        <v>48.529411764705884</v>
      </c>
    </row>
    <row r="43" spans="1:16" s="2" customFormat="1" ht="13.5">
      <c r="A43" s="160" t="s">
        <v>7</v>
      </c>
      <c r="B43" s="167">
        <f t="shared" si="12"/>
        <v>39</v>
      </c>
      <c r="C43" s="167">
        <f t="shared" si="13"/>
        <v>31</v>
      </c>
      <c r="D43" s="166">
        <f t="shared" si="14"/>
        <v>70</v>
      </c>
      <c r="E43" s="167">
        <f t="shared" si="15"/>
        <v>15</v>
      </c>
      <c r="F43" s="167">
        <f t="shared" si="16"/>
        <v>13</v>
      </c>
      <c r="G43" s="166">
        <f t="shared" si="17"/>
        <v>28</v>
      </c>
      <c r="H43" s="167">
        <f t="shared" si="18"/>
        <v>7</v>
      </c>
      <c r="I43" s="167">
        <f t="shared" si="19"/>
        <v>6</v>
      </c>
      <c r="J43" s="166">
        <f t="shared" si="20"/>
        <v>13</v>
      </c>
      <c r="K43" s="167">
        <f t="shared" si="21"/>
        <v>22</v>
      </c>
      <c r="L43" s="167">
        <f t="shared" si="22"/>
        <v>19</v>
      </c>
      <c r="M43" s="166">
        <f t="shared" si="23"/>
        <v>41</v>
      </c>
      <c r="N43" s="193">
        <f t="shared" si="24"/>
        <v>56.410256410256409</v>
      </c>
      <c r="O43" s="193">
        <f t="shared" si="24"/>
        <v>61.29032258064516</v>
      </c>
      <c r="P43" s="193">
        <f t="shared" si="24"/>
        <v>58.571428571428577</v>
      </c>
    </row>
    <row r="44" spans="1:16" s="2" customFormat="1" ht="13.5">
      <c r="A44" s="160" t="s">
        <v>11</v>
      </c>
      <c r="B44" s="167">
        <f t="shared" si="12"/>
        <v>43</v>
      </c>
      <c r="C44" s="167">
        <f t="shared" si="13"/>
        <v>35</v>
      </c>
      <c r="D44" s="166">
        <f t="shared" si="14"/>
        <v>78</v>
      </c>
      <c r="E44" s="167">
        <f t="shared" si="15"/>
        <v>13</v>
      </c>
      <c r="F44" s="167">
        <f t="shared" si="16"/>
        <v>8</v>
      </c>
      <c r="G44" s="166">
        <f t="shared" si="17"/>
        <v>21</v>
      </c>
      <c r="H44" s="167">
        <f t="shared" si="18"/>
        <v>11</v>
      </c>
      <c r="I44" s="167">
        <f t="shared" si="19"/>
        <v>9</v>
      </c>
      <c r="J44" s="166">
        <f t="shared" si="20"/>
        <v>20</v>
      </c>
      <c r="K44" s="167">
        <f t="shared" si="21"/>
        <v>24</v>
      </c>
      <c r="L44" s="167">
        <f t="shared" si="22"/>
        <v>17</v>
      </c>
      <c r="M44" s="166">
        <f t="shared" si="23"/>
        <v>41</v>
      </c>
      <c r="N44" s="193">
        <f t="shared" si="24"/>
        <v>55.813953488372093</v>
      </c>
      <c r="O44" s="193">
        <f t="shared" si="24"/>
        <v>48.571428571428569</v>
      </c>
      <c r="P44" s="193">
        <f t="shared" si="24"/>
        <v>52.564102564102569</v>
      </c>
    </row>
    <row r="45" spans="1:16" s="2" customFormat="1" ht="13.5">
      <c r="A45" s="160" t="s">
        <v>5</v>
      </c>
      <c r="B45" s="167">
        <f t="shared" si="12"/>
        <v>42</v>
      </c>
      <c r="C45" s="167">
        <f t="shared" si="13"/>
        <v>30</v>
      </c>
      <c r="D45" s="166">
        <f t="shared" si="14"/>
        <v>72</v>
      </c>
      <c r="E45" s="167">
        <f t="shared" si="15"/>
        <v>15</v>
      </c>
      <c r="F45" s="167">
        <f t="shared" si="16"/>
        <v>7</v>
      </c>
      <c r="G45" s="166">
        <f t="shared" si="17"/>
        <v>22</v>
      </c>
      <c r="H45" s="167">
        <f t="shared" si="18"/>
        <v>11</v>
      </c>
      <c r="I45" s="167">
        <f t="shared" si="19"/>
        <v>6</v>
      </c>
      <c r="J45" s="166">
        <f t="shared" si="20"/>
        <v>17</v>
      </c>
      <c r="K45" s="167">
        <f t="shared" si="21"/>
        <v>26</v>
      </c>
      <c r="L45" s="167">
        <f t="shared" si="22"/>
        <v>13</v>
      </c>
      <c r="M45" s="166">
        <f t="shared" si="23"/>
        <v>39</v>
      </c>
      <c r="N45" s="193">
        <f t="shared" si="24"/>
        <v>61.904761904761905</v>
      </c>
      <c r="O45" s="193">
        <f t="shared" si="24"/>
        <v>43.333333333333336</v>
      </c>
      <c r="P45" s="193">
        <f t="shared" si="24"/>
        <v>54.166666666666664</v>
      </c>
    </row>
    <row r="46" spans="1:16" s="2" customFormat="1" ht="13.5">
      <c r="A46" s="160" t="s">
        <v>17</v>
      </c>
      <c r="B46" s="167">
        <f t="shared" si="12"/>
        <v>42</v>
      </c>
      <c r="C46" s="167">
        <f t="shared" si="13"/>
        <v>43</v>
      </c>
      <c r="D46" s="166">
        <f t="shared" si="14"/>
        <v>85</v>
      </c>
      <c r="E46" s="167">
        <f t="shared" si="15"/>
        <v>9</v>
      </c>
      <c r="F46" s="167">
        <f t="shared" si="16"/>
        <v>12</v>
      </c>
      <c r="G46" s="166">
        <f t="shared" si="17"/>
        <v>21</v>
      </c>
      <c r="H46" s="167">
        <f t="shared" si="18"/>
        <v>12</v>
      </c>
      <c r="I46" s="167">
        <f t="shared" si="19"/>
        <v>11</v>
      </c>
      <c r="J46" s="166">
        <f t="shared" si="20"/>
        <v>23</v>
      </c>
      <c r="K46" s="167">
        <f t="shared" si="21"/>
        <v>21</v>
      </c>
      <c r="L46" s="167">
        <f t="shared" si="22"/>
        <v>23</v>
      </c>
      <c r="M46" s="166">
        <f t="shared" si="23"/>
        <v>44</v>
      </c>
      <c r="N46" s="193">
        <f t="shared" si="24"/>
        <v>50</v>
      </c>
      <c r="O46" s="193">
        <f t="shared" si="24"/>
        <v>53.488372093023251</v>
      </c>
      <c r="P46" s="193">
        <f t="shared" si="24"/>
        <v>51.764705882352949</v>
      </c>
    </row>
    <row r="47" spans="1:16" s="2" customFormat="1" ht="13.5">
      <c r="A47" s="160" t="s">
        <v>4</v>
      </c>
      <c r="B47" s="167">
        <f t="shared" si="12"/>
        <v>54</v>
      </c>
      <c r="C47" s="167">
        <f t="shared" si="13"/>
        <v>45</v>
      </c>
      <c r="D47" s="166">
        <f t="shared" si="14"/>
        <v>99</v>
      </c>
      <c r="E47" s="167">
        <f t="shared" si="15"/>
        <v>12</v>
      </c>
      <c r="F47" s="167">
        <f t="shared" si="16"/>
        <v>15</v>
      </c>
      <c r="G47" s="166">
        <f t="shared" si="17"/>
        <v>27</v>
      </c>
      <c r="H47" s="167">
        <f t="shared" si="18"/>
        <v>15</v>
      </c>
      <c r="I47" s="167">
        <f t="shared" si="19"/>
        <v>13</v>
      </c>
      <c r="J47" s="166">
        <f t="shared" si="20"/>
        <v>28</v>
      </c>
      <c r="K47" s="167">
        <f t="shared" si="21"/>
        <v>27</v>
      </c>
      <c r="L47" s="167">
        <f t="shared" si="22"/>
        <v>28</v>
      </c>
      <c r="M47" s="166">
        <f t="shared" si="23"/>
        <v>55</v>
      </c>
      <c r="N47" s="193">
        <f t="shared" si="24"/>
        <v>50</v>
      </c>
      <c r="O47" s="193">
        <f t="shared" si="24"/>
        <v>62.222222222222221</v>
      </c>
      <c r="P47" s="193">
        <f t="shared" si="24"/>
        <v>55.555555555555557</v>
      </c>
    </row>
    <row r="48" spans="1:16" s="2" customFormat="1" ht="13.5">
      <c r="A48" s="160" t="s">
        <v>10</v>
      </c>
      <c r="B48" s="167">
        <f t="shared" si="12"/>
        <v>50</v>
      </c>
      <c r="C48" s="167">
        <f t="shared" si="13"/>
        <v>65</v>
      </c>
      <c r="D48" s="166">
        <f t="shared" si="14"/>
        <v>115</v>
      </c>
      <c r="E48" s="167">
        <f t="shared" si="15"/>
        <v>19</v>
      </c>
      <c r="F48" s="167">
        <f t="shared" si="16"/>
        <v>19</v>
      </c>
      <c r="G48" s="166">
        <f t="shared" si="17"/>
        <v>38</v>
      </c>
      <c r="H48" s="167">
        <f t="shared" si="18"/>
        <v>14</v>
      </c>
      <c r="I48" s="167">
        <f t="shared" si="19"/>
        <v>26</v>
      </c>
      <c r="J48" s="166">
        <f t="shared" si="20"/>
        <v>40</v>
      </c>
      <c r="K48" s="167">
        <f t="shared" si="21"/>
        <v>33</v>
      </c>
      <c r="L48" s="167">
        <f t="shared" si="22"/>
        <v>45</v>
      </c>
      <c r="M48" s="166">
        <f t="shared" si="23"/>
        <v>78</v>
      </c>
      <c r="N48" s="193">
        <f t="shared" si="24"/>
        <v>66</v>
      </c>
      <c r="O48" s="193">
        <f t="shared" si="24"/>
        <v>69.230769230769226</v>
      </c>
      <c r="P48" s="193">
        <f t="shared" si="24"/>
        <v>67.826086956521735</v>
      </c>
    </row>
    <row r="49" spans="1:16" s="2" customFormat="1" ht="13.5">
      <c r="A49" s="160" t="s">
        <v>14</v>
      </c>
      <c r="B49" s="167">
        <f t="shared" si="12"/>
        <v>65</v>
      </c>
      <c r="C49" s="167">
        <f t="shared" si="13"/>
        <v>63</v>
      </c>
      <c r="D49" s="166">
        <f t="shared" si="14"/>
        <v>128</v>
      </c>
      <c r="E49" s="167">
        <f t="shared" si="15"/>
        <v>19</v>
      </c>
      <c r="F49" s="167">
        <f t="shared" si="16"/>
        <v>23</v>
      </c>
      <c r="G49" s="166">
        <f t="shared" si="17"/>
        <v>42</v>
      </c>
      <c r="H49" s="167">
        <f t="shared" si="18"/>
        <v>15</v>
      </c>
      <c r="I49" s="167">
        <f t="shared" si="19"/>
        <v>19</v>
      </c>
      <c r="J49" s="166">
        <f t="shared" si="20"/>
        <v>34</v>
      </c>
      <c r="K49" s="167">
        <f t="shared" si="21"/>
        <v>34</v>
      </c>
      <c r="L49" s="167">
        <f t="shared" si="22"/>
        <v>42</v>
      </c>
      <c r="M49" s="166">
        <f t="shared" si="23"/>
        <v>76</v>
      </c>
      <c r="N49" s="193">
        <f t="shared" si="24"/>
        <v>52.307692307692314</v>
      </c>
      <c r="O49" s="193">
        <f t="shared" si="24"/>
        <v>66.666666666666657</v>
      </c>
      <c r="P49" s="193">
        <f t="shared" si="24"/>
        <v>59.375</v>
      </c>
    </row>
    <row r="50" spans="1:16" s="2" customFormat="1" ht="13.5">
      <c r="A50" s="160" t="s">
        <v>20</v>
      </c>
      <c r="B50" s="167">
        <f t="shared" si="12"/>
        <v>74</v>
      </c>
      <c r="C50" s="167">
        <f t="shared" si="13"/>
        <v>72</v>
      </c>
      <c r="D50" s="166">
        <f t="shared" si="14"/>
        <v>146</v>
      </c>
      <c r="E50" s="167">
        <f t="shared" si="15"/>
        <v>26</v>
      </c>
      <c r="F50" s="167">
        <f t="shared" si="16"/>
        <v>24</v>
      </c>
      <c r="G50" s="166">
        <f t="shared" si="17"/>
        <v>50</v>
      </c>
      <c r="H50" s="167">
        <f t="shared" si="18"/>
        <v>24</v>
      </c>
      <c r="I50" s="167">
        <f t="shared" si="19"/>
        <v>23</v>
      </c>
      <c r="J50" s="166">
        <f t="shared" si="20"/>
        <v>47</v>
      </c>
      <c r="K50" s="167">
        <f t="shared" si="21"/>
        <v>50</v>
      </c>
      <c r="L50" s="167">
        <f t="shared" si="22"/>
        <v>47</v>
      </c>
      <c r="M50" s="166">
        <f t="shared" si="23"/>
        <v>97</v>
      </c>
      <c r="N50" s="193">
        <f t="shared" si="24"/>
        <v>67.567567567567565</v>
      </c>
      <c r="O50" s="193">
        <f t="shared" si="24"/>
        <v>65.277777777777786</v>
      </c>
      <c r="P50" s="193">
        <f t="shared" si="24"/>
        <v>66.438356164383563</v>
      </c>
    </row>
    <row r="51" spans="1:16" s="2" customFormat="1" ht="13.5">
      <c r="A51" s="160" t="s">
        <v>23</v>
      </c>
      <c r="B51" s="167">
        <f t="shared" si="12"/>
        <v>69</v>
      </c>
      <c r="C51" s="167">
        <f t="shared" si="13"/>
        <v>63</v>
      </c>
      <c r="D51" s="166">
        <f t="shared" si="14"/>
        <v>132</v>
      </c>
      <c r="E51" s="167">
        <f t="shared" si="15"/>
        <v>29</v>
      </c>
      <c r="F51" s="167">
        <f t="shared" si="16"/>
        <v>25</v>
      </c>
      <c r="G51" s="166">
        <f t="shared" si="17"/>
        <v>54</v>
      </c>
      <c r="H51" s="167">
        <f t="shared" si="18"/>
        <v>20</v>
      </c>
      <c r="I51" s="167">
        <f t="shared" si="19"/>
        <v>12</v>
      </c>
      <c r="J51" s="166">
        <f t="shared" si="20"/>
        <v>32</v>
      </c>
      <c r="K51" s="167">
        <f t="shared" si="21"/>
        <v>49</v>
      </c>
      <c r="L51" s="167">
        <f t="shared" si="22"/>
        <v>37</v>
      </c>
      <c r="M51" s="166">
        <f t="shared" si="23"/>
        <v>86</v>
      </c>
      <c r="N51" s="193">
        <f t="shared" si="24"/>
        <v>71.014492753623188</v>
      </c>
      <c r="O51" s="193">
        <f t="shared" si="24"/>
        <v>58.730158730158735</v>
      </c>
      <c r="P51" s="193">
        <f t="shared" si="24"/>
        <v>65.151515151515156</v>
      </c>
    </row>
    <row r="52" spans="1:16" s="2" customFormat="1" ht="13.5">
      <c r="A52" s="160" t="s">
        <v>35</v>
      </c>
      <c r="B52" s="167">
        <f t="shared" si="12"/>
        <v>235</v>
      </c>
      <c r="C52" s="167">
        <f t="shared" si="13"/>
        <v>305</v>
      </c>
      <c r="D52" s="166">
        <f t="shared" si="14"/>
        <v>540</v>
      </c>
      <c r="E52" s="167">
        <f t="shared" si="15"/>
        <v>64</v>
      </c>
      <c r="F52" s="167">
        <f t="shared" si="16"/>
        <v>61</v>
      </c>
      <c r="G52" s="166">
        <f t="shared" si="17"/>
        <v>125</v>
      </c>
      <c r="H52" s="167">
        <f t="shared" si="18"/>
        <v>82</v>
      </c>
      <c r="I52" s="167">
        <f t="shared" si="19"/>
        <v>73</v>
      </c>
      <c r="J52" s="166">
        <f t="shared" si="20"/>
        <v>155</v>
      </c>
      <c r="K52" s="167">
        <f t="shared" si="21"/>
        <v>146</v>
      </c>
      <c r="L52" s="167">
        <f t="shared" si="22"/>
        <v>134</v>
      </c>
      <c r="M52" s="166">
        <f t="shared" si="23"/>
        <v>280</v>
      </c>
      <c r="N52" s="193">
        <f t="shared" si="24"/>
        <v>62.127659574468083</v>
      </c>
      <c r="O52" s="193">
        <f t="shared" si="24"/>
        <v>43.934426229508198</v>
      </c>
      <c r="P52" s="193">
        <f t="shared" si="24"/>
        <v>51.851851851851848</v>
      </c>
    </row>
    <row r="53" spans="1:16" s="2" customFormat="1" ht="13.5">
      <c r="A53" s="160" t="s">
        <v>34</v>
      </c>
      <c r="B53" s="166">
        <f t="shared" ref="B53:M53" si="25">SUM(B40:B52)</f>
        <v>764</v>
      </c>
      <c r="C53" s="166">
        <f t="shared" si="25"/>
        <v>795</v>
      </c>
      <c r="D53" s="166">
        <f t="shared" si="25"/>
        <v>1559</v>
      </c>
      <c r="E53" s="166">
        <f t="shared" si="25"/>
        <v>227</v>
      </c>
      <c r="F53" s="166">
        <f t="shared" si="25"/>
        <v>210</v>
      </c>
      <c r="G53" s="166">
        <f t="shared" si="25"/>
        <v>437</v>
      </c>
      <c r="H53" s="166">
        <f t="shared" si="25"/>
        <v>227</v>
      </c>
      <c r="I53" s="166">
        <f t="shared" si="25"/>
        <v>219</v>
      </c>
      <c r="J53" s="166">
        <f t="shared" si="25"/>
        <v>446</v>
      </c>
      <c r="K53" s="166">
        <f t="shared" si="25"/>
        <v>454</v>
      </c>
      <c r="L53" s="166">
        <f t="shared" si="25"/>
        <v>429</v>
      </c>
      <c r="M53" s="166">
        <f t="shared" si="25"/>
        <v>883</v>
      </c>
      <c r="N53" s="193">
        <f>ROUND(IF(OR(K53=0,B53=0),0,K53/B53*100),2)</f>
        <v>59.42</v>
      </c>
      <c r="O53" s="193">
        <f>ROUND(IF(OR(L53=0,C53=0),0,L53/C53*100),2)</f>
        <v>53.96</v>
      </c>
      <c r="P53" s="193">
        <f>ROUND(IF(OR(M53=0,D53=0),0,M53/D53*100),2)</f>
        <v>56.64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415" priority="145" stopIfTrue="1" operator="notEqual">
      <formula>B36</formula>
    </cfRule>
  </conditionalFormatting>
  <conditionalFormatting sqref="H49:J49">
    <cfRule type="cellIs" dxfId="4414" priority="146" stopIfTrue="1" operator="greaterThan">
      <formula>100</formula>
    </cfRule>
    <cfRule type="cellIs" dxfId="4413" priority="147" stopIfTrue="1" operator="notEqual">
      <formula>H36</formula>
    </cfRule>
  </conditionalFormatting>
  <conditionalFormatting sqref="H39:J48">
    <cfRule type="cellIs" dxfId="4412" priority="148" stopIfTrue="1" operator="greaterThan">
      <formula>100</formula>
    </cfRule>
  </conditionalFormatting>
  <conditionalFormatting sqref="B49:G49">
    <cfRule type="cellIs" dxfId="4411" priority="144" stopIfTrue="1" operator="notEqual">
      <formula>B36</formula>
    </cfRule>
  </conditionalFormatting>
  <conditionalFormatting sqref="H49:J49">
    <cfRule type="cellIs" dxfId="4410" priority="142" stopIfTrue="1" operator="greaterThan">
      <formula>100</formula>
    </cfRule>
    <cfRule type="cellIs" dxfId="4409" priority="143" stopIfTrue="1" operator="notEqual">
      <formula>H36</formula>
    </cfRule>
  </conditionalFormatting>
  <conditionalFormatting sqref="H39:J48">
    <cfRule type="cellIs" dxfId="4408" priority="141" stopIfTrue="1" operator="greaterThan">
      <formula>100</formula>
    </cfRule>
  </conditionalFormatting>
  <conditionalFormatting sqref="B49:G49">
    <cfRule type="cellIs" dxfId="4407" priority="140" stopIfTrue="1" operator="notEqual">
      <formula>B36</formula>
    </cfRule>
  </conditionalFormatting>
  <conditionalFormatting sqref="H49:J49">
    <cfRule type="cellIs" dxfId="4406" priority="138" stopIfTrue="1" operator="greaterThan">
      <formula>100</formula>
    </cfRule>
    <cfRule type="cellIs" dxfId="4405" priority="139" stopIfTrue="1" operator="notEqual">
      <formula>H36</formula>
    </cfRule>
  </conditionalFormatting>
  <conditionalFormatting sqref="H39:J48">
    <cfRule type="cellIs" dxfId="4404" priority="137" stopIfTrue="1" operator="greaterThan">
      <formula>100</formula>
    </cfRule>
  </conditionalFormatting>
  <conditionalFormatting sqref="B49:G49">
    <cfRule type="cellIs" dxfId="4403" priority="136" stopIfTrue="1" operator="notEqual">
      <formula>B36</formula>
    </cfRule>
  </conditionalFormatting>
  <conditionalFormatting sqref="H49:J49">
    <cfRule type="cellIs" dxfId="4402" priority="134" stopIfTrue="1" operator="greaterThan">
      <formula>100</formula>
    </cfRule>
    <cfRule type="cellIs" dxfId="4401" priority="135" stopIfTrue="1" operator="notEqual">
      <formula>H36</formula>
    </cfRule>
  </conditionalFormatting>
  <conditionalFormatting sqref="H39:J48">
    <cfRule type="cellIs" dxfId="4400" priority="133" stopIfTrue="1" operator="greaterThan">
      <formula>100</formula>
    </cfRule>
  </conditionalFormatting>
  <conditionalFormatting sqref="B49:G49">
    <cfRule type="cellIs" dxfId="4399" priority="132" stopIfTrue="1" operator="notEqual">
      <formula>B36</formula>
    </cfRule>
  </conditionalFormatting>
  <conditionalFormatting sqref="H49:J49">
    <cfRule type="cellIs" dxfId="4398" priority="130" stopIfTrue="1" operator="greaterThan">
      <formula>100</formula>
    </cfRule>
    <cfRule type="cellIs" dxfId="4397" priority="131" stopIfTrue="1" operator="notEqual">
      <formula>H36</formula>
    </cfRule>
  </conditionalFormatting>
  <conditionalFormatting sqref="H39:J48">
    <cfRule type="cellIs" dxfId="4396" priority="129" stopIfTrue="1" operator="greaterThan">
      <formula>100</formula>
    </cfRule>
  </conditionalFormatting>
  <conditionalFormatting sqref="B49:G49">
    <cfRule type="cellIs" dxfId="4395" priority="128" stopIfTrue="1" operator="notEqual">
      <formula>B36</formula>
    </cfRule>
  </conditionalFormatting>
  <conditionalFormatting sqref="H49:J49">
    <cfRule type="cellIs" dxfId="4394" priority="126" stopIfTrue="1" operator="greaterThan">
      <formula>100</formula>
    </cfRule>
    <cfRule type="cellIs" dxfId="4393" priority="127" stopIfTrue="1" operator="notEqual">
      <formula>H36</formula>
    </cfRule>
  </conditionalFormatting>
  <conditionalFormatting sqref="H39:J48">
    <cfRule type="cellIs" dxfId="4392" priority="125" stopIfTrue="1" operator="greaterThan">
      <formula>100</formula>
    </cfRule>
  </conditionalFormatting>
  <conditionalFormatting sqref="B49:G49">
    <cfRule type="cellIs" dxfId="4391" priority="124" stopIfTrue="1" operator="notEqual">
      <formula>B36</formula>
    </cfRule>
  </conditionalFormatting>
  <conditionalFormatting sqref="H49:J49">
    <cfRule type="cellIs" dxfId="4390" priority="122" stopIfTrue="1" operator="greaterThan">
      <formula>100</formula>
    </cfRule>
    <cfRule type="cellIs" dxfId="4389" priority="123" stopIfTrue="1" operator="notEqual">
      <formula>H36</formula>
    </cfRule>
  </conditionalFormatting>
  <conditionalFormatting sqref="H39:J48">
    <cfRule type="cellIs" dxfId="4388" priority="121" stopIfTrue="1" operator="greaterThan">
      <formula>100</formula>
    </cfRule>
  </conditionalFormatting>
  <conditionalFormatting sqref="B49:G49">
    <cfRule type="cellIs" dxfId="4387" priority="120" stopIfTrue="1" operator="notEqual">
      <formula>B36</formula>
    </cfRule>
  </conditionalFormatting>
  <conditionalFormatting sqref="H49:J49">
    <cfRule type="cellIs" dxfId="4386" priority="118" stopIfTrue="1" operator="greaterThan">
      <formula>100</formula>
    </cfRule>
    <cfRule type="cellIs" dxfId="4385" priority="119" stopIfTrue="1" operator="notEqual">
      <formula>H36</formula>
    </cfRule>
  </conditionalFormatting>
  <conditionalFormatting sqref="H39:J48">
    <cfRule type="cellIs" dxfId="4384" priority="117" stopIfTrue="1" operator="greaterThan">
      <formula>100</formula>
    </cfRule>
  </conditionalFormatting>
  <conditionalFormatting sqref="B49:G49">
    <cfRule type="cellIs" dxfId="4383" priority="116" stopIfTrue="1" operator="notEqual">
      <formula>B36</formula>
    </cfRule>
  </conditionalFormatting>
  <conditionalFormatting sqref="H49:J49">
    <cfRule type="cellIs" dxfId="4382" priority="114" stopIfTrue="1" operator="greaterThan">
      <formula>100</formula>
    </cfRule>
    <cfRule type="cellIs" dxfId="4381" priority="115" stopIfTrue="1" operator="notEqual">
      <formula>H36</formula>
    </cfRule>
  </conditionalFormatting>
  <conditionalFormatting sqref="H39:J48">
    <cfRule type="cellIs" dxfId="4380" priority="113" stopIfTrue="1" operator="greaterThan">
      <formula>100</formula>
    </cfRule>
  </conditionalFormatting>
  <conditionalFormatting sqref="B49:G49">
    <cfRule type="cellIs" dxfId="4379" priority="112" stopIfTrue="1" operator="notEqual">
      <formula>B36</formula>
    </cfRule>
  </conditionalFormatting>
  <conditionalFormatting sqref="H49:J49">
    <cfRule type="cellIs" dxfId="4378" priority="110" stopIfTrue="1" operator="greaterThan">
      <formula>100</formula>
    </cfRule>
    <cfRule type="cellIs" dxfId="4377" priority="111" stopIfTrue="1" operator="notEqual">
      <formula>H36</formula>
    </cfRule>
  </conditionalFormatting>
  <conditionalFormatting sqref="H39:J48">
    <cfRule type="cellIs" dxfId="4376" priority="109" stopIfTrue="1" operator="greaterThan">
      <formula>100</formula>
    </cfRule>
  </conditionalFormatting>
  <conditionalFormatting sqref="B49:G49">
    <cfRule type="cellIs" dxfId="4375" priority="108" stopIfTrue="1" operator="notEqual">
      <formula>B36</formula>
    </cfRule>
  </conditionalFormatting>
  <conditionalFormatting sqref="H49:J49">
    <cfRule type="cellIs" dxfId="4374" priority="106" stopIfTrue="1" operator="greaterThan">
      <formula>100</formula>
    </cfRule>
    <cfRule type="cellIs" dxfId="4373" priority="107" stopIfTrue="1" operator="notEqual">
      <formula>H36</formula>
    </cfRule>
  </conditionalFormatting>
  <conditionalFormatting sqref="H39:J48">
    <cfRule type="cellIs" dxfId="4372" priority="105" stopIfTrue="1" operator="greaterThan">
      <formula>100</formula>
    </cfRule>
  </conditionalFormatting>
  <conditionalFormatting sqref="B49:G49">
    <cfRule type="cellIs" dxfId="4371" priority="104" stopIfTrue="1" operator="notEqual">
      <formula>B36</formula>
    </cfRule>
  </conditionalFormatting>
  <conditionalFormatting sqref="H49:J49">
    <cfRule type="cellIs" dxfId="4370" priority="102" stopIfTrue="1" operator="greaterThan">
      <formula>100</formula>
    </cfRule>
    <cfRule type="cellIs" dxfId="4369" priority="103" stopIfTrue="1" operator="notEqual">
      <formula>H36</formula>
    </cfRule>
  </conditionalFormatting>
  <conditionalFormatting sqref="H39:J48">
    <cfRule type="cellIs" dxfId="4368" priority="101" stopIfTrue="1" operator="greaterThan">
      <formula>100</formula>
    </cfRule>
  </conditionalFormatting>
  <conditionalFormatting sqref="B49:G49">
    <cfRule type="cellIs" dxfId="4367" priority="100" stopIfTrue="1" operator="notEqual">
      <formula>B36</formula>
    </cfRule>
  </conditionalFormatting>
  <conditionalFormatting sqref="H49:J49">
    <cfRule type="cellIs" dxfId="4366" priority="98" stopIfTrue="1" operator="greaterThan">
      <formula>100</formula>
    </cfRule>
    <cfRule type="cellIs" dxfId="4365" priority="99" stopIfTrue="1" operator="notEqual">
      <formula>H36</formula>
    </cfRule>
  </conditionalFormatting>
  <conditionalFormatting sqref="H39:J48">
    <cfRule type="cellIs" dxfId="4364" priority="97" stopIfTrue="1" operator="greaterThan">
      <formula>100</formula>
    </cfRule>
  </conditionalFormatting>
  <conditionalFormatting sqref="B49:G49">
    <cfRule type="cellIs" dxfId="4363" priority="96" stopIfTrue="1" operator="notEqual">
      <formula>B36</formula>
    </cfRule>
  </conditionalFormatting>
  <conditionalFormatting sqref="H49:J49">
    <cfRule type="cellIs" dxfId="4362" priority="94" stopIfTrue="1" operator="greaterThan">
      <formula>100</formula>
    </cfRule>
    <cfRule type="cellIs" dxfId="4361" priority="95" stopIfTrue="1" operator="notEqual">
      <formula>H36</formula>
    </cfRule>
  </conditionalFormatting>
  <conditionalFormatting sqref="H39:J48">
    <cfRule type="cellIs" dxfId="4360" priority="93" stopIfTrue="1" operator="greaterThan">
      <formula>100</formula>
    </cfRule>
  </conditionalFormatting>
  <conditionalFormatting sqref="B49:G49">
    <cfRule type="cellIs" dxfId="4359" priority="92" stopIfTrue="1" operator="notEqual">
      <formula>B36</formula>
    </cfRule>
  </conditionalFormatting>
  <conditionalFormatting sqref="H49:J49">
    <cfRule type="cellIs" dxfId="4358" priority="90" stopIfTrue="1" operator="greaterThan">
      <formula>100</formula>
    </cfRule>
    <cfRule type="cellIs" dxfId="4357" priority="91" stopIfTrue="1" operator="notEqual">
      <formula>H36</formula>
    </cfRule>
  </conditionalFormatting>
  <conditionalFormatting sqref="H39:J48">
    <cfRule type="cellIs" dxfId="4356" priority="89" stopIfTrue="1" operator="greaterThan">
      <formula>100</formula>
    </cfRule>
  </conditionalFormatting>
  <conditionalFormatting sqref="B49:G49">
    <cfRule type="cellIs" dxfId="4355" priority="88" stopIfTrue="1" operator="notEqual">
      <formula>B36</formula>
    </cfRule>
  </conditionalFormatting>
  <conditionalFormatting sqref="H49:J49">
    <cfRule type="cellIs" dxfId="4354" priority="86" stopIfTrue="1" operator="greaterThan">
      <formula>100</formula>
    </cfRule>
    <cfRule type="cellIs" dxfId="4353" priority="87" stopIfTrue="1" operator="notEqual">
      <formula>H36</formula>
    </cfRule>
  </conditionalFormatting>
  <conditionalFormatting sqref="H39:J48">
    <cfRule type="cellIs" dxfId="4352" priority="85" stopIfTrue="1" operator="greaterThan">
      <formula>100</formula>
    </cfRule>
  </conditionalFormatting>
  <conditionalFormatting sqref="B49:G49">
    <cfRule type="cellIs" dxfId="4351" priority="84" stopIfTrue="1" operator="notEqual">
      <formula>B36</formula>
    </cfRule>
  </conditionalFormatting>
  <conditionalFormatting sqref="H49:J49">
    <cfRule type="cellIs" dxfId="4350" priority="82" stopIfTrue="1" operator="greaterThan">
      <formula>100</formula>
    </cfRule>
    <cfRule type="cellIs" dxfId="4349" priority="83" stopIfTrue="1" operator="notEqual">
      <formula>H36</formula>
    </cfRule>
  </conditionalFormatting>
  <conditionalFormatting sqref="H39:J48">
    <cfRule type="cellIs" dxfId="4348" priority="81" stopIfTrue="1" operator="greaterThan">
      <formula>100</formula>
    </cfRule>
  </conditionalFormatting>
  <conditionalFormatting sqref="B49:G49">
    <cfRule type="cellIs" dxfId="4347" priority="80" stopIfTrue="1" operator="notEqual">
      <formula>B36</formula>
    </cfRule>
  </conditionalFormatting>
  <conditionalFormatting sqref="H49:J49">
    <cfRule type="cellIs" dxfId="4346" priority="78" stopIfTrue="1" operator="greaterThan">
      <formula>100</formula>
    </cfRule>
    <cfRule type="cellIs" dxfId="4345" priority="79" stopIfTrue="1" operator="notEqual">
      <formula>H36</formula>
    </cfRule>
  </conditionalFormatting>
  <conditionalFormatting sqref="H39:J48">
    <cfRule type="cellIs" dxfId="4344" priority="77" stopIfTrue="1" operator="greaterThan">
      <formula>100</formula>
    </cfRule>
  </conditionalFormatting>
  <conditionalFormatting sqref="B49:G49">
    <cfRule type="cellIs" dxfId="4343" priority="76" stopIfTrue="1" operator="notEqual">
      <formula>B36</formula>
    </cfRule>
  </conditionalFormatting>
  <conditionalFormatting sqref="H49:J49">
    <cfRule type="cellIs" dxfId="4342" priority="74" stopIfTrue="1" operator="greaterThan">
      <formula>100</formula>
    </cfRule>
    <cfRule type="cellIs" dxfId="4341" priority="75" stopIfTrue="1" operator="notEqual">
      <formula>H36</formula>
    </cfRule>
  </conditionalFormatting>
  <conditionalFormatting sqref="H39:J48">
    <cfRule type="cellIs" dxfId="4340" priority="73" stopIfTrue="1" operator="greaterThan">
      <formula>100</formula>
    </cfRule>
  </conditionalFormatting>
  <conditionalFormatting sqref="B49:G49">
    <cfRule type="cellIs" dxfId="4339" priority="72" stopIfTrue="1" operator="notEqual">
      <formula>B36</formula>
    </cfRule>
  </conditionalFormatting>
  <conditionalFormatting sqref="H49:J49">
    <cfRule type="cellIs" dxfId="4338" priority="70" stopIfTrue="1" operator="greaterThan">
      <formula>100</formula>
    </cfRule>
    <cfRule type="cellIs" dxfId="4337" priority="71" stopIfTrue="1" operator="notEqual">
      <formula>H36</formula>
    </cfRule>
  </conditionalFormatting>
  <conditionalFormatting sqref="H39:J48">
    <cfRule type="cellIs" dxfId="4336" priority="69" stopIfTrue="1" operator="greaterThan">
      <formula>100</formula>
    </cfRule>
  </conditionalFormatting>
  <conditionalFormatting sqref="B49:G49">
    <cfRule type="cellIs" dxfId="4335" priority="68" stopIfTrue="1" operator="notEqual">
      <formula>B36</formula>
    </cfRule>
  </conditionalFormatting>
  <conditionalFormatting sqref="H49:J49">
    <cfRule type="cellIs" dxfId="4334" priority="66" stopIfTrue="1" operator="greaterThan">
      <formula>100</formula>
    </cfRule>
    <cfRule type="cellIs" dxfId="4333" priority="67" stopIfTrue="1" operator="notEqual">
      <formula>H36</formula>
    </cfRule>
  </conditionalFormatting>
  <conditionalFormatting sqref="H39:J48">
    <cfRule type="cellIs" dxfId="4332" priority="65" stopIfTrue="1" operator="greaterThan">
      <formula>100</formula>
    </cfRule>
  </conditionalFormatting>
  <conditionalFormatting sqref="B49:G49">
    <cfRule type="cellIs" dxfId="4331" priority="64" stopIfTrue="1" operator="notEqual">
      <formula>B36</formula>
    </cfRule>
  </conditionalFormatting>
  <conditionalFormatting sqref="H49:J49">
    <cfRule type="cellIs" dxfId="4330" priority="62" stopIfTrue="1" operator="greaterThan">
      <formula>100</formula>
    </cfRule>
    <cfRule type="cellIs" dxfId="4329" priority="63" stopIfTrue="1" operator="notEqual">
      <formula>H36</formula>
    </cfRule>
  </conditionalFormatting>
  <conditionalFormatting sqref="H39:J48">
    <cfRule type="cellIs" dxfId="4328" priority="61" stopIfTrue="1" operator="greaterThan">
      <formula>100</formula>
    </cfRule>
  </conditionalFormatting>
  <conditionalFormatting sqref="B49:G49">
    <cfRule type="cellIs" dxfId="4327" priority="60" stopIfTrue="1" operator="notEqual">
      <formula>B36</formula>
    </cfRule>
  </conditionalFormatting>
  <conditionalFormatting sqref="H49:J49">
    <cfRule type="cellIs" dxfId="4326" priority="58" stopIfTrue="1" operator="greaterThan">
      <formula>100</formula>
    </cfRule>
    <cfRule type="cellIs" dxfId="4325" priority="59" stopIfTrue="1" operator="notEqual">
      <formula>H36</formula>
    </cfRule>
  </conditionalFormatting>
  <conditionalFormatting sqref="H39:J48">
    <cfRule type="cellIs" dxfId="4324" priority="57" stopIfTrue="1" operator="greaterThan">
      <formula>100</formula>
    </cfRule>
  </conditionalFormatting>
  <conditionalFormatting sqref="B49:G49">
    <cfRule type="cellIs" dxfId="4323" priority="56" stopIfTrue="1" operator="notEqual">
      <formula>B36</formula>
    </cfRule>
  </conditionalFormatting>
  <conditionalFormatting sqref="H49:J49">
    <cfRule type="cellIs" dxfId="4322" priority="54" stopIfTrue="1" operator="greaterThan">
      <formula>100</formula>
    </cfRule>
    <cfRule type="cellIs" dxfId="4321" priority="55" stopIfTrue="1" operator="notEqual">
      <formula>H36</formula>
    </cfRule>
  </conditionalFormatting>
  <conditionalFormatting sqref="H39:J48">
    <cfRule type="cellIs" dxfId="4320" priority="53" stopIfTrue="1" operator="greaterThan">
      <formula>100</formula>
    </cfRule>
  </conditionalFormatting>
  <conditionalFormatting sqref="B49:G49">
    <cfRule type="cellIs" dxfId="4319" priority="52" stopIfTrue="1" operator="notEqual">
      <formula>B36</formula>
    </cfRule>
  </conditionalFormatting>
  <conditionalFormatting sqref="H49:J49">
    <cfRule type="cellIs" dxfId="4318" priority="50" stopIfTrue="1" operator="greaterThan">
      <formula>100</formula>
    </cfRule>
    <cfRule type="cellIs" dxfId="4317" priority="51" stopIfTrue="1" operator="notEqual">
      <formula>H36</formula>
    </cfRule>
  </conditionalFormatting>
  <conditionalFormatting sqref="H39:J48">
    <cfRule type="cellIs" dxfId="4316" priority="49" stopIfTrue="1" operator="greaterThan">
      <formula>100</formula>
    </cfRule>
  </conditionalFormatting>
  <conditionalFormatting sqref="B49:G49">
    <cfRule type="cellIs" dxfId="4315" priority="48" stopIfTrue="1" operator="notEqual">
      <formula>B36</formula>
    </cfRule>
  </conditionalFormatting>
  <conditionalFormatting sqref="H49:J49">
    <cfRule type="cellIs" dxfId="4314" priority="46" stopIfTrue="1" operator="greaterThan">
      <formula>100</formula>
    </cfRule>
    <cfRule type="cellIs" dxfId="4313" priority="47" stopIfTrue="1" operator="notEqual">
      <formula>H36</formula>
    </cfRule>
  </conditionalFormatting>
  <conditionalFormatting sqref="H39:J48">
    <cfRule type="cellIs" dxfId="4312" priority="45" stopIfTrue="1" operator="greaterThan">
      <formula>100</formula>
    </cfRule>
  </conditionalFormatting>
  <conditionalFormatting sqref="B53:G53">
    <cfRule type="cellIs" dxfId="4311" priority="44" stopIfTrue="1" operator="notEqual">
      <formula>B38</formula>
    </cfRule>
  </conditionalFormatting>
  <conditionalFormatting sqref="H53:J53">
    <cfRule type="cellIs" dxfId="4310" priority="42" stopIfTrue="1" operator="greaterThan">
      <formula>100</formula>
    </cfRule>
    <cfRule type="cellIs" dxfId="4309" priority="43" stopIfTrue="1" operator="notEqual">
      <formula>H38</formula>
    </cfRule>
  </conditionalFormatting>
  <conditionalFormatting sqref="H40:J52">
    <cfRule type="cellIs" dxfId="4308" priority="41" stopIfTrue="1" operator="greaterThan">
      <formula>100</formula>
    </cfRule>
  </conditionalFormatting>
  <conditionalFormatting sqref="B53:G53">
    <cfRule type="cellIs" dxfId="4307" priority="40" stopIfTrue="1" operator="notEqual">
      <formula>B38</formula>
    </cfRule>
  </conditionalFormatting>
  <conditionalFormatting sqref="H53:J53">
    <cfRule type="cellIs" dxfId="4306" priority="38" stopIfTrue="1" operator="greaterThan">
      <formula>100</formula>
    </cfRule>
    <cfRule type="cellIs" dxfId="4305" priority="39" stopIfTrue="1" operator="notEqual">
      <formula>H38</formula>
    </cfRule>
  </conditionalFormatting>
  <conditionalFormatting sqref="H40:J52">
    <cfRule type="cellIs" dxfId="4304" priority="37" stopIfTrue="1" operator="greaterThan">
      <formula>100</formula>
    </cfRule>
  </conditionalFormatting>
  <conditionalFormatting sqref="B49:G49">
    <cfRule type="cellIs" dxfId="4303" priority="36" stopIfTrue="1" operator="notEqual">
      <formula>B36</formula>
    </cfRule>
  </conditionalFormatting>
  <conditionalFormatting sqref="H49:J49">
    <cfRule type="cellIs" dxfId="4302" priority="34" stopIfTrue="1" operator="greaterThan">
      <formula>100</formula>
    </cfRule>
    <cfRule type="cellIs" dxfId="4301" priority="35" stopIfTrue="1" operator="notEqual">
      <formula>H36</formula>
    </cfRule>
  </conditionalFormatting>
  <conditionalFormatting sqref="H39:J48">
    <cfRule type="cellIs" dxfId="4300" priority="33" stopIfTrue="1" operator="greaterThan">
      <formula>100</formula>
    </cfRule>
  </conditionalFormatting>
  <conditionalFormatting sqref="B53:G53">
    <cfRule type="cellIs" dxfId="4299" priority="32" stopIfTrue="1" operator="notEqual">
      <formula>B38</formula>
    </cfRule>
  </conditionalFormatting>
  <conditionalFormatting sqref="H53:J53">
    <cfRule type="cellIs" dxfId="4298" priority="30" stopIfTrue="1" operator="greaterThan">
      <formula>100</formula>
    </cfRule>
    <cfRule type="cellIs" dxfId="4297" priority="31" stopIfTrue="1" operator="notEqual">
      <formula>H38</formula>
    </cfRule>
  </conditionalFormatting>
  <conditionalFormatting sqref="H40:J52">
    <cfRule type="cellIs" dxfId="4296" priority="29" stopIfTrue="1" operator="greaterThan">
      <formula>100</formula>
    </cfRule>
  </conditionalFormatting>
  <conditionalFormatting sqref="B53:G53">
    <cfRule type="cellIs" dxfId="4295" priority="28" stopIfTrue="1" operator="notEqual">
      <formula>B38</formula>
    </cfRule>
  </conditionalFormatting>
  <conditionalFormatting sqref="H53:J53">
    <cfRule type="cellIs" dxfId="4294" priority="26" stopIfTrue="1" operator="greaterThan">
      <formula>100</formula>
    </cfRule>
    <cfRule type="cellIs" dxfId="4293" priority="27" stopIfTrue="1" operator="notEqual">
      <formula>H38</formula>
    </cfRule>
  </conditionalFormatting>
  <conditionalFormatting sqref="H40:J52">
    <cfRule type="cellIs" dxfId="4292" priority="25" stopIfTrue="1" operator="greaterThan">
      <formula>100</formula>
    </cfRule>
  </conditionalFormatting>
  <conditionalFormatting sqref="B49:G49">
    <cfRule type="cellIs" dxfId="4291" priority="24" stopIfTrue="1" operator="notEqual">
      <formula>B36</formula>
    </cfRule>
  </conditionalFormatting>
  <conditionalFormatting sqref="H49:J49">
    <cfRule type="cellIs" dxfId="4290" priority="22" stopIfTrue="1" operator="greaterThan">
      <formula>100</formula>
    </cfRule>
    <cfRule type="cellIs" dxfId="4289" priority="23" stopIfTrue="1" operator="notEqual">
      <formula>H36</formula>
    </cfRule>
  </conditionalFormatting>
  <conditionalFormatting sqref="H39:J48">
    <cfRule type="cellIs" dxfId="4288" priority="21" stopIfTrue="1" operator="greaterThan">
      <formula>100</formula>
    </cfRule>
  </conditionalFormatting>
  <conditionalFormatting sqref="B53:G53">
    <cfRule type="cellIs" dxfId="4287" priority="20" stopIfTrue="1" operator="notEqual">
      <formula>B38</formula>
    </cfRule>
  </conditionalFormatting>
  <conditionalFormatting sqref="H53:J53">
    <cfRule type="cellIs" dxfId="4286" priority="18" stopIfTrue="1" operator="greaterThan">
      <formula>100</formula>
    </cfRule>
    <cfRule type="cellIs" dxfId="4285" priority="19" stopIfTrue="1" operator="notEqual">
      <formula>H38</formula>
    </cfRule>
  </conditionalFormatting>
  <conditionalFormatting sqref="H40:J52">
    <cfRule type="cellIs" dxfId="4284" priority="17" stopIfTrue="1" operator="greaterThan">
      <formula>100</formula>
    </cfRule>
  </conditionalFormatting>
  <conditionalFormatting sqref="B53:G53">
    <cfRule type="cellIs" dxfId="4283" priority="16" stopIfTrue="1" operator="notEqual">
      <formula>B38</formula>
    </cfRule>
  </conditionalFormatting>
  <conditionalFormatting sqref="H53:J53">
    <cfRule type="cellIs" dxfId="4282" priority="14" stopIfTrue="1" operator="greaterThan">
      <formula>100</formula>
    </cfRule>
    <cfRule type="cellIs" dxfId="4281" priority="15" stopIfTrue="1" operator="notEqual">
      <formula>H38</formula>
    </cfRule>
  </conditionalFormatting>
  <conditionalFormatting sqref="H40:J52">
    <cfRule type="cellIs" dxfId="4280" priority="13" stopIfTrue="1" operator="greaterThan">
      <formula>100</formula>
    </cfRule>
  </conditionalFormatting>
  <conditionalFormatting sqref="B53:G53">
    <cfRule type="cellIs" dxfId="4279" priority="12" stopIfTrue="1" operator="notEqual">
      <formula>B38</formula>
    </cfRule>
  </conditionalFormatting>
  <conditionalFormatting sqref="H53:J53">
    <cfRule type="cellIs" dxfId="4278" priority="10" stopIfTrue="1" operator="greaterThan">
      <formula>100</formula>
    </cfRule>
    <cfRule type="cellIs" dxfId="4277" priority="11" stopIfTrue="1" operator="notEqual">
      <formula>H38</formula>
    </cfRule>
  </conditionalFormatting>
  <conditionalFormatting sqref="H40:J52">
    <cfRule type="cellIs" dxfId="4276" priority="9" stopIfTrue="1" operator="greaterThan">
      <formula>100</formula>
    </cfRule>
  </conditionalFormatting>
  <conditionalFormatting sqref="B53:G53">
    <cfRule type="cellIs" dxfId="4275" priority="8" stopIfTrue="1" operator="notEqual">
      <formula>B38</formula>
    </cfRule>
  </conditionalFormatting>
  <conditionalFormatting sqref="H53:J53">
    <cfRule type="cellIs" dxfId="4274" priority="6" stopIfTrue="1" operator="greaterThan">
      <formula>100</formula>
    </cfRule>
    <cfRule type="cellIs" dxfId="4273" priority="7" stopIfTrue="1" operator="notEqual">
      <formula>H38</formula>
    </cfRule>
  </conditionalFormatting>
  <conditionalFormatting sqref="H40:J52">
    <cfRule type="cellIs" dxfId="4272" priority="5" stopIfTrue="1" operator="greaterThan">
      <formula>100</formula>
    </cfRule>
  </conditionalFormatting>
  <conditionalFormatting sqref="B53:M53">
    <cfRule type="cellIs" dxfId="4271" priority="4" stopIfTrue="1" operator="notEqual">
      <formula>B38</formula>
    </cfRule>
  </conditionalFormatting>
  <conditionalFormatting sqref="N53:P53">
    <cfRule type="cellIs" dxfId="4270" priority="2" stopIfTrue="1" operator="greaterThan">
      <formula>100</formula>
    </cfRule>
    <cfRule type="cellIs" dxfId="4269" priority="3" stopIfTrue="1" operator="notEqual">
      <formula>N38</formula>
    </cfRule>
  </conditionalFormatting>
  <conditionalFormatting sqref="N40:P52">
    <cfRule type="cellIs" dxfId="42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79</v>
      </c>
      <c r="C6" s="168">
        <f t="shared" si="0"/>
        <v>73</v>
      </c>
      <c r="D6" s="171">
        <f t="shared" ref="D6:D16" si="1">SUM(B6:C6)</f>
        <v>152</v>
      </c>
      <c r="E6" s="174"/>
      <c r="F6" s="174"/>
      <c r="G6" s="174"/>
      <c r="H6" s="174"/>
      <c r="I6" s="174"/>
      <c r="J6" s="174"/>
      <c r="K6" s="179">
        <f t="shared" ref="K6:L16" si="2">K42</f>
        <v>30</v>
      </c>
      <c r="L6" s="183">
        <f t="shared" si="2"/>
        <v>30</v>
      </c>
      <c r="M6" s="188">
        <f t="shared" ref="M6:M17" si="3">SUM(K6:L6)</f>
        <v>60</v>
      </c>
      <c r="N6" s="91">
        <f t="shared" ref="N6:P17" si="4">IF(OR(K6=0,B6=0),0,K6/B6*100)</f>
        <v>37.974683544303801</v>
      </c>
      <c r="O6" s="194">
        <f t="shared" si="4"/>
        <v>41.095890410958901</v>
      </c>
      <c r="P6" s="196">
        <f t="shared" si="4"/>
        <v>39.473684210526315</v>
      </c>
    </row>
    <row r="7" spans="1:16" s="2" customFormat="1" ht="22.5" hidden="1" customHeight="1">
      <c r="A7" s="8" t="s">
        <v>7</v>
      </c>
      <c r="B7" s="161">
        <f t="shared" si="0"/>
        <v>66</v>
      </c>
      <c r="C7" s="168">
        <f t="shared" si="0"/>
        <v>75</v>
      </c>
      <c r="D7" s="130">
        <f t="shared" si="1"/>
        <v>141</v>
      </c>
      <c r="E7" s="175"/>
      <c r="F7" s="175"/>
      <c r="G7" s="175"/>
      <c r="H7" s="175"/>
      <c r="I7" s="175"/>
      <c r="J7" s="175"/>
      <c r="K7" s="162">
        <f t="shared" si="2"/>
        <v>42</v>
      </c>
      <c r="L7" s="169">
        <f t="shared" si="2"/>
        <v>50</v>
      </c>
      <c r="M7" s="130">
        <f t="shared" si="3"/>
        <v>92</v>
      </c>
      <c r="N7" s="139">
        <f t="shared" si="4"/>
        <v>63.636363636363633</v>
      </c>
      <c r="O7" s="145">
        <f t="shared" si="4"/>
        <v>66.666666666666657</v>
      </c>
      <c r="P7" s="151">
        <f t="shared" si="4"/>
        <v>65.248226950354621</v>
      </c>
    </row>
    <row r="8" spans="1:16" s="2" customFormat="1" ht="22.5" hidden="1" customHeight="1">
      <c r="A8" s="8" t="s">
        <v>11</v>
      </c>
      <c r="B8" s="161">
        <f t="shared" si="0"/>
        <v>76</v>
      </c>
      <c r="C8" s="168">
        <f t="shared" si="0"/>
        <v>68</v>
      </c>
      <c r="D8" s="130">
        <f t="shared" si="1"/>
        <v>144</v>
      </c>
      <c r="E8" s="175"/>
      <c r="F8" s="175"/>
      <c r="G8" s="175"/>
      <c r="H8" s="175"/>
      <c r="I8" s="175"/>
      <c r="J8" s="175"/>
      <c r="K8" s="162">
        <f t="shared" si="2"/>
        <v>41</v>
      </c>
      <c r="L8" s="169">
        <f t="shared" si="2"/>
        <v>40</v>
      </c>
      <c r="M8" s="130">
        <f t="shared" si="3"/>
        <v>81</v>
      </c>
      <c r="N8" s="139">
        <f t="shared" si="4"/>
        <v>53.94736842105263</v>
      </c>
      <c r="O8" s="145">
        <f t="shared" si="4"/>
        <v>58.82352941176471</v>
      </c>
      <c r="P8" s="151">
        <f t="shared" si="4"/>
        <v>56.25</v>
      </c>
    </row>
    <row r="9" spans="1:16" s="2" customFormat="1" ht="22.5" hidden="1" customHeight="1">
      <c r="A9" s="8" t="s">
        <v>5</v>
      </c>
      <c r="B9" s="161">
        <f t="shared" si="0"/>
        <v>83</v>
      </c>
      <c r="C9" s="168">
        <f t="shared" si="0"/>
        <v>79</v>
      </c>
      <c r="D9" s="130">
        <f t="shared" si="1"/>
        <v>162</v>
      </c>
      <c r="E9" s="175"/>
      <c r="F9" s="175"/>
      <c r="G9" s="175"/>
      <c r="H9" s="175"/>
      <c r="I9" s="175"/>
      <c r="J9" s="175"/>
      <c r="K9" s="162">
        <f t="shared" si="2"/>
        <v>37</v>
      </c>
      <c r="L9" s="169">
        <f t="shared" si="2"/>
        <v>44</v>
      </c>
      <c r="M9" s="130">
        <f t="shared" si="3"/>
        <v>81</v>
      </c>
      <c r="N9" s="139">
        <f t="shared" si="4"/>
        <v>44.578313253012048</v>
      </c>
      <c r="O9" s="145">
        <f t="shared" si="4"/>
        <v>55.696202531645568</v>
      </c>
      <c r="P9" s="151">
        <f t="shared" si="4"/>
        <v>50</v>
      </c>
    </row>
    <row r="10" spans="1:16" s="2" customFormat="1" ht="22.5" hidden="1" customHeight="1">
      <c r="A10" s="8" t="s">
        <v>17</v>
      </c>
      <c r="B10" s="161">
        <f t="shared" si="0"/>
        <v>73</v>
      </c>
      <c r="C10" s="168">
        <f t="shared" si="0"/>
        <v>69</v>
      </c>
      <c r="D10" s="130">
        <f t="shared" si="1"/>
        <v>142</v>
      </c>
      <c r="E10" s="175"/>
      <c r="F10" s="175"/>
      <c r="G10" s="175"/>
      <c r="H10" s="175"/>
      <c r="I10" s="175"/>
      <c r="J10" s="175"/>
      <c r="K10" s="162">
        <f t="shared" si="2"/>
        <v>40</v>
      </c>
      <c r="L10" s="169">
        <f t="shared" si="2"/>
        <v>39</v>
      </c>
      <c r="M10" s="130">
        <f t="shared" si="3"/>
        <v>79</v>
      </c>
      <c r="N10" s="139">
        <f t="shared" si="4"/>
        <v>54.794520547945204</v>
      </c>
      <c r="O10" s="145">
        <f t="shared" si="4"/>
        <v>56.521739130434781</v>
      </c>
      <c r="P10" s="151">
        <f t="shared" si="4"/>
        <v>55.633802816901415</v>
      </c>
    </row>
    <row r="11" spans="1:16" s="2" customFormat="1" ht="22.5" hidden="1" customHeight="1">
      <c r="A11" s="8" t="s">
        <v>4</v>
      </c>
      <c r="B11" s="161">
        <f t="shared" si="0"/>
        <v>100</v>
      </c>
      <c r="C11" s="168">
        <f t="shared" si="0"/>
        <v>82</v>
      </c>
      <c r="D11" s="130">
        <f t="shared" si="1"/>
        <v>182</v>
      </c>
      <c r="E11" s="175"/>
      <c r="F11" s="175"/>
      <c r="G11" s="175"/>
      <c r="H11" s="175"/>
      <c r="I11" s="175"/>
      <c r="J11" s="175"/>
      <c r="K11" s="162">
        <f t="shared" si="2"/>
        <v>59</v>
      </c>
      <c r="L11" s="169">
        <f t="shared" si="2"/>
        <v>46</v>
      </c>
      <c r="M11" s="130">
        <f t="shared" si="3"/>
        <v>105</v>
      </c>
      <c r="N11" s="139">
        <f t="shared" si="4"/>
        <v>59</v>
      </c>
      <c r="O11" s="145">
        <f t="shared" si="4"/>
        <v>56.09756097560976</v>
      </c>
      <c r="P11" s="151">
        <f t="shared" si="4"/>
        <v>57.692307692307686</v>
      </c>
    </row>
    <row r="12" spans="1:16" s="2" customFormat="1" ht="22.5" hidden="1" customHeight="1">
      <c r="A12" s="8" t="s">
        <v>10</v>
      </c>
      <c r="B12" s="161">
        <f t="shared" si="0"/>
        <v>113</v>
      </c>
      <c r="C12" s="168">
        <f t="shared" si="0"/>
        <v>121</v>
      </c>
      <c r="D12" s="130">
        <f t="shared" si="1"/>
        <v>234</v>
      </c>
      <c r="E12" s="175"/>
      <c r="F12" s="175"/>
      <c r="G12" s="175"/>
      <c r="H12" s="175"/>
      <c r="I12" s="175"/>
      <c r="J12" s="175"/>
      <c r="K12" s="162">
        <f t="shared" si="2"/>
        <v>66</v>
      </c>
      <c r="L12" s="169">
        <f t="shared" si="2"/>
        <v>77</v>
      </c>
      <c r="M12" s="130">
        <f t="shared" si="3"/>
        <v>143</v>
      </c>
      <c r="N12" s="139">
        <f t="shared" si="4"/>
        <v>58.407079646017699</v>
      </c>
      <c r="O12" s="145">
        <f t="shared" si="4"/>
        <v>63.636363636363633</v>
      </c>
      <c r="P12" s="151">
        <f t="shared" si="4"/>
        <v>61.111111111111114</v>
      </c>
    </row>
    <row r="13" spans="1:16" s="2" customFormat="1" ht="22.5" hidden="1" customHeight="1">
      <c r="A13" s="8" t="s">
        <v>14</v>
      </c>
      <c r="B13" s="161">
        <f t="shared" si="0"/>
        <v>85</v>
      </c>
      <c r="C13" s="168">
        <f t="shared" si="0"/>
        <v>99</v>
      </c>
      <c r="D13" s="130">
        <f t="shared" si="1"/>
        <v>184</v>
      </c>
      <c r="E13" s="175"/>
      <c r="F13" s="175"/>
      <c r="G13" s="175"/>
      <c r="H13" s="175"/>
      <c r="I13" s="175"/>
      <c r="J13" s="175"/>
      <c r="K13" s="162">
        <f t="shared" si="2"/>
        <v>59</v>
      </c>
      <c r="L13" s="169">
        <f t="shared" si="2"/>
        <v>64</v>
      </c>
      <c r="M13" s="130">
        <f t="shared" si="3"/>
        <v>123</v>
      </c>
      <c r="N13" s="139">
        <f t="shared" si="4"/>
        <v>69.411764705882348</v>
      </c>
      <c r="O13" s="145">
        <f t="shared" si="4"/>
        <v>64.646464646464651</v>
      </c>
      <c r="P13" s="151">
        <f t="shared" si="4"/>
        <v>66.847826086956516</v>
      </c>
    </row>
    <row r="14" spans="1:16" s="2" customFormat="1" ht="22.5" hidden="1" customHeight="1">
      <c r="A14" s="8" t="s">
        <v>20</v>
      </c>
      <c r="B14" s="161">
        <f t="shared" si="0"/>
        <v>76</v>
      </c>
      <c r="C14" s="168">
        <f t="shared" si="0"/>
        <v>97</v>
      </c>
      <c r="D14" s="130">
        <f t="shared" si="1"/>
        <v>173</v>
      </c>
      <c r="E14" s="175"/>
      <c r="F14" s="175"/>
      <c r="G14" s="175"/>
      <c r="H14" s="175"/>
      <c r="I14" s="175"/>
      <c r="J14" s="175"/>
      <c r="K14" s="162">
        <f t="shared" si="2"/>
        <v>51</v>
      </c>
      <c r="L14" s="169">
        <f t="shared" si="2"/>
        <v>63</v>
      </c>
      <c r="M14" s="130">
        <f t="shared" si="3"/>
        <v>114</v>
      </c>
      <c r="N14" s="139">
        <f t="shared" si="4"/>
        <v>67.10526315789474</v>
      </c>
      <c r="O14" s="145">
        <f t="shared" si="4"/>
        <v>64.948453608247419</v>
      </c>
      <c r="P14" s="151">
        <f t="shared" si="4"/>
        <v>65.895953757225428</v>
      </c>
    </row>
    <row r="15" spans="1:16" s="2" customFormat="1" ht="22.5" hidden="1" customHeight="1">
      <c r="A15" s="8" t="s">
        <v>23</v>
      </c>
      <c r="B15" s="161">
        <f t="shared" si="0"/>
        <v>95</v>
      </c>
      <c r="C15" s="168">
        <f t="shared" si="0"/>
        <v>85</v>
      </c>
      <c r="D15" s="130">
        <f t="shared" si="1"/>
        <v>180</v>
      </c>
      <c r="E15" s="174"/>
      <c r="F15" s="174"/>
      <c r="G15" s="174"/>
      <c r="H15" s="174"/>
      <c r="I15" s="174"/>
      <c r="J15" s="174"/>
      <c r="K15" s="161">
        <f t="shared" si="2"/>
        <v>65</v>
      </c>
      <c r="L15" s="168">
        <f t="shared" si="2"/>
        <v>65</v>
      </c>
      <c r="M15" s="130">
        <f t="shared" si="3"/>
        <v>130</v>
      </c>
      <c r="N15" s="139">
        <f t="shared" si="4"/>
        <v>68.421052631578945</v>
      </c>
      <c r="O15" s="145">
        <f t="shared" si="4"/>
        <v>76.470588235294116</v>
      </c>
      <c r="P15" s="151">
        <f t="shared" si="4"/>
        <v>72.222222222222214</v>
      </c>
    </row>
    <row r="16" spans="1:16" s="2" customFormat="1" ht="22.5" hidden="1" customHeight="1">
      <c r="A16" s="10" t="s">
        <v>35</v>
      </c>
      <c r="B16" s="162">
        <f t="shared" si="0"/>
        <v>213</v>
      </c>
      <c r="C16" s="169">
        <f t="shared" si="0"/>
        <v>320</v>
      </c>
      <c r="D16" s="172">
        <f t="shared" si="1"/>
        <v>533</v>
      </c>
      <c r="E16" s="176"/>
      <c r="F16" s="176"/>
      <c r="G16" s="176"/>
      <c r="H16" s="176"/>
      <c r="I16" s="176"/>
      <c r="J16" s="176"/>
      <c r="K16" s="162">
        <f t="shared" si="2"/>
        <v>127</v>
      </c>
      <c r="L16" s="169">
        <f t="shared" si="2"/>
        <v>147</v>
      </c>
      <c r="M16" s="130">
        <f t="shared" si="3"/>
        <v>274</v>
      </c>
      <c r="N16" s="190">
        <f t="shared" si="4"/>
        <v>59.624413145539904</v>
      </c>
      <c r="O16" s="195">
        <f t="shared" si="4"/>
        <v>45.9375</v>
      </c>
      <c r="P16" s="197">
        <f t="shared" si="4"/>
        <v>51.407129455909939</v>
      </c>
    </row>
    <row r="17" spans="1:24" s="2" customFormat="1" ht="22.5" hidden="1" customHeight="1">
      <c r="A17" s="11" t="s">
        <v>34</v>
      </c>
      <c r="B17" s="42">
        <f>SUM(B6:B16)</f>
        <v>1059</v>
      </c>
      <c r="C17" s="22">
        <f>SUM(C6:C16)</f>
        <v>1168</v>
      </c>
      <c r="D17" s="37">
        <f>SUM(D6:D16)</f>
        <v>2227</v>
      </c>
      <c r="E17" s="177"/>
      <c r="F17" s="177"/>
      <c r="G17" s="177"/>
      <c r="H17" s="177"/>
      <c r="I17" s="177"/>
      <c r="J17" s="177"/>
      <c r="K17" s="42">
        <f>SUM(K6:K16)</f>
        <v>617</v>
      </c>
      <c r="L17" s="22">
        <f>SUM(L6:L16)</f>
        <v>665</v>
      </c>
      <c r="M17" s="37">
        <f t="shared" si="3"/>
        <v>1282</v>
      </c>
      <c r="N17" s="143">
        <f t="shared" si="4"/>
        <v>58.262511803588289</v>
      </c>
      <c r="O17" s="149">
        <f t="shared" si="4"/>
        <v>56.934931506849317</v>
      </c>
      <c r="P17" s="155">
        <f t="shared" si="4"/>
        <v>57.566232599910194</v>
      </c>
    </row>
    <row r="18" spans="1:24" hidden="1"/>
    <row r="19" spans="1:24" hidden="1"/>
    <row r="20" spans="1:24" s="2" customFormat="1" ht="22.5" customHeight="1">
      <c r="A20" s="156" t="str">
        <f>'28北浜第3'!A20:L20</f>
        <v>令和７年７月２０日執行　参議院議員通常選挙</v>
      </c>
      <c r="B20" s="163"/>
      <c r="C20" s="163"/>
      <c r="D20" s="163"/>
      <c r="E20" s="163"/>
      <c r="F20" s="163"/>
      <c r="G20" s="163"/>
      <c r="H20" s="163"/>
      <c r="I20" s="163"/>
      <c r="J20" s="163"/>
      <c r="K20" s="163"/>
      <c r="L20" s="184"/>
      <c r="M20" s="15" t="s">
        <v>121</v>
      </c>
      <c r="N20" s="31"/>
      <c r="O20" s="15" t="s">
        <v>122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9</v>
      </c>
      <c r="C23" s="170">
        <v>18</v>
      </c>
      <c r="D23" s="171">
        <f t="shared" ref="D23:D35" si="5">SUM(B23:C23)</f>
        <v>27</v>
      </c>
      <c r="E23" s="164">
        <v>3</v>
      </c>
      <c r="F23" s="170">
        <v>4</v>
      </c>
      <c r="G23" s="171">
        <f t="shared" ref="G23:G35" si="6">SUM(E23:F23)</f>
        <v>7</v>
      </c>
      <c r="H23" s="164">
        <v>5</v>
      </c>
      <c r="I23" s="170">
        <v>6</v>
      </c>
      <c r="J23" s="171">
        <f t="shared" ref="J23:J35" si="7">SUM(H23:I23)</f>
        <v>11</v>
      </c>
      <c r="K23" s="180">
        <f t="shared" ref="K23:L35" si="8">E23+H23</f>
        <v>8</v>
      </c>
      <c r="L23" s="185">
        <f t="shared" si="8"/>
        <v>10</v>
      </c>
      <c r="M23" s="189">
        <f t="shared" ref="M23:M35" si="9">SUM(K23:L23)</f>
        <v>18</v>
      </c>
      <c r="N23" s="91">
        <f t="shared" ref="N23:P36" si="10">IF(OR(K23=0,B23=0),0,K23/B23*100)</f>
        <v>88.888888888888886</v>
      </c>
      <c r="O23" s="97">
        <f t="shared" si="10"/>
        <v>55.555555555555557</v>
      </c>
      <c r="P23" s="103">
        <f t="shared" si="10"/>
        <v>66.666666666666657</v>
      </c>
      <c r="Q23" s="158"/>
      <c r="R23" s="198"/>
      <c r="S23" s="1" t="s">
        <v>28</v>
      </c>
      <c r="T23" s="1"/>
      <c r="U23" s="1"/>
      <c r="V23" s="1"/>
      <c r="W23" s="1"/>
      <c r="X23" s="1"/>
    </row>
    <row r="24" spans="1:24" s="2" customFormat="1" ht="22.5" customHeight="1">
      <c r="A24" s="157" t="s">
        <v>70</v>
      </c>
      <c r="B24" s="164">
        <v>8</v>
      </c>
      <c r="C24" s="170">
        <v>11</v>
      </c>
      <c r="D24" s="171">
        <f t="shared" si="5"/>
        <v>19</v>
      </c>
      <c r="E24" s="164">
        <v>1</v>
      </c>
      <c r="F24" s="170">
        <v>2</v>
      </c>
      <c r="G24" s="171">
        <f t="shared" si="6"/>
        <v>3</v>
      </c>
      <c r="H24" s="164">
        <v>2</v>
      </c>
      <c r="I24" s="170">
        <v>6</v>
      </c>
      <c r="J24" s="171">
        <f t="shared" si="7"/>
        <v>8</v>
      </c>
      <c r="K24" s="181">
        <f t="shared" si="8"/>
        <v>3</v>
      </c>
      <c r="L24" s="186">
        <f t="shared" si="8"/>
        <v>8</v>
      </c>
      <c r="M24" s="130">
        <f t="shared" si="9"/>
        <v>11</v>
      </c>
      <c r="N24" s="139">
        <f t="shared" si="10"/>
        <v>37.5</v>
      </c>
      <c r="O24" s="145">
        <f t="shared" si="10"/>
        <v>72.727272727272734</v>
      </c>
      <c r="P24" s="151">
        <f t="shared" si="10"/>
        <v>57.894736842105267</v>
      </c>
      <c r="R24" s="1"/>
      <c r="S24" s="1" t="s">
        <v>61</v>
      </c>
      <c r="T24" s="1"/>
      <c r="U24" s="1"/>
      <c r="V24" s="1"/>
      <c r="W24" s="1"/>
      <c r="X24" s="1"/>
    </row>
    <row r="25" spans="1:24" s="2" customFormat="1" ht="22.5" customHeight="1">
      <c r="A25" s="65" t="s">
        <v>0</v>
      </c>
      <c r="B25" s="164">
        <v>79</v>
      </c>
      <c r="C25" s="170">
        <v>73</v>
      </c>
      <c r="D25" s="171">
        <f t="shared" si="5"/>
        <v>152</v>
      </c>
      <c r="E25" s="164">
        <v>12</v>
      </c>
      <c r="F25" s="170">
        <v>13</v>
      </c>
      <c r="G25" s="171">
        <f t="shared" si="6"/>
        <v>25</v>
      </c>
      <c r="H25" s="164">
        <v>18</v>
      </c>
      <c r="I25" s="170">
        <v>17</v>
      </c>
      <c r="J25" s="171">
        <f t="shared" si="7"/>
        <v>35</v>
      </c>
      <c r="K25" s="181">
        <f t="shared" si="8"/>
        <v>30</v>
      </c>
      <c r="L25" s="186">
        <f t="shared" si="8"/>
        <v>30</v>
      </c>
      <c r="M25" s="171">
        <f t="shared" si="9"/>
        <v>60</v>
      </c>
      <c r="N25" s="191">
        <f t="shared" si="10"/>
        <v>37.974683544303801</v>
      </c>
      <c r="O25" s="101">
        <f t="shared" si="10"/>
        <v>41.095890410958901</v>
      </c>
      <c r="P25" s="107">
        <f t="shared" si="10"/>
        <v>39.473684210526315</v>
      </c>
      <c r="S25" s="1" t="s">
        <v>21</v>
      </c>
      <c r="T25" s="1"/>
      <c r="U25" s="1"/>
      <c r="V25" s="1"/>
      <c r="W25" s="1"/>
      <c r="X25" s="1"/>
    </row>
    <row r="26" spans="1:24" s="2" customFormat="1" ht="22.5" customHeight="1">
      <c r="A26" s="8" t="s">
        <v>7</v>
      </c>
      <c r="B26" s="164">
        <v>66</v>
      </c>
      <c r="C26" s="170">
        <v>75</v>
      </c>
      <c r="D26" s="130">
        <f t="shared" si="5"/>
        <v>141</v>
      </c>
      <c r="E26" s="164">
        <v>20</v>
      </c>
      <c r="F26" s="170">
        <v>23</v>
      </c>
      <c r="G26" s="130">
        <f t="shared" si="6"/>
        <v>43</v>
      </c>
      <c r="H26" s="164">
        <v>22</v>
      </c>
      <c r="I26" s="170">
        <v>27</v>
      </c>
      <c r="J26" s="130">
        <f t="shared" si="7"/>
        <v>49</v>
      </c>
      <c r="K26" s="181">
        <f t="shared" si="8"/>
        <v>42</v>
      </c>
      <c r="L26" s="186">
        <f t="shared" si="8"/>
        <v>50</v>
      </c>
      <c r="M26" s="130">
        <f t="shared" si="9"/>
        <v>92</v>
      </c>
      <c r="N26" s="139">
        <f t="shared" si="10"/>
        <v>63.636363636363633</v>
      </c>
      <c r="O26" s="145">
        <f t="shared" si="10"/>
        <v>66.666666666666657</v>
      </c>
      <c r="P26" s="151">
        <f t="shared" si="10"/>
        <v>65.248226950354621</v>
      </c>
    </row>
    <row r="27" spans="1:24" s="2" customFormat="1" ht="22.5" customHeight="1">
      <c r="A27" s="8" t="s">
        <v>11</v>
      </c>
      <c r="B27" s="164">
        <v>76</v>
      </c>
      <c r="C27" s="170">
        <v>68</v>
      </c>
      <c r="D27" s="130">
        <f t="shared" si="5"/>
        <v>144</v>
      </c>
      <c r="E27" s="164">
        <v>16</v>
      </c>
      <c r="F27" s="170">
        <v>19</v>
      </c>
      <c r="G27" s="130">
        <f t="shared" si="6"/>
        <v>35</v>
      </c>
      <c r="H27" s="164">
        <v>25</v>
      </c>
      <c r="I27" s="170">
        <v>21</v>
      </c>
      <c r="J27" s="130">
        <f t="shared" si="7"/>
        <v>46</v>
      </c>
      <c r="K27" s="181">
        <f t="shared" si="8"/>
        <v>41</v>
      </c>
      <c r="L27" s="186">
        <f t="shared" si="8"/>
        <v>40</v>
      </c>
      <c r="M27" s="130">
        <f t="shared" si="9"/>
        <v>81</v>
      </c>
      <c r="N27" s="139">
        <f t="shared" si="10"/>
        <v>53.94736842105263</v>
      </c>
      <c r="O27" s="145">
        <f t="shared" si="10"/>
        <v>58.82352941176471</v>
      </c>
      <c r="P27" s="151">
        <f t="shared" si="10"/>
        <v>56.25</v>
      </c>
      <c r="R27" s="199"/>
      <c r="S27" s="1" t="s">
        <v>16</v>
      </c>
    </row>
    <row r="28" spans="1:24" s="2" customFormat="1" ht="22.5" customHeight="1">
      <c r="A28" s="8" t="s">
        <v>5</v>
      </c>
      <c r="B28" s="164">
        <v>83</v>
      </c>
      <c r="C28" s="170">
        <v>79</v>
      </c>
      <c r="D28" s="130">
        <f t="shared" si="5"/>
        <v>162</v>
      </c>
      <c r="E28" s="164">
        <v>12</v>
      </c>
      <c r="F28" s="170">
        <v>17</v>
      </c>
      <c r="G28" s="130">
        <f t="shared" si="6"/>
        <v>29</v>
      </c>
      <c r="H28" s="164">
        <v>25</v>
      </c>
      <c r="I28" s="170">
        <v>27</v>
      </c>
      <c r="J28" s="130">
        <f t="shared" si="7"/>
        <v>52</v>
      </c>
      <c r="K28" s="181">
        <f t="shared" si="8"/>
        <v>37</v>
      </c>
      <c r="L28" s="186">
        <f t="shared" si="8"/>
        <v>44</v>
      </c>
      <c r="M28" s="130">
        <f t="shared" si="9"/>
        <v>81</v>
      </c>
      <c r="N28" s="139">
        <f t="shared" si="10"/>
        <v>44.578313253012048</v>
      </c>
      <c r="O28" s="145">
        <f t="shared" si="10"/>
        <v>55.696202531645568</v>
      </c>
      <c r="P28" s="151">
        <f t="shared" si="10"/>
        <v>50</v>
      </c>
      <c r="S28" s="1" t="s">
        <v>62</v>
      </c>
    </row>
    <row r="29" spans="1:24" s="2" customFormat="1" ht="22.5" customHeight="1">
      <c r="A29" s="8" t="s">
        <v>17</v>
      </c>
      <c r="B29" s="164">
        <v>73</v>
      </c>
      <c r="C29" s="170">
        <v>69</v>
      </c>
      <c r="D29" s="130">
        <f t="shared" si="5"/>
        <v>142</v>
      </c>
      <c r="E29" s="164">
        <v>14</v>
      </c>
      <c r="F29" s="170">
        <v>8</v>
      </c>
      <c r="G29" s="130">
        <f t="shared" si="6"/>
        <v>22</v>
      </c>
      <c r="H29" s="164">
        <v>26</v>
      </c>
      <c r="I29" s="170">
        <v>31</v>
      </c>
      <c r="J29" s="130">
        <f t="shared" si="7"/>
        <v>57</v>
      </c>
      <c r="K29" s="181">
        <f t="shared" si="8"/>
        <v>40</v>
      </c>
      <c r="L29" s="186">
        <f t="shared" si="8"/>
        <v>39</v>
      </c>
      <c r="M29" s="130">
        <f t="shared" si="9"/>
        <v>79</v>
      </c>
      <c r="N29" s="139">
        <f t="shared" si="10"/>
        <v>54.794520547945204</v>
      </c>
      <c r="O29" s="145">
        <f t="shared" si="10"/>
        <v>56.521739130434781</v>
      </c>
      <c r="P29" s="151">
        <f t="shared" si="10"/>
        <v>55.633802816901415</v>
      </c>
    </row>
    <row r="30" spans="1:24" s="2" customFormat="1" ht="22.5" customHeight="1">
      <c r="A30" s="8" t="s">
        <v>4</v>
      </c>
      <c r="B30" s="164">
        <v>100</v>
      </c>
      <c r="C30" s="170">
        <v>82</v>
      </c>
      <c r="D30" s="130">
        <f t="shared" si="5"/>
        <v>182</v>
      </c>
      <c r="E30" s="164">
        <v>22</v>
      </c>
      <c r="F30" s="170">
        <v>23</v>
      </c>
      <c r="G30" s="130">
        <f t="shared" si="6"/>
        <v>45</v>
      </c>
      <c r="H30" s="164">
        <v>37</v>
      </c>
      <c r="I30" s="170">
        <v>23</v>
      </c>
      <c r="J30" s="130">
        <f t="shared" si="7"/>
        <v>60</v>
      </c>
      <c r="K30" s="181">
        <f t="shared" si="8"/>
        <v>59</v>
      </c>
      <c r="L30" s="186">
        <f t="shared" si="8"/>
        <v>46</v>
      </c>
      <c r="M30" s="130">
        <f t="shared" si="9"/>
        <v>105</v>
      </c>
      <c r="N30" s="139">
        <f t="shared" si="10"/>
        <v>59</v>
      </c>
      <c r="O30" s="145">
        <f t="shared" si="10"/>
        <v>56.09756097560976</v>
      </c>
      <c r="P30" s="151">
        <f t="shared" si="10"/>
        <v>57.692307692307686</v>
      </c>
    </row>
    <row r="31" spans="1:24" s="2" customFormat="1" ht="22.5" customHeight="1">
      <c r="A31" s="8" t="s">
        <v>10</v>
      </c>
      <c r="B31" s="164">
        <v>113</v>
      </c>
      <c r="C31" s="170">
        <v>121</v>
      </c>
      <c r="D31" s="130">
        <f t="shared" si="5"/>
        <v>234</v>
      </c>
      <c r="E31" s="164">
        <v>32</v>
      </c>
      <c r="F31" s="170">
        <v>30</v>
      </c>
      <c r="G31" s="130">
        <f t="shared" si="6"/>
        <v>62</v>
      </c>
      <c r="H31" s="164">
        <v>34</v>
      </c>
      <c r="I31" s="170">
        <v>47</v>
      </c>
      <c r="J31" s="130">
        <f t="shared" si="7"/>
        <v>81</v>
      </c>
      <c r="K31" s="181">
        <f t="shared" si="8"/>
        <v>66</v>
      </c>
      <c r="L31" s="186">
        <f t="shared" si="8"/>
        <v>77</v>
      </c>
      <c r="M31" s="130">
        <f t="shared" si="9"/>
        <v>143</v>
      </c>
      <c r="N31" s="139">
        <f t="shared" si="10"/>
        <v>58.407079646017699</v>
      </c>
      <c r="O31" s="145">
        <f t="shared" si="10"/>
        <v>63.636363636363633</v>
      </c>
      <c r="P31" s="151">
        <f t="shared" si="10"/>
        <v>61.111111111111114</v>
      </c>
    </row>
    <row r="32" spans="1:24" s="2" customFormat="1" ht="22.5" customHeight="1">
      <c r="A32" s="8" t="s">
        <v>14</v>
      </c>
      <c r="B32" s="164">
        <v>85</v>
      </c>
      <c r="C32" s="170">
        <v>99</v>
      </c>
      <c r="D32" s="130">
        <f t="shared" si="5"/>
        <v>184</v>
      </c>
      <c r="E32" s="164">
        <v>25</v>
      </c>
      <c r="F32" s="170">
        <v>31</v>
      </c>
      <c r="G32" s="130">
        <f t="shared" si="6"/>
        <v>56</v>
      </c>
      <c r="H32" s="164">
        <v>34</v>
      </c>
      <c r="I32" s="170">
        <v>33</v>
      </c>
      <c r="J32" s="130">
        <f t="shared" si="7"/>
        <v>67</v>
      </c>
      <c r="K32" s="181">
        <f t="shared" si="8"/>
        <v>59</v>
      </c>
      <c r="L32" s="186">
        <f t="shared" si="8"/>
        <v>64</v>
      </c>
      <c r="M32" s="130">
        <f t="shared" si="9"/>
        <v>123</v>
      </c>
      <c r="N32" s="139">
        <f t="shared" si="10"/>
        <v>69.411764705882348</v>
      </c>
      <c r="O32" s="145">
        <f t="shared" si="10"/>
        <v>64.646464646464651</v>
      </c>
      <c r="P32" s="151">
        <f t="shared" si="10"/>
        <v>66.847826086956516</v>
      </c>
    </row>
    <row r="33" spans="1:16" s="2" customFormat="1" ht="22.5" customHeight="1">
      <c r="A33" s="8" t="s">
        <v>20</v>
      </c>
      <c r="B33" s="164">
        <v>76</v>
      </c>
      <c r="C33" s="170">
        <v>97</v>
      </c>
      <c r="D33" s="130">
        <f t="shared" si="5"/>
        <v>173</v>
      </c>
      <c r="E33" s="164">
        <v>19</v>
      </c>
      <c r="F33" s="170">
        <v>23</v>
      </c>
      <c r="G33" s="130">
        <f t="shared" si="6"/>
        <v>42</v>
      </c>
      <c r="H33" s="164">
        <v>32</v>
      </c>
      <c r="I33" s="170">
        <v>40</v>
      </c>
      <c r="J33" s="130">
        <f t="shared" si="7"/>
        <v>72</v>
      </c>
      <c r="K33" s="181">
        <f t="shared" si="8"/>
        <v>51</v>
      </c>
      <c r="L33" s="186">
        <f t="shared" si="8"/>
        <v>63</v>
      </c>
      <c r="M33" s="130">
        <f t="shared" si="9"/>
        <v>114</v>
      </c>
      <c r="N33" s="139">
        <f t="shared" si="10"/>
        <v>67.10526315789474</v>
      </c>
      <c r="O33" s="145">
        <f t="shared" si="10"/>
        <v>64.948453608247419</v>
      </c>
      <c r="P33" s="151">
        <f t="shared" si="10"/>
        <v>65.895953757225428</v>
      </c>
    </row>
    <row r="34" spans="1:16" s="2" customFormat="1" ht="22.5" customHeight="1">
      <c r="A34" s="8" t="s">
        <v>23</v>
      </c>
      <c r="B34" s="164">
        <v>95</v>
      </c>
      <c r="C34" s="170">
        <v>85</v>
      </c>
      <c r="D34" s="130">
        <f t="shared" si="5"/>
        <v>180</v>
      </c>
      <c r="E34" s="164">
        <v>25</v>
      </c>
      <c r="F34" s="170">
        <v>29</v>
      </c>
      <c r="G34" s="130">
        <f t="shared" si="6"/>
        <v>54</v>
      </c>
      <c r="H34" s="164">
        <v>40</v>
      </c>
      <c r="I34" s="170">
        <v>36</v>
      </c>
      <c r="J34" s="130">
        <f t="shared" si="7"/>
        <v>76</v>
      </c>
      <c r="K34" s="181">
        <f t="shared" si="8"/>
        <v>65</v>
      </c>
      <c r="L34" s="186">
        <f t="shared" si="8"/>
        <v>65</v>
      </c>
      <c r="M34" s="130">
        <f t="shared" si="9"/>
        <v>130</v>
      </c>
      <c r="N34" s="139">
        <f t="shared" si="10"/>
        <v>68.421052631578945</v>
      </c>
      <c r="O34" s="145">
        <f t="shared" si="10"/>
        <v>76.470588235294116</v>
      </c>
      <c r="P34" s="151">
        <f t="shared" si="10"/>
        <v>72.222222222222214</v>
      </c>
    </row>
    <row r="35" spans="1:16" s="2" customFormat="1" ht="22.5" customHeight="1">
      <c r="A35" s="10" t="s">
        <v>35</v>
      </c>
      <c r="B35" s="164">
        <v>213</v>
      </c>
      <c r="C35" s="170">
        <v>320</v>
      </c>
      <c r="D35" s="172">
        <f t="shared" si="5"/>
        <v>533</v>
      </c>
      <c r="E35" s="164">
        <v>49</v>
      </c>
      <c r="F35" s="170">
        <v>61</v>
      </c>
      <c r="G35" s="172">
        <f t="shared" si="6"/>
        <v>110</v>
      </c>
      <c r="H35" s="164">
        <v>78</v>
      </c>
      <c r="I35" s="170">
        <v>86</v>
      </c>
      <c r="J35" s="172">
        <f t="shared" si="7"/>
        <v>164</v>
      </c>
      <c r="K35" s="182">
        <f t="shared" si="8"/>
        <v>127</v>
      </c>
      <c r="L35" s="187">
        <f t="shared" si="8"/>
        <v>147</v>
      </c>
      <c r="M35" s="130">
        <f t="shared" si="9"/>
        <v>274</v>
      </c>
      <c r="N35" s="190">
        <f t="shared" si="10"/>
        <v>59.624413145539904</v>
      </c>
      <c r="O35" s="195">
        <f t="shared" si="10"/>
        <v>45.9375</v>
      </c>
      <c r="P35" s="197">
        <f t="shared" si="10"/>
        <v>51.407129455909939</v>
      </c>
    </row>
    <row r="36" spans="1:16" s="2" customFormat="1" ht="22.5" customHeight="1">
      <c r="A36" s="11" t="s">
        <v>34</v>
      </c>
      <c r="B36" s="42">
        <f t="shared" ref="B36:M36" si="11">SUM(B23:B35)</f>
        <v>1076</v>
      </c>
      <c r="C36" s="22">
        <f t="shared" si="11"/>
        <v>1197</v>
      </c>
      <c r="D36" s="37">
        <f t="shared" si="11"/>
        <v>2273</v>
      </c>
      <c r="E36" s="42">
        <f t="shared" si="11"/>
        <v>250</v>
      </c>
      <c r="F36" s="22">
        <f t="shared" si="11"/>
        <v>283</v>
      </c>
      <c r="G36" s="37">
        <f t="shared" si="11"/>
        <v>533</v>
      </c>
      <c r="H36" s="42">
        <f t="shared" si="11"/>
        <v>378</v>
      </c>
      <c r="I36" s="22">
        <f t="shared" si="11"/>
        <v>400</v>
      </c>
      <c r="J36" s="37">
        <f t="shared" si="11"/>
        <v>778</v>
      </c>
      <c r="K36" s="42">
        <f t="shared" si="11"/>
        <v>628</v>
      </c>
      <c r="L36" s="22">
        <f t="shared" si="11"/>
        <v>683</v>
      </c>
      <c r="M36" s="37">
        <f t="shared" si="11"/>
        <v>1311</v>
      </c>
      <c r="N36" s="143">
        <f t="shared" si="10"/>
        <v>58.364312267657994</v>
      </c>
      <c r="O36" s="149">
        <f t="shared" si="10"/>
        <v>57.0593149540518</v>
      </c>
      <c r="P36" s="155">
        <f t="shared" si="10"/>
        <v>57.677078750549938</v>
      </c>
    </row>
    <row r="38" spans="1:16" s="2" customFormat="1" ht="13.5">
      <c r="A38" s="158" t="s">
        <v>9</v>
      </c>
      <c r="B38" s="165">
        <f>B36</f>
        <v>1076</v>
      </c>
      <c r="C38" s="165">
        <f>C36</f>
        <v>1197</v>
      </c>
      <c r="D38" s="173">
        <f>SUM(B38:C38)</f>
        <v>2273</v>
      </c>
      <c r="E38" s="178">
        <f>E36</f>
        <v>250</v>
      </c>
      <c r="F38" s="178">
        <f>F36</f>
        <v>283</v>
      </c>
      <c r="G38" s="173">
        <f>SUM(E38:F38)</f>
        <v>533</v>
      </c>
      <c r="H38" s="178">
        <f>H36</f>
        <v>378</v>
      </c>
      <c r="I38" s="178">
        <f>I36</f>
        <v>400</v>
      </c>
      <c r="J38" s="173">
        <f>SUM(H38:I38)</f>
        <v>778</v>
      </c>
      <c r="K38" s="165">
        <f>K36</f>
        <v>628</v>
      </c>
      <c r="L38" s="165">
        <f>L36</f>
        <v>683</v>
      </c>
      <c r="M38" s="173">
        <f>SUM(K38:L38)</f>
        <v>1311</v>
      </c>
      <c r="N38" s="192">
        <f>IF(OR(K38=0,B38=0),0,K38/B38*100)</f>
        <v>58.364312267657994</v>
      </c>
      <c r="O38" s="192">
        <f>IF(OR(L38=0,C38=0),0,L38/C38*100)</f>
        <v>57.0593149540518</v>
      </c>
      <c r="P38" s="192">
        <f>IF(OR(M38=0,D38=0),0,M38/D38*100)</f>
        <v>57.677078750549938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9</v>
      </c>
      <c r="C40" s="167">
        <f t="shared" ref="C40:C52" si="13">ROUND(IF(C23=0,0,C23*$C$38/$C$36),0)</f>
        <v>18</v>
      </c>
      <c r="D40" s="166">
        <f t="shared" ref="D40:D52" si="14">SUM(B40:C40)</f>
        <v>27</v>
      </c>
      <c r="E40" s="167">
        <f t="shared" ref="E40:E52" si="15">ROUND(IF(E23=0,0,E23*$E$38/$E$36),0)</f>
        <v>3</v>
      </c>
      <c r="F40" s="167">
        <f t="shared" ref="F40:F52" si="16">ROUND(IF(F23=0,0,F23*$F$38/$F$36),0)</f>
        <v>4</v>
      </c>
      <c r="G40" s="166">
        <f t="shared" ref="G40:G52" si="17">SUM(E40:F40)</f>
        <v>7</v>
      </c>
      <c r="H40" s="167">
        <f t="shared" ref="H40:H52" si="18">ROUND(IF(H23=0,0,H23*$H$38/$H$36),0)</f>
        <v>5</v>
      </c>
      <c r="I40" s="167">
        <f t="shared" ref="I40:I52" si="19">ROUND(IF(I23=0,0,I23*$I$38/$I$36),0)</f>
        <v>6</v>
      </c>
      <c r="J40" s="166">
        <f t="shared" ref="J40:J52" si="20">SUM(H40:I40)</f>
        <v>11</v>
      </c>
      <c r="K40" s="167">
        <f t="shared" ref="K40:K52" si="21">ROUND(IF(K23=0,0,K23*$K$38/$K$36),0)</f>
        <v>8</v>
      </c>
      <c r="L40" s="167">
        <f t="shared" ref="L40:L52" si="22">ROUND(IF(L23=0,0,L23*$L$38/$L$36),0)</f>
        <v>10</v>
      </c>
      <c r="M40" s="166">
        <f t="shared" ref="M40:M52" si="23">SUM(K40:L40)</f>
        <v>18</v>
      </c>
      <c r="N40" s="193">
        <f t="shared" ref="N40:P52" si="24">IF(OR(K40=0,B40=0),0,K40/B40*100)</f>
        <v>88.888888888888886</v>
      </c>
      <c r="O40" s="193">
        <f t="shared" si="24"/>
        <v>55.555555555555557</v>
      </c>
      <c r="P40" s="193">
        <f t="shared" si="24"/>
        <v>66.666666666666657</v>
      </c>
    </row>
    <row r="41" spans="1:16" s="2" customFormat="1" ht="13.5">
      <c r="A41" s="159" t="s">
        <v>70</v>
      </c>
      <c r="B41" s="167">
        <f t="shared" si="12"/>
        <v>8</v>
      </c>
      <c r="C41" s="167">
        <f t="shared" si="13"/>
        <v>11</v>
      </c>
      <c r="D41" s="166">
        <f t="shared" si="14"/>
        <v>19</v>
      </c>
      <c r="E41" s="167">
        <f t="shared" si="15"/>
        <v>1</v>
      </c>
      <c r="F41" s="167">
        <f t="shared" si="16"/>
        <v>2</v>
      </c>
      <c r="G41" s="166">
        <f t="shared" si="17"/>
        <v>3</v>
      </c>
      <c r="H41" s="167">
        <f t="shared" si="18"/>
        <v>2</v>
      </c>
      <c r="I41" s="167">
        <f t="shared" si="19"/>
        <v>6</v>
      </c>
      <c r="J41" s="166">
        <f t="shared" si="20"/>
        <v>8</v>
      </c>
      <c r="K41" s="167">
        <f t="shared" si="21"/>
        <v>3</v>
      </c>
      <c r="L41" s="167">
        <f t="shared" si="22"/>
        <v>8</v>
      </c>
      <c r="M41" s="166">
        <f t="shared" si="23"/>
        <v>11</v>
      </c>
      <c r="N41" s="193">
        <f t="shared" si="24"/>
        <v>37.5</v>
      </c>
      <c r="O41" s="193">
        <f t="shared" si="24"/>
        <v>72.727272727272734</v>
      </c>
      <c r="P41" s="193">
        <f t="shared" si="24"/>
        <v>57.894736842105267</v>
      </c>
    </row>
    <row r="42" spans="1:16" s="2" customFormat="1" ht="13.5">
      <c r="A42" s="160" t="s">
        <v>0</v>
      </c>
      <c r="B42" s="167">
        <f t="shared" si="12"/>
        <v>79</v>
      </c>
      <c r="C42" s="167">
        <f t="shared" si="13"/>
        <v>73</v>
      </c>
      <c r="D42" s="166">
        <f t="shared" si="14"/>
        <v>152</v>
      </c>
      <c r="E42" s="167">
        <f t="shared" si="15"/>
        <v>12</v>
      </c>
      <c r="F42" s="167">
        <f t="shared" si="16"/>
        <v>13</v>
      </c>
      <c r="G42" s="166">
        <f t="shared" si="17"/>
        <v>25</v>
      </c>
      <c r="H42" s="167">
        <f t="shared" si="18"/>
        <v>18</v>
      </c>
      <c r="I42" s="167">
        <f t="shared" si="19"/>
        <v>17</v>
      </c>
      <c r="J42" s="166">
        <f t="shared" si="20"/>
        <v>35</v>
      </c>
      <c r="K42" s="167">
        <f t="shared" si="21"/>
        <v>30</v>
      </c>
      <c r="L42" s="167">
        <f t="shared" si="22"/>
        <v>30</v>
      </c>
      <c r="M42" s="166">
        <f t="shared" si="23"/>
        <v>60</v>
      </c>
      <c r="N42" s="193">
        <f t="shared" si="24"/>
        <v>37.974683544303801</v>
      </c>
      <c r="O42" s="193">
        <f t="shared" si="24"/>
        <v>41.095890410958901</v>
      </c>
      <c r="P42" s="193">
        <f t="shared" si="24"/>
        <v>39.473684210526315</v>
      </c>
    </row>
    <row r="43" spans="1:16" s="2" customFormat="1" ht="13.5">
      <c r="A43" s="160" t="s">
        <v>7</v>
      </c>
      <c r="B43" s="167">
        <f t="shared" si="12"/>
        <v>66</v>
      </c>
      <c r="C43" s="167">
        <f t="shared" si="13"/>
        <v>75</v>
      </c>
      <c r="D43" s="166">
        <f t="shared" si="14"/>
        <v>141</v>
      </c>
      <c r="E43" s="167">
        <f t="shared" si="15"/>
        <v>20</v>
      </c>
      <c r="F43" s="167">
        <f t="shared" si="16"/>
        <v>23</v>
      </c>
      <c r="G43" s="166">
        <f t="shared" si="17"/>
        <v>43</v>
      </c>
      <c r="H43" s="167">
        <f t="shared" si="18"/>
        <v>22</v>
      </c>
      <c r="I43" s="167">
        <f t="shared" si="19"/>
        <v>27</v>
      </c>
      <c r="J43" s="166">
        <f t="shared" si="20"/>
        <v>49</v>
      </c>
      <c r="K43" s="167">
        <f t="shared" si="21"/>
        <v>42</v>
      </c>
      <c r="L43" s="167">
        <f t="shared" si="22"/>
        <v>50</v>
      </c>
      <c r="M43" s="166">
        <f t="shared" si="23"/>
        <v>92</v>
      </c>
      <c r="N43" s="193">
        <f t="shared" si="24"/>
        <v>63.636363636363633</v>
      </c>
      <c r="O43" s="193">
        <f t="shared" si="24"/>
        <v>66.666666666666657</v>
      </c>
      <c r="P43" s="193">
        <f t="shared" si="24"/>
        <v>65.248226950354621</v>
      </c>
    </row>
    <row r="44" spans="1:16" s="2" customFormat="1" ht="13.5">
      <c r="A44" s="160" t="s">
        <v>11</v>
      </c>
      <c r="B44" s="167">
        <f t="shared" si="12"/>
        <v>76</v>
      </c>
      <c r="C44" s="167">
        <f t="shared" si="13"/>
        <v>68</v>
      </c>
      <c r="D44" s="166">
        <f t="shared" si="14"/>
        <v>144</v>
      </c>
      <c r="E44" s="167">
        <f t="shared" si="15"/>
        <v>16</v>
      </c>
      <c r="F44" s="167">
        <f t="shared" si="16"/>
        <v>19</v>
      </c>
      <c r="G44" s="166">
        <f t="shared" si="17"/>
        <v>35</v>
      </c>
      <c r="H44" s="167">
        <f t="shared" si="18"/>
        <v>25</v>
      </c>
      <c r="I44" s="167">
        <f t="shared" si="19"/>
        <v>21</v>
      </c>
      <c r="J44" s="166">
        <f t="shared" si="20"/>
        <v>46</v>
      </c>
      <c r="K44" s="167">
        <f t="shared" si="21"/>
        <v>41</v>
      </c>
      <c r="L44" s="167">
        <f t="shared" si="22"/>
        <v>40</v>
      </c>
      <c r="M44" s="166">
        <f t="shared" si="23"/>
        <v>81</v>
      </c>
      <c r="N44" s="193">
        <f t="shared" si="24"/>
        <v>53.94736842105263</v>
      </c>
      <c r="O44" s="193">
        <f t="shared" si="24"/>
        <v>58.82352941176471</v>
      </c>
      <c r="P44" s="193">
        <f t="shared" si="24"/>
        <v>56.25</v>
      </c>
    </row>
    <row r="45" spans="1:16" s="2" customFormat="1" ht="13.5">
      <c r="A45" s="160" t="s">
        <v>5</v>
      </c>
      <c r="B45" s="167">
        <f t="shared" si="12"/>
        <v>83</v>
      </c>
      <c r="C45" s="167">
        <f t="shared" si="13"/>
        <v>79</v>
      </c>
      <c r="D45" s="166">
        <f t="shared" si="14"/>
        <v>162</v>
      </c>
      <c r="E45" s="167">
        <f t="shared" si="15"/>
        <v>12</v>
      </c>
      <c r="F45" s="167">
        <f t="shared" si="16"/>
        <v>17</v>
      </c>
      <c r="G45" s="166">
        <f t="shared" si="17"/>
        <v>29</v>
      </c>
      <c r="H45" s="167">
        <f t="shared" si="18"/>
        <v>25</v>
      </c>
      <c r="I45" s="167">
        <f t="shared" si="19"/>
        <v>27</v>
      </c>
      <c r="J45" s="166">
        <f t="shared" si="20"/>
        <v>52</v>
      </c>
      <c r="K45" s="167">
        <f t="shared" si="21"/>
        <v>37</v>
      </c>
      <c r="L45" s="167">
        <f t="shared" si="22"/>
        <v>44</v>
      </c>
      <c r="M45" s="166">
        <f t="shared" si="23"/>
        <v>81</v>
      </c>
      <c r="N45" s="193">
        <f t="shared" si="24"/>
        <v>44.578313253012048</v>
      </c>
      <c r="O45" s="193">
        <f t="shared" si="24"/>
        <v>55.696202531645568</v>
      </c>
      <c r="P45" s="193">
        <f t="shared" si="24"/>
        <v>50</v>
      </c>
    </row>
    <row r="46" spans="1:16" s="2" customFormat="1" ht="13.5">
      <c r="A46" s="160" t="s">
        <v>17</v>
      </c>
      <c r="B46" s="167">
        <f t="shared" si="12"/>
        <v>73</v>
      </c>
      <c r="C46" s="167">
        <f t="shared" si="13"/>
        <v>69</v>
      </c>
      <c r="D46" s="166">
        <f t="shared" si="14"/>
        <v>142</v>
      </c>
      <c r="E46" s="167">
        <f t="shared" si="15"/>
        <v>14</v>
      </c>
      <c r="F46" s="167">
        <f t="shared" si="16"/>
        <v>8</v>
      </c>
      <c r="G46" s="166">
        <f t="shared" si="17"/>
        <v>22</v>
      </c>
      <c r="H46" s="167">
        <f t="shared" si="18"/>
        <v>26</v>
      </c>
      <c r="I46" s="167">
        <f t="shared" si="19"/>
        <v>31</v>
      </c>
      <c r="J46" s="166">
        <f t="shared" si="20"/>
        <v>57</v>
      </c>
      <c r="K46" s="167">
        <f t="shared" si="21"/>
        <v>40</v>
      </c>
      <c r="L46" s="167">
        <f t="shared" si="22"/>
        <v>39</v>
      </c>
      <c r="M46" s="166">
        <f t="shared" si="23"/>
        <v>79</v>
      </c>
      <c r="N46" s="193">
        <f t="shared" si="24"/>
        <v>54.794520547945204</v>
      </c>
      <c r="O46" s="193">
        <f t="shared" si="24"/>
        <v>56.521739130434781</v>
      </c>
      <c r="P46" s="193">
        <f t="shared" si="24"/>
        <v>55.633802816901415</v>
      </c>
    </row>
    <row r="47" spans="1:16" s="2" customFormat="1" ht="13.5">
      <c r="A47" s="160" t="s">
        <v>4</v>
      </c>
      <c r="B47" s="167">
        <f t="shared" si="12"/>
        <v>100</v>
      </c>
      <c r="C47" s="167">
        <f t="shared" si="13"/>
        <v>82</v>
      </c>
      <c r="D47" s="166">
        <f t="shared" si="14"/>
        <v>182</v>
      </c>
      <c r="E47" s="167">
        <f t="shared" si="15"/>
        <v>22</v>
      </c>
      <c r="F47" s="167">
        <f t="shared" si="16"/>
        <v>23</v>
      </c>
      <c r="G47" s="166">
        <f t="shared" si="17"/>
        <v>45</v>
      </c>
      <c r="H47" s="167">
        <f t="shared" si="18"/>
        <v>37</v>
      </c>
      <c r="I47" s="167">
        <f t="shared" si="19"/>
        <v>23</v>
      </c>
      <c r="J47" s="166">
        <f t="shared" si="20"/>
        <v>60</v>
      </c>
      <c r="K47" s="167">
        <f t="shared" si="21"/>
        <v>59</v>
      </c>
      <c r="L47" s="167">
        <f t="shared" si="22"/>
        <v>46</v>
      </c>
      <c r="M47" s="166">
        <f t="shared" si="23"/>
        <v>105</v>
      </c>
      <c r="N47" s="193">
        <f t="shared" si="24"/>
        <v>59</v>
      </c>
      <c r="O47" s="193">
        <f t="shared" si="24"/>
        <v>56.09756097560976</v>
      </c>
      <c r="P47" s="193">
        <f t="shared" si="24"/>
        <v>57.692307692307686</v>
      </c>
    </row>
    <row r="48" spans="1:16" s="2" customFormat="1" ht="13.5">
      <c r="A48" s="160" t="s">
        <v>10</v>
      </c>
      <c r="B48" s="167">
        <f t="shared" si="12"/>
        <v>113</v>
      </c>
      <c r="C48" s="167">
        <f t="shared" si="13"/>
        <v>121</v>
      </c>
      <c r="D48" s="166">
        <f t="shared" si="14"/>
        <v>234</v>
      </c>
      <c r="E48" s="167">
        <f t="shared" si="15"/>
        <v>32</v>
      </c>
      <c r="F48" s="167">
        <f t="shared" si="16"/>
        <v>30</v>
      </c>
      <c r="G48" s="166">
        <f t="shared" si="17"/>
        <v>62</v>
      </c>
      <c r="H48" s="167">
        <f t="shared" si="18"/>
        <v>34</v>
      </c>
      <c r="I48" s="167">
        <f t="shared" si="19"/>
        <v>47</v>
      </c>
      <c r="J48" s="166">
        <f t="shared" si="20"/>
        <v>81</v>
      </c>
      <c r="K48" s="167">
        <f t="shared" si="21"/>
        <v>66</v>
      </c>
      <c r="L48" s="167">
        <f t="shared" si="22"/>
        <v>77</v>
      </c>
      <c r="M48" s="166">
        <f t="shared" si="23"/>
        <v>143</v>
      </c>
      <c r="N48" s="193">
        <f t="shared" si="24"/>
        <v>58.407079646017699</v>
      </c>
      <c r="O48" s="193">
        <f t="shared" si="24"/>
        <v>63.636363636363633</v>
      </c>
      <c r="P48" s="193">
        <f t="shared" si="24"/>
        <v>61.111111111111114</v>
      </c>
    </row>
    <row r="49" spans="1:16" s="2" customFormat="1" ht="13.5">
      <c r="A49" s="160" t="s">
        <v>14</v>
      </c>
      <c r="B49" s="167">
        <f t="shared" si="12"/>
        <v>85</v>
      </c>
      <c r="C49" s="167">
        <f t="shared" si="13"/>
        <v>99</v>
      </c>
      <c r="D49" s="166">
        <f t="shared" si="14"/>
        <v>184</v>
      </c>
      <c r="E49" s="167">
        <f t="shared" si="15"/>
        <v>25</v>
      </c>
      <c r="F49" s="167">
        <f t="shared" si="16"/>
        <v>31</v>
      </c>
      <c r="G49" s="166">
        <f t="shared" si="17"/>
        <v>56</v>
      </c>
      <c r="H49" s="167">
        <f t="shared" si="18"/>
        <v>34</v>
      </c>
      <c r="I49" s="167">
        <f t="shared" si="19"/>
        <v>33</v>
      </c>
      <c r="J49" s="166">
        <f t="shared" si="20"/>
        <v>67</v>
      </c>
      <c r="K49" s="167">
        <f t="shared" si="21"/>
        <v>59</v>
      </c>
      <c r="L49" s="167">
        <f t="shared" si="22"/>
        <v>64</v>
      </c>
      <c r="M49" s="166">
        <f t="shared" si="23"/>
        <v>123</v>
      </c>
      <c r="N49" s="193">
        <f t="shared" si="24"/>
        <v>69.411764705882348</v>
      </c>
      <c r="O49" s="193">
        <f t="shared" si="24"/>
        <v>64.646464646464651</v>
      </c>
      <c r="P49" s="193">
        <f t="shared" si="24"/>
        <v>66.847826086956516</v>
      </c>
    </row>
    <row r="50" spans="1:16" s="2" customFormat="1" ht="13.5">
      <c r="A50" s="160" t="s">
        <v>20</v>
      </c>
      <c r="B50" s="167">
        <f t="shared" si="12"/>
        <v>76</v>
      </c>
      <c r="C50" s="167">
        <f t="shared" si="13"/>
        <v>97</v>
      </c>
      <c r="D50" s="166">
        <f t="shared" si="14"/>
        <v>173</v>
      </c>
      <c r="E50" s="167">
        <f t="shared" si="15"/>
        <v>19</v>
      </c>
      <c r="F50" s="167">
        <f t="shared" si="16"/>
        <v>23</v>
      </c>
      <c r="G50" s="166">
        <f t="shared" si="17"/>
        <v>42</v>
      </c>
      <c r="H50" s="167">
        <f t="shared" si="18"/>
        <v>32</v>
      </c>
      <c r="I50" s="167">
        <f t="shared" si="19"/>
        <v>40</v>
      </c>
      <c r="J50" s="166">
        <f t="shared" si="20"/>
        <v>72</v>
      </c>
      <c r="K50" s="167">
        <f t="shared" si="21"/>
        <v>51</v>
      </c>
      <c r="L50" s="167">
        <f t="shared" si="22"/>
        <v>63</v>
      </c>
      <c r="M50" s="166">
        <f t="shared" si="23"/>
        <v>114</v>
      </c>
      <c r="N50" s="193">
        <f t="shared" si="24"/>
        <v>67.10526315789474</v>
      </c>
      <c r="O50" s="193">
        <f t="shared" si="24"/>
        <v>64.948453608247419</v>
      </c>
      <c r="P50" s="193">
        <f t="shared" si="24"/>
        <v>65.895953757225428</v>
      </c>
    </row>
    <row r="51" spans="1:16" s="2" customFormat="1" ht="13.5">
      <c r="A51" s="160" t="s">
        <v>23</v>
      </c>
      <c r="B51" s="167">
        <f t="shared" si="12"/>
        <v>95</v>
      </c>
      <c r="C51" s="167">
        <f t="shared" si="13"/>
        <v>85</v>
      </c>
      <c r="D51" s="166">
        <f t="shared" si="14"/>
        <v>180</v>
      </c>
      <c r="E51" s="167">
        <f t="shared" si="15"/>
        <v>25</v>
      </c>
      <c r="F51" s="167">
        <f t="shared" si="16"/>
        <v>29</v>
      </c>
      <c r="G51" s="166">
        <f t="shared" si="17"/>
        <v>54</v>
      </c>
      <c r="H51" s="167">
        <f t="shared" si="18"/>
        <v>40</v>
      </c>
      <c r="I51" s="167">
        <f t="shared" si="19"/>
        <v>36</v>
      </c>
      <c r="J51" s="166">
        <f t="shared" si="20"/>
        <v>76</v>
      </c>
      <c r="K51" s="167">
        <f t="shared" si="21"/>
        <v>65</v>
      </c>
      <c r="L51" s="167">
        <f t="shared" si="22"/>
        <v>65</v>
      </c>
      <c r="M51" s="166">
        <f t="shared" si="23"/>
        <v>130</v>
      </c>
      <c r="N51" s="193">
        <f t="shared" si="24"/>
        <v>68.421052631578945</v>
      </c>
      <c r="O51" s="193">
        <f t="shared" si="24"/>
        <v>76.470588235294116</v>
      </c>
      <c r="P51" s="193">
        <f t="shared" si="24"/>
        <v>72.222222222222214</v>
      </c>
    </row>
    <row r="52" spans="1:16" s="2" customFormat="1" ht="13.5">
      <c r="A52" s="160" t="s">
        <v>35</v>
      </c>
      <c r="B52" s="167">
        <f t="shared" si="12"/>
        <v>213</v>
      </c>
      <c r="C52" s="167">
        <f t="shared" si="13"/>
        <v>320</v>
      </c>
      <c r="D52" s="166">
        <f t="shared" si="14"/>
        <v>533</v>
      </c>
      <c r="E52" s="167">
        <f t="shared" si="15"/>
        <v>49</v>
      </c>
      <c r="F52" s="167">
        <f t="shared" si="16"/>
        <v>61</v>
      </c>
      <c r="G52" s="166">
        <f t="shared" si="17"/>
        <v>110</v>
      </c>
      <c r="H52" s="167">
        <f t="shared" si="18"/>
        <v>78</v>
      </c>
      <c r="I52" s="167">
        <f t="shared" si="19"/>
        <v>86</v>
      </c>
      <c r="J52" s="166">
        <f t="shared" si="20"/>
        <v>164</v>
      </c>
      <c r="K52" s="167">
        <f t="shared" si="21"/>
        <v>127</v>
      </c>
      <c r="L52" s="167">
        <f t="shared" si="22"/>
        <v>147</v>
      </c>
      <c r="M52" s="166">
        <f t="shared" si="23"/>
        <v>274</v>
      </c>
      <c r="N52" s="193">
        <f t="shared" si="24"/>
        <v>59.624413145539904</v>
      </c>
      <c r="O52" s="193">
        <f t="shared" si="24"/>
        <v>45.9375</v>
      </c>
      <c r="P52" s="193">
        <f t="shared" si="24"/>
        <v>51.407129455909939</v>
      </c>
    </row>
    <row r="53" spans="1:16" s="2" customFormat="1" ht="13.5">
      <c r="A53" s="160" t="s">
        <v>34</v>
      </c>
      <c r="B53" s="166">
        <f t="shared" ref="B53:M53" si="25">SUM(B40:B52)</f>
        <v>1076</v>
      </c>
      <c r="C53" s="166">
        <f t="shared" si="25"/>
        <v>1197</v>
      </c>
      <c r="D53" s="166">
        <f t="shared" si="25"/>
        <v>2273</v>
      </c>
      <c r="E53" s="166">
        <f t="shared" si="25"/>
        <v>250</v>
      </c>
      <c r="F53" s="166">
        <f t="shared" si="25"/>
        <v>283</v>
      </c>
      <c r="G53" s="166">
        <f t="shared" si="25"/>
        <v>533</v>
      </c>
      <c r="H53" s="166">
        <f t="shared" si="25"/>
        <v>378</v>
      </c>
      <c r="I53" s="166">
        <f t="shared" si="25"/>
        <v>400</v>
      </c>
      <c r="J53" s="166">
        <f t="shared" si="25"/>
        <v>778</v>
      </c>
      <c r="K53" s="166">
        <f t="shared" si="25"/>
        <v>628</v>
      </c>
      <c r="L53" s="166">
        <f t="shared" si="25"/>
        <v>683</v>
      </c>
      <c r="M53" s="166">
        <f t="shared" si="25"/>
        <v>1311</v>
      </c>
      <c r="N53" s="193">
        <f>ROUND(IF(OR(K53=0,B53=0),0,K53/B53*100),2)</f>
        <v>58.36</v>
      </c>
      <c r="O53" s="193">
        <f>ROUND(IF(OR(L53=0,C53=0),0,L53/C53*100),2)</f>
        <v>57.06</v>
      </c>
      <c r="P53" s="193">
        <f>ROUND(IF(OR(M53=0,D53=0),0,M53/D53*100),2)</f>
        <v>57.68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267" priority="149" stopIfTrue="1" operator="notEqual">
      <formula>B36</formula>
    </cfRule>
  </conditionalFormatting>
  <conditionalFormatting sqref="H49:J49">
    <cfRule type="cellIs" dxfId="4266" priority="150" stopIfTrue="1" operator="greaterThan">
      <formula>100</formula>
    </cfRule>
    <cfRule type="cellIs" dxfId="4265" priority="151" stopIfTrue="1" operator="notEqual">
      <formula>H36</formula>
    </cfRule>
  </conditionalFormatting>
  <conditionalFormatting sqref="H39:J48">
    <cfRule type="cellIs" dxfId="4264" priority="152" stopIfTrue="1" operator="greaterThan">
      <formula>100</formula>
    </cfRule>
  </conditionalFormatting>
  <conditionalFormatting sqref="B49:G49">
    <cfRule type="cellIs" dxfId="4263" priority="148" stopIfTrue="1" operator="notEqual">
      <formula>B36</formula>
    </cfRule>
  </conditionalFormatting>
  <conditionalFormatting sqref="H49:J49">
    <cfRule type="cellIs" dxfId="4262" priority="146" stopIfTrue="1" operator="greaterThan">
      <formula>100</formula>
    </cfRule>
    <cfRule type="cellIs" dxfId="4261" priority="147" stopIfTrue="1" operator="notEqual">
      <formula>H36</formula>
    </cfRule>
  </conditionalFormatting>
  <conditionalFormatting sqref="H39:J48">
    <cfRule type="cellIs" dxfId="4260" priority="145" stopIfTrue="1" operator="greaterThan">
      <formula>100</formula>
    </cfRule>
  </conditionalFormatting>
  <conditionalFormatting sqref="B49:G49">
    <cfRule type="cellIs" dxfId="4259" priority="144" stopIfTrue="1" operator="notEqual">
      <formula>B36</formula>
    </cfRule>
  </conditionalFormatting>
  <conditionalFormatting sqref="H49:J49">
    <cfRule type="cellIs" dxfId="4258" priority="142" stopIfTrue="1" operator="greaterThan">
      <formula>100</formula>
    </cfRule>
    <cfRule type="cellIs" dxfId="4257" priority="143" stopIfTrue="1" operator="notEqual">
      <formula>H36</formula>
    </cfRule>
  </conditionalFormatting>
  <conditionalFormatting sqref="H39:J48">
    <cfRule type="cellIs" dxfId="4256" priority="141" stopIfTrue="1" operator="greaterThan">
      <formula>100</formula>
    </cfRule>
  </conditionalFormatting>
  <conditionalFormatting sqref="B49:G49">
    <cfRule type="cellIs" dxfId="4255" priority="140" stopIfTrue="1" operator="notEqual">
      <formula>B36</formula>
    </cfRule>
  </conditionalFormatting>
  <conditionalFormatting sqref="H49:J49">
    <cfRule type="cellIs" dxfId="4254" priority="138" stopIfTrue="1" operator="greaterThan">
      <formula>100</formula>
    </cfRule>
    <cfRule type="cellIs" dxfId="4253" priority="139" stopIfTrue="1" operator="notEqual">
      <formula>H36</formula>
    </cfRule>
  </conditionalFormatting>
  <conditionalFormatting sqref="H39:J48">
    <cfRule type="cellIs" dxfId="4252" priority="137" stopIfTrue="1" operator="greaterThan">
      <formula>100</formula>
    </cfRule>
  </conditionalFormatting>
  <conditionalFormatting sqref="B49:G49">
    <cfRule type="cellIs" dxfId="4251" priority="136" stopIfTrue="1" operator="notEqual">
      <formula>B36</formula>
    </cfRule>
  </conditionalFormatting>
  <conditionalFormatting sqref="H49:J49">
    <cfRule type="cellIs" dxfId="4250" priority="134" stopIfTrue="1" operator="greaterThan">
      <formula>100</formula>
    </cfRule>
    <cfRule type="cellIs" dxfId="4249" priority="135" stopIfTrue="1" operator="notEqual">
      <formula>H36</formula>
    </cfRule>
  </conditionalFormatting>
  <conditionalFormatting sqref="H39:J48">
    <cfRule type="cellIs" dxfId="4248" priority="133" stopIfTrue="1" operator="greaterThan">
      <formula>100</formula>
    </cfRule>
  </conditionalFormatting>
  <conditionalFormatting sqref="B49:G49">
    <cfRule type="cellIs" dxfId="4247" priority="132" stopIfTrue="1" operator="notEqual">
      <formula>B36</formula>
    </cfRule>
  </conditionalFormatting>
  <conditionalFormatting sqref="H49:J49">
    <cfRule type="cellIs" dxfId="4246" priority="130" stopIfTrue="1" operator="greaterThan">
      <formula>100</formula>
    </cfRule>
    <cfRule type="cellIs" dxfId="4245" priority="131" stopIfTrue="1" operator="notEqual">
      <formula>H36</formula>
    </cfRule>
  </conditionalFormatting>
  <conditionalFormatting sqref="H39:J48">
    <cfRule type="cellIs" dxfId="4244" priority="129" stopIfTrue="1" operator="greaterThan">
      <formula>100</formula>
    </cfRule>
  </conditionalFormatting>
  <conditionalFormatting sqref="B49:G49">
    <cfRule type="cellIs" dxfId="4243" priority="128" stopIfTrue="1" operator="notEqual">
      <formula>B36</formula>
    </cfRule>
  </conditionalFormatting>
  <conditionalFormatting sqref="H49:J49">
    <cfRule type="cellIs" dxfId="4242" priority="126" stopIfTrue="1" operator="greaterThan">
      <formula>100</formula>
    </cfRule>
    <cfRule type="cellIs" dxfId="4241" priority="127" stopIfTrue="1" operator="notEqual">
      <formula>H36</formula>
    </cfRule>
  </conditionalFormatting>
  <conditionalFormatting sqref="H39:J48">
    <cfRule type="cellIs" dxfId="4240" priority="125" stopIfTrue="1" operator="greaterThan">
      <formula>100</formula>
    </cfRule>
  </conditionalFormatting>
  <conditionalFormatting sqref="B49:G49">
    <cfRule type="cellIs" dxfId="4239" priority="124" stopIfTrue="1" operator="notEqual">
      <formula>B36</formula>
    </cfRule>
  </conditionalFormatting>
  <conditionalFormatting sqref="H49:J49">
    <cfRule type="cellIs" dxfId="4238" priority="122" stopIfTrue="1" operator="greaterThan">
      <formula>100</formula>
    </cfRule>
    <cfRule type="cellIs" dxfId="4237" priority="123" stopIfTrue="1" operator="notEqual">
      <formula>H36</formula>
    </cfRule>
  </conditionalFormatting>
  <conditionalFormatting sqref="H39:J48">
    <cfRule type="cellIs" dxfId="4236" priority="121" stopIfTrue="1" operator="greaterThan">
      <formula>100</formula>
    </cfRule>
  </conditionalFormatting>
  <conditionalFormatting sqref="B49:G49">
    <cfRule type="cellIs" dxfId="4235" priority="120" stopIfTrue="1" operator="notEqual">
      <formula>B36</formula>
    </cfRule>
  </conditionalFormatting>
  <conditionalFormatting sqref="H49:J49">
    <cfRule type="cellIs" dxfId="4234" priority="118" stopIfTrue="1" operator="greaterThan">
      <formula>100</formula>
    </cfRule>
    <cfRule type="cellIs" dxfId="4233" priority="119" stopIfTrue="1" operator="notEqual">
      <formula>H36</formula>
    </cfRule>
  </conditionalFormatting>
  <conditionalFormatting sqref="H39:J48">
    <cfRule type="cellIs" dxfId="4232" priority="117" stopIfTrue="1" operator="greaterThan">
      <formula>100</formula>
    </cfRule>
  </conditionalFormatting>
  <conditionalFormatting sqref="B49:G49">
    <cfRule type="cellIs" dxfId="4231" priority="116" stopIfTrue="1" operator="notEqual">
      <formula>B36</formula>
    </cfRule>
  </conditionalFormatting>
  <conditionalFormatting sqref="H49:J49">
    <cfRule type="cellIs" dxfId="4230" priority="114" stopIfTrue="1" operator="greaterThan">
      <formula>100</formula>
    </cfRule>
    <cfRule type="cellIs" dxfId="4229" priority="115" stopIfTrue="1" operator="notEqual">
      <formula>H36</formula>
    </cfRule>
  </conditionalFormatting>
  <conditionalFormatting sqref="H39:J48">
    <cfRule type="cellIs" dxfId="4228" priority="113" stopIfTrue="1" operator="greaterThan">
      <formula>100</formula>
    </cfRule>
  </conditionalFormatting>
  <conditionalFormatting sqref="B49:G49">
    <cfRule type="cellIs" dxfId="4227" priority="112" stopIfTrue="1" operator="notEqual">
      <formula>B36</formula>
    </cfRule>
  </conditionalFormatting>
  <conditionalFormatting sqref="H49:J49">
    <cfRule type="cellIs" dxfId="4226" priority="110" stopIfTrue="1" operator="greaterThan">
      <formula>100</formula>
    </cfRule>
    <cfRule type="cellIs" dxfId="4225" priority="111" stopIfTrue="1" operator="notEqual">
      <formula>H36</formula>
    </cfRule>
  </conditionalFormatting>
  <conditionalFormatting sqref="H39:J48">
    <cfRule type="cellIs" dxfId="4224" priority="109" stopIfTrue="1" operator="greaterThan">
      <formula>100</formula>
    </cfRule>
  </conditionalFormatting>
  <conditionalFormatting sqref="B49:G49">
    <cfRule type="cellIs" dxfId="4223" priority="108" stopIfTrue="1" operator="notEqual">
      <formula>B36</formula>
    </cfRule>
  </conditionalFormatting>
  <conditionalFormatting sqref="H49:J49">
    <cfRule type="cellIs" dxfId="4222" priority="106" stopIfTrue="1" operator="greaterThan">
      <formula>100</formula>
    </cfRule>
    <cfRule type="cellIs" dxfId="4221" priority="107" stopIfTrue="1" operator="notEqual">
      <formula>H36</formula>
    </cfRule>
  </conditionalFormatting>
  <conditionalFormatting sqref="H39:J48">
    <cfRule type="cellIs" dxfId="4220" priority="105" stopIfTrue="1" operator="greaterThan">
      <formula>100</formula>
    </cfRule>
  </conditionalFormatting>
  <conditionalFormatting sqref="B49:G49">
    <cfRule type="cellIs" dxfId="4219" priority="104" stopIfTrue="1" operator="notEqual">
      <formula>B36</formula>
    </cfRule>
  </conditionalFormatting>
  <conditionalFormatting sqref="H49:J49">
    <cfRule type="cellIs" dxfId="4218" priority="102" stopIfTrue="1" operator="greaterThan">
      <formula>100</formula>
    </cfRule>
    <cfRule type="cellIs" dxfId="4217" priority="103" stopIfTrue="1" operator="notEqual">
      <formula>H36</formula>
    </cfRule>
  </conditionalFormatting>
  <conditionalFormatting sqref="H39:J48">
    <cfRule type="cellIs" dxfId="4216" priority="101" stopIfTrue="1" operator="greaterThan">
      <formula>100</formula>
    </cfRule>
  </conditionalFormatting>
  <conditionalFormatting sqref="B49:G49">
    <cfRule type="cellIs" dxfId="4215" priority="100" stopIfTrue="1" operator="notEqual">
      <formula>B36</formula>
    </cfRule>
  </conditionalFormatting>
  <conditionalFormatting sqref="H49:J49">
    <cfRule type="cellIs" dxfId="4214" priority="98" stopIfTrue="1" operator="greaterThan">
      <formula>100</formula>
    </cfRule>
    <cfRule type="cellIs" dxfId="4213" priority="99" stopIfTrue="1" operator="notEqual">
      <formula>H36</formula>
    </cfRule>
  </conditionalFormatting>
  <conditionalFormatting sqref="H39:J48">
    <cfRule type="cellIs" dxfId="4212" priority="97" stopIfTrue="1" operator="greaterThan">
      <formula>100</formula>
    </cfRule>
  </conditionalFormatting>
  <conditionalFormatting sqref="B49:G49">
    <cfRule type="cellIs" dxfId="4211" priority="96" stopIfTrue="1" operator="notEqual">
      <formula>B36</formula>
    </cfRule>
  </conditionalFormatting>
  <conditionalFormatting sqref="H49:J49">
    <cfRule type="cellIs" dxfId="4210" priority="94" stopIfTrue="1" operator="greaterThan">
      <formula>100</formula>
    </cfRule>
    <cfRule type="cellIs" dxfId="4209" priority="95" stopIfTrue="1" operator="notEqual">
      <formula>H36</formula>
    </cfRule>
  </conditionalFormatting>
  <conditionalFormatting sqref="H39:J48">
    <cfRule type="cellIs" dxfId="4208" priority="93" stopIfTrue="1" operator="greaterThan">
      <formula>100</formula>
    </cfRule>
  </conditionalFormatting>
  <conditionalFormatting sqref="B49:G49">
    <cfRule type="cellIs" dxfId="4207" priority="92" stopIfTrue="1" operator="notEqual">
      <formula>B36</formula>
    </cfRule>
  </conditionalFormatting>
  <conditionalFormatting sqref="H49:J49">
    <cfRule type="cellIs" dxfId="4206" priority="90" stopIfTrue="1" operator="greaterThan">
      <formula>100</formula>
    </cfRule>
    <cfRule type="cellIs" dxfId="4205" priority="91" stopIfTrue="1" operator="notEqual">
      <formula>H36</formula>
    </cfRule>
  </conditionalFormatting>
  <conditionalFormatting sqref="H39:J48">
    <cfRule type="cellIs" dxfId="4204" priority="89" stopIfTrue="1" operator="greaterThan">
      <formula>100</formula>
    </cfRule>
  </conditionalFormatting>
  <conditionalFormatting sqref="B49:G49">
    <cfRule type="cellIs" dxfId="4203" priority="88" stopIfTrue="1" operator="notEqual">
      <formula>B36</formula>
    </cfRule>
  </conditionalFormatting>
  <conditionalFormatting sqref="H49:J49">
    <cfRule type="cellIs" dxfId="4202" priority="86" stopIfTrue="1" operator="greaterThan">
      <formula>100</formula>
    </cfRule>
    <cfRule type="cellIs" dxfId="4201" priority="87" stopIfTrue="1" operator="notEqual">
      <formula>H36</formula>
    </cfRule>
  </conditionalFormatting>
  <conditionalFormatting sqref="H39:J48">
    <cfRule type="cellIs" dxfId="4200" priority="85" stopIfTrue="1" operator="greaterThan">
      <formula>100</formula>
    </cfRule>
  </conditionalFormatting>
  <conditionalFormatting sqref="B49:G49">
    <cfRule type="cellIs" dxfId="4199" priority="84" stopIfTrue="1" operator="notEqual">
      <formula>B36</formula>
    </cfRule>
  </conditionalFormatting>
  <conditionalFormatting sqref="H49:J49">
    <cfRule type="cellIs" dxfId="4198" priority="82" stopIfTrue="1" operator="greaterThan">
      <formula>100</formula>
    </cfRule>
    <cfRule type="cellIs" dxfId="4197" priority="83" stopIfTrue="1" operator="notEqual">
      <formula>H36</formula>
    </cfRule>
  </conditionalFormatting>
  <conditionalFormatting sqref="H39:J48">
    <cfRule type="cellIs" dxfId="4196" priority="81" stopIfTrue="1" operator="greaterThan">
      <formula>100</formula>
    </cfRule>
  </conditionalFormatting>
  <conditionalFormatting sqref="B49:G49">
    <cfRule type="cellIs" dxfId="4195" priority="80" stopIfTrue="1" operator="notEqual">
      <formula>B36</formula>
    </cfRule>
  </conditionalFormatting>
  <conditionalFormatting sqref="H49:J49">
    <cfRule type="cellIs" dxfId="4194" priority="78" stopIfTrue="1" operator="greaterThan">
      <formula>100</formula>
    </cfRule>
    <cfRule type="cellIs" dxfId="4193" priority="79" stopIfTrue="1" operator="notEqual">
      <formula>H36</formula>
    </cfRule>
  </conditionalFormatting>
  <conditionalFormatting sqref="H39:J48">
    <cfRule type="cellIs" dxfId="4192" priority="77" stopIfTrue="1" operator="greaterThan">
      <formula>100</formula>
    </cfRule>
  </conditionalFormatting>
  <conditionalFormatting sqref="B49:G49">
    <cfRule type="cellIs" dxfId="4191" priority="76" stopIfTrue="1" operator="notEqual">
      <formula>B36</formula>
    </cfRule>
  </conditionalFormatting>
  <conditionalFormatting sqref="H49:J49">
    <cfRule type="cellIs" dxfId="4190" priority="74" stopIfTrue="1" operator="greaterThan">
      <formula>100</formula>
    </cfRule>
    <cfRule type="cellIs" dxfId="4189" priority="75" stopIfTrue="1" operator="notEqual">
      <formula>H36</formula>
    </cfRule>
  </conditionalFormatting>
  <conditionalFormatting sqref="H39:J48">
    <cfRule type="cellIs" dxfId="4188" priority="73" stopIfTrue="1" operator="greaterThan">
      <formula>100</formula>
    </cfRule>
  </conditionalFormatting>
  <conditionalFormatting sqref="B49:G49">
    <cfRule type="cellIs" dxfId="4187" priority="72" stopIfTrue="1" operator="notEqual">
      <formula>B36</formula>
    </cfRule>
  </conditionalFormatting>
  <conditionalFormatting sqref="H49:J49">
    <cfRule type="cellIs" dxfId="4186" priority="70" stopIfTrue="1" operator="greaterThan">
      <formula>100</formula>
    </cfRule>
    <cfRule type="cellIs" dxfId="4185" priority="71" stopIfTrue="1" operator="notEqual">
      <formula>H36</formula>
    </cfRule>
  </conditionalFormatting>
  <conditionalFormatting sqref="H39:J48">
    <cfRule type="cellIs" dxfId="4184" priority="69" stopIfTrue="1" operator="greaterThan">
      <formula>100</formula>
    </cfRule>
  </conditionalFormatting>
  <conditionalFormatting sqref="B49:G49">
    <cfRule type="cellIs" dxfId="4183" priority="68" stopIfTrue="1" operator="notEqual">
      <formula>B36</formula>
    </cfRule>
  </conditionalFormatting>
  <conditionalFormatting sqref="H49:J49">
    <cfRule type="cellIs" dxfId="4182" priority="66" stopIfTrue="1" operator="greaterThan">
      <formula>100</formula>
    </cfRule>
    <cfRule type="cellIs" dxfId="4181" priority="67" stopIfTrue="1" operator="notEqual">
      <formula>H36</formula>
    </cfRule>
  </conditionalFormatting>
  <conditionalFormatting sqref="H39:J48">
    <cfRule type="cellIs" dxfId="4180" priority="65" stopIfTrue="1" operator="greaterThan">
      <formula>100</formula>
    </cfRule>
  </conditionalFormatting>
  <conditionalFormatting sqref="B49:G49">
    <cfRule type="cellIs" dxfId="4179" priority="64" stopIfTrue="1" operator="notEqual">
      <formula>B36</formula>
    </cfRule>
  </conditionalFormatting>
  <conditionalFormatting sqref="H49:J49">
    <cfRule type="cellIs" dxfId="4178" priority="62" stopIfTrue="1" operator="greaterThan">
      <formula>100</formula>
    </cfRule>
    <cfRule type="cellIs" dxfId="4177" priority="63" stopIfTrue="1" operator="notEqual">
      <formula>H36</formula>
    </cfRule>
  </conditionalFormatting>
  <conditionalFormatting sqref="H39:J48">
    <cfRule type="cellIs" dxfId="4176" priority="61" stopIfTrue="1" operator="greaterThan">
      <formula>100</formula>
    </cfRule>
  </conditionalFormatting>
  <conditionalFormatting sqref="B49:G49">
    <cfRule type="cellIs" dxfId="4175" priority="60" stopIfTrue="1" operator="notEqual">
      <formula>B36</formula>
    </cfRule>
  </conditionalFormatting>
  <conditionalFormatting sqref="H49:J49">
    <cfRule type="cellIs" dxfId="4174" priority="58" stopIfTrue="1" operator="greaterThan">
      <formula>100</formula>
    </cfRule>
    <cfRule type="cellIs" dxfId="4173" priority="59" stopIfTrue="1" operator="notEqual">
      <formula>H36</formula>
    </cfRule>
  </conditionalFormatting>
  <conditionalFormatting sqref="H39:J48">
    <cfRule type="cellIs" dxfId="4172" priority="57" stopIfTrue="1" operator="greaterThan">
      <formula>100</formula>
    </cfRule>
  </conditionalFormatting>
  <conditionalFormatting sqref="B49:G49">
    <cfRule type="cellIs" dxfId="4171" priority="56" stopIfTrue="1" operator="notEqual">
      <formula>B36</formula>
    </cfRule>
  </conditionalFormatting>
  <conditionalFormatting sqref="H49:J49">
    <cfRule type="cellIs" dxfId="4170" priority="54" stopIfTrue="1" operator="greaterThan">
      <formula>100</formula>
    </cfRule>
    <cfRule type="cellIs" dxfId="4169" priority="55" stopIfTrue="1" operator="notEqual">
      <formula>H36</formula>
    </cfRule>
  </conditionalFormatting>
  <conditionalFormatting sqref="H39:J48">
    <cfRule type="cellIs" dxfId="4168" priority="53" stopIfTrue="1" operator="greaterThan">
      <formula>100</formula>
    </cfRule>
  </conditionalFormatting>
  <conditionalFormatting sqref="B49:G49">
    <cfRule type="cellIs" dxfId="4167" priority="52" stopIfTrue="1" operator="notEqual">
      <formula>B36</formula>
    </cfRule>
  </conditionalFormatting>
  <conditionalFormatting sqref="H49:J49">
    <cfRule type="cellIs" dxfId="4166" priority="50" stopIfTrue="1" operator="greaterThan">
      <formula>100</formula>
    </cfRule>
    <cfRule type="cellIs" dxfId="4165" priority="51" stopIfTrue="1" operator="notEqual">
      <formula>H36</formula>
    </cfRule>
  </conditionalFormatting>
  <conditionalFormatting sqref="H39:J48">
    <cfRule type="cellIs" dxfId="4164" priority="49" stopIfTrue="1" operator="greaterThan">
      <formula>100</formula>
    </cfRule>
  </conditionalFormatting>
  <conditionalFormatting sqref="B49:G49">
    <cfRule type="cellIs" dxfId="4163" priority="48" stopIfTrue="1" operator="notEqual">
      <formula>B36</formula>
    </cfRule>
  </conditionalFormatting>
  <conditionalFormatting sqref="H49:J49">
    <cfRule type="cellIs" dxfId="4162" priority="46" stopIfTrue="1" operator="greaterThan">
      <formula>100</formula>
    </cfRule>
    <cfRule type="cellIs" dxfId="4161" priority="47" stopIfTrue="1" operator="notEqual">
      <formula>H36</formula>
    </cfRule>
  </conditionalFormatting>
  <conditionalFormatting sqref="H39:J48">
    <cfRule type="cellIs" dxfId="4160" priority="45" stopIfTrue="1" operator="greaterThan">
      <formula>100</formula>
    </cfRule>
  </conditionalFormatting>
  <conditionalFormatting sqref="B53:G53">
    <cfRule type="cellIs" dxfId="4159" priority="44" stopIfTrue="1" operator="notEqual">
      <formula>B38</formula>
    </cfRule>
  </conditionalFormatting>
  <conditionalFormatting sqref="H53:J53">
    <cfRule type="cellIs" dxfId="4158" priority="42" stopIfTrue="1" operator="greaterThan">
      <formula>100</formula>
    </cfRule>
    <cfRule type="cellIs" dxfId="4157" priority="43" stopIfTrue="1" operator="notEqual">
      <formula>H38</formula>
    </cfRule>
  </conditionalFormatting>
  <conditionalFormatting sqref="H40:J52">
    <cfRule type="cellIs" dxfId="4156" priority="41" stopIfTrue="1" operator="greaterThan">
      <formula>100</formula>
    </cfRule>
  </conditionalFormatting>
  <conditionalFormatting sqref="B53:G53">
    <cfRule type="cellIs" dxfId="4155" priority="40" stopIfTrue="1" operator="notEqual">
      <formula>B38</formula>
    </cfRule>
  </conditionalFormatting>
  <conditionalFormatting sqref="H53:J53">
    <cfRule type="cellIs" dxfId="4154" priority="38" stopIfTrue="1" operator="greaterThan">
      <formula>100</formula>
    </cfRule>
    <cfRule type="cellIs" dxfId="4153" priority="39" stopIfTrue="1" operator="notEqual">
      <formula>H38</formula>
    </cfRule>
  </conditionalFormatting>
  <conditionalFormatting sqref="H40:J52">
    <cfRule type="cellIs" dxfId="4152" priority="37" stopIfTrue="1" operator="greaterThan">
      <formula>100</formula>
    </cfRule>
  </conditionalFormatting>
  <conditionalFormatting sqref="B49:G49">
    <cfRule type="cellIs" dxfId="4151" priority="36" stopIfTrue="1" operator="notEqual">
      <formula>B36</formula>
    </cfRule>
  </conditionalFormatting>
  <conditionalFormatting sqref="H49:J49">
    <cfRule type="cellIs" dxfId="4150" priority="34" stopIfTrue="1" operator="greaterThan">
      <formula>100</formula>
    </cfRule>
    <cfRule type="cellIs" dxfId="4149" priority="35" stopIfTrue="1" operator="notEqual">
      <formula>H36</formula>
    </cfRule>
  </conditionalFormatting>
  <conditionalFormatting sqref="H39:J48">
    <cfRule type="cellIs" dxfId="4148" priority="33" stopIfTrue="1" operator="greaterThan">
      <formula>100</formula>
    </cfRule>
  </conditionalFormatting>
  <conditionalFormatting sqref="B53:G53">
    <cfRule type="cellIs" dxfId="4147" priority="32" stopIfTrue="1" operator="notEqual">
      <formula>B38</formula>
    </cfRule>
  </conditionalFormatting>
  <conditionalFormatting sqref="H53:J53">
    <cfRule type="cellIs" dxfId="4146" priority="30" stopIfTrue="1" operator="greaterThan">
      <formula>100</formula>
    </cfRule>
    <cfRule type="cellIs" dxfId="4145" priority="31" stopIfTrue="1" operator="notEqual">
      <formula>H38</formula>
    </cfRule>
  </conditionalFormatting>
  <conditionalFormatting sqref="H40:J52">
    <cfRule type="cellIs" dxfId="4144" priority="29" stopIfTrue="1" operator="greaterThan">
      <formula>100</formula>
    </cfRule>
  </conditionalFormatting>
  <conditionalFormatting sqref="B53:G53">
    <cfRule type="cellIs" dxfId="4143" priority="28" stopIfTrue="1" operator="notEqual">
      <formula>B38</formula>
    </cfRule>
  </conditionalFormatting>
  <conditionalFormatting sqref="H53:J53">
    <cfRule type="cellIs" dxfId="4142" priority="26" stopIfTrue="1" operator="greaterThan">
      <formula>100</formula>
    </cfRule>
    <cfRule type="cellIs" dxfId="4141" priority="27" stopIfTrue="1" operator="notEqual">
      <formula>H38</formula>
    </cfRule>
  </conditionalFormatting>
  <conditionalFormatting sqref="H40:J52">
    <cfRule type="cellIs" dxfId="4140" priority="25" stopIfTrue="1" operator="greaterThan">
      <formula>100</formula>
    </cfRule>
  </conditionalFormatting>
  <conditionalFormatting sqref="B49:G49">
    <cfRule type="cellIs" dxfId="4139" priority="24" stopIfTrue="1" operator="notEqual">
      <formula>B36</formula>
    </cfRule>
  </conditionalFormatting>
  <conditionalFormatting sqref="H49:J49">
    <cfRule type="cellIs" dxfId="4138" priority="22" stopIfTrue="1" operator="greaterThan">
      <formula>100</formula>
    </cfRule>
    <cfRule type="cellIs" dxfId="4137" priority="23" stopIfTrue="1" operator="notEqual">
      <formula>H36</formula>
    </cfRule>
  </conditionalFormatting>
  <conditionalFormatting sqref="H39:J48">
    <cfRule type="cellIs" dxfId="4136" priority="21" stopIfTrue="1" operator="greaterThan">
      <formula>100</formula>
    </cfRule>
  </conditionalFormatting>
  <conditionalFormatting sqref="B53:G53">
    <cfRule type="cellIs" dxfId="4135" priority="20" stopIfTrue="1" operator="notEqual">
      <formula>B38</formula>
    </cfRule>
  </conditionalFormatting>
  <conditionalFormatting sqref="H53:J53">
    <cfRule type="cellIs" dxfId="4134" priority="18" stopIfTrue="1" operator="greaterThan">
      <formula>100</formula>
    </cfRule>
    <cfRule type="cellIs" dxfId="4133" priority="19" stopIfTrue="1" operator="notEqual">
      <formula>H38</formula>
    </cfRule>
  </conditionalFormatting>
  <conditionalFormatting sqref="H40:J52">
    <cfRule type="cellIs" dxfId="4132" priority="17" stopIfTrue="1" operator="greaterThan">
      <formula>100</formula>
    </cfRule>
  </conditionalFormatting>
  <conditionalFormatting sqref="B53:G53">
    <cfRule type="cellIs" dxfId="4131" priority="16" stopIfTrue="1" operator="notEqual">
      <formula>B38</formula>
    </cfRule>
  </conditionalFormatting>
  <conditionalFormatting sqref="H53:J53">
    <cfRule type="cellIs" dxfId="4130" priority="14" stopIfTrue="1" operator="greaterThan">
      <formula>100</formula>
    </cfRule>
    <cfRule type="cellIs" dxfId="4129" priority="15" stopIfTrue="1" operator="notEqual">
      <formula>H38</formula>
    </cfRule>
  </conditionalFormatting>
  <conditionalFormatting sqref="H40:J52">
    <cfRule type="cellIs" dxfId="4128" priority="13" stopIfTrue="1" operator="greaterThan">
      <formula>100</formula>
    </cfRule>
  </conditionalFormatting>
  <conditionalFormatting sqref="B53:G53">
    <cfRule type="cellIs" dxfId="4127" priority="12" stopIfTrue="1" operator="notEqual">
      <formula>B38</formula>
    </cfRule>
  </conditionalFormatting>
  <conditionalFormatting sqref="H53:J53">
    <cfRule type="cellIs" dxfId="4126" priority="10" stopIfTrue="1" operator="greaterThan">
      <formula>100</formula>
    </cfRule>
    <cfRule type="cellIs" dxfId="4125" priority="11" stopIfTrue="1" operator="notEqual">
      <formula>H38</formula>
    </cfRule>
  </conditionalFormatting>
  <conditionalFormatting sqref="H40:J52">
    <cfRule type="cellIs" dxfId="4124" priority="9" stopIfTrue="1" operator="greaterThan">
      <formula>100</formula>
    </cfRule>
  </conditionalFormatting>
  <conditionalFormatting sqref="B53:G53">
    <cfRule type="cellIs" dxfId="4123" priority="8" stopIfTrue="1" operator="notEqual">
      <formula>B38</formula>
    </cfRule>
  </conditionalFormatting>
  <conditionalFormatting sqref="H53:J53">
    <cfRule type="cellIs" dxfId="4122" priority="6" stopIfTrue="1" operator="greaterThan">
      <formula>100</formula>
    </cfRule>
    <cfRule type="cellIs" dxfId="4121" priority="7" stopIfTrue="1" operator="notEqual">
      <formula>H38</formula>
    </cfRule>
  </conditionalFormatting>
  <conditionalFormatting sqref="H40:J52">
    <cfRule type="cellIs" dxfId="4120" priority="5" stopIfTrue="1" operator="greaterThan">
      <formula>100</formula>
    </cfRule>
  </conditionalFormatting>
  <conditionalFormatting sqref="B53:M53">
    <cfRule type="cellIs" dxfId="4119" priority="4" stopIfTrue="1" operator="notEqual">
      <formula>B38</formula>
    </cfRule>
  </conditionalFormatting>
  <conditionalFormatting sqref="N53:P53">
    <cfRule type="cellIs" dxfId="4118" priority="2" stopIfTrue="1" operator="greaterThan">
      <formula>100</formula>
    </cfRule>
    <cfRule type="cellIs" dxfId="4117" priority="3" stopIfTrue="1" operator="notEqual">
      <formula>N38</formula>
    </cfRule>
  </conditionalFormatting>
  <conditionalFormatting sqref="N40:P52">
    <cfRule type="cellIs" dxfId="41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65</v>
      </c>
      <c r="C6" s="168">
        <f t="shared" si="0"/>
        <v>55</v>
      </c>
      <c r="D6" s="171">
        <f t="shared" ref="D6:D16" si="1">SUM(B6:C6)</f>
        <v>120</v>
      </c>
      <c r="E6" s="174"/>
      <c r="F6" s="174"/>
      <c r="G6" s="174"/>
      <c r="H6" s="174"/>
      <c r="I6" s="174"/>
      <c r="J6" s="174"/>
      <c r="K6" s="179">
        <f t="shared" ref="K6:L16" si="2">K42</f>
        <v>28</v>
      </c>
      <c r="L6" s="183">
        <f t="shared" si="2"/>
        <v>24</v>
      </c>
      <c r="M6" s="188">
        <f t="shared" ref="M6:M17" si="3">SUM(K6:L6)</f>
        <v>52</v>
      </c>
      <c r="N6" s="91">
        <f t="shared" ref="N6:P17" si="4">IF(OR(K6=0,B6=0),0,K6/B6*100)</f>
        <v>43.07692307692308</v>
      </c>
      <c r="O6" s="194">
        <f t="shared" si="4"/>
        <v>43.636363636363633</v>
      </c>
      <c r="P6" s="196">
        <f t="shared" si="4"/>
        <v>43.333333333333336</v>
      </c>
    </row>
    <row r="7" spans="1:16" s="2" customFormat="1" ht="22.5" hidden="1" customHeight="1">
      <c r="A7" s="8" t="s">
        <v>7</v>
      </c>
      <c r="B7" s="161">
        <f t="shared" si="0"/>
        <v>51</v>
      </c>
      <c r="C7" s="168">
        <f t="shared" si="0"/>
        <v>54</v>
      </c>
      <c r="D7" s="130">
        <f t="shared" si="1"/>
        <v>105</v>
      </c>
      <c r="E7" s="175"/>
      <c r="F7" s="175"/>
      <c r="G7" s="175"/>
      <c r="H7" s="175"/>
      <c r="I7" s="175"/>
      <c r="J7" s="175"/>
      <c r="K7" s="162">
        <f t="shared" si="2"/>
        <v>21</v>
      </c>
      <c r="L7" s="169">
        <f t="shared" si="2"/>
        <v>27</v>
      </c>
      <c r="M7" s="130">
        <f t="shared" si="3"/>
        <v>48</v>
      </c>
      <c r="N7" s="139">
        <f t="shared" si="4"/>
        <v>41.17647058823529</v>
      </c>
      <c r="O7" s="145">
        <f t="shared" si="4"/>
        <v>50</v>
      </c>
      <c r="P7" s="151">
        <f t="shared" si="4"/>
        <v>45.714285714285715</v>
      </c>
    </row>
    <row r="8" spans="1:16" s="2" customFormat="1" ht="22.5" hidden="1" customHeight="1">
      <c r="A8" s="8" t="s">
        <v>11</v>
      </c>
      <c r="B8" s="161">
        <f t="shared" si="0"/>
        <v>52</v>
      </c>
      <c r="C8" s="168">
        <f t="shared" si="0"/>
        <v>42</v>
      </c>
      <c r="D8" s="130">
        <f t="shared" si="1"/>
        <v>94</v>
      </c>
      <c r="E8" s="175"/>
      <c r="F8" s="175"/>
      <c r="G8" s="175"/>
      <c r="H8" s="175"/>
      <c r="I8" s="175"/>
      <c r="J8" s="175"/>
      <c r="K8" s="162">
        <f t="shared" si="2"/>
        <v>26</v>
      </c>
      <c r="L8" s="169">
        <f t="shared" si="2"/>
        <v>25</v>
      </c>
      <c r="M8" s="130">
        <f t="shared" si="3"/>
        <v>51</v>
      </c>
      <c r="N8" s="139">
        <f t="shared" si="4"/>
        <v>50</v>
      </c>
      <c r="O8" s="145">
        <f t="shared" si="4"/>
        <v>59.523809523809526</v>
      </c>
      <c r="P8" s="151">
        <f t="shared" si="4"/>
        <v>54.255319148936167</v>
      </c>
    </row>
    <row r="9" spans="1:16" s="2" customFormat="1" ht="22.5" hidden="1" customHeight="1">
      <c r="A9" s="8" t="s">
        <v>5</v>
      </c>
      <c r="B9" s="161">
        <f t="shared" si="0"/>
        <v>67</v>
      </c>
      <c r="C9" s="168">
        <f t="shared" si="0"/>
        <v>57</v>
      </c>
      <c r="D9" s="130">
        <f t="shared" si="1"/>
        <v>124</v>
      </c>
      <c r="E9" s="175"/>
      <c r="F9" s="175"/>
      <c r="G9" s="175"/>
      <c r="H9" s="175"/>
      <c r="I9" s="175"/>
      <c r="J9" s="175"/>
      <c r="K9" s="162">
        <f t="shared" si="2"/>
        <v>30</v>
      </c>
      <c r="L9" s="169">
        <f t="shared" si="2"/>
        <v>33</v>
      </c>
      <c r="M9" s="130">
        <f t="shared" si="3"/>
        <v>63</v>
      </c>
      <c r="N9" s="139">
        <f t="shared" si="4"/>
        <v>44.776119402985074</v>
      </c>
      <c r="O9" s="145">
        <f t="shared" si="4"/>
        <v>57.894736842105267</v>
      </c>
      <c r="P9" s="151">
        <f t="shared" si="4"/>
        <v>50.806451612903224</v>
      </c>
    </row>
    <row r="10" spans="1:16" s="2" customFormat="1" ht="22.5" hidden="1" customHeight="1">
      <c r="A10" s="8" t="s">
        <v>17</v>
      </c>
      <c r="B10" s="161">
        <f t="shared" si="0"/>
        <v>78</v>
      </c>
      <c r="C10" s="168">
        <f t="shared" si="0"/>
        <v>73</v>
      </c>
      <c r="D10" s="130">
        <f t="shared" si="1"/>
        <v>151</v>
      </c>
      <c r="E10" s="175"/>
      <c r="F10" s="175"/>
      <c r="G10" s="175"/>
      <c r="H10" s="175"/>
      <c r="I10" s="175"/>
      <c r="J10" s="175"/>
      <c r="K10" s="162">
        <f t="shared" si="2"/>
        <v>47</v>
      </c>
      <c r="L10" s="169">
        <f t="shared" si="2"/>
        <v>49</v>
      </c>
      <c r="M10" s="130">
        <f t="shared" si="3"/>
        <v>96</v>
      </c>
      <c r="N10" s="139">
        <f t="shared" si="4"/>
        <v>60.256410256410255</v>
      </c>
      <c r="O10" s="145">
        <f t="shared" si="4"/>
        <v>67.123287671232873</v>
      </c>
      <c r="P10" s="151">
        <f t="shared" si="4"/>
        <v>63.576158940397356</v>
      </c>
    </row>
    <row r="11" spans="1:16" s="2" customFormat="1" ht="22.5" hidden="1" customHeight="1">
      <c r="A11" s="8" t="s">
        <v>4</v>
      </c>
      <c r="B11" s="161">
        <f t="shared" si="0"/>
        <v>98</v>
      </c>
      <c r="C11" s="168">
        <f t="shared" si="0"/>
        <v>101</v>
      </c>
      <c r="D11" s="130">
        <f t="shared" si="1"/>
        <v>199</v>
      </c>
      <c r="E11" s="175"/>
      <c r="F11" s="175"/>
      <c r="G11" s="175"/>
      <c r="H11" s="175"/>
      <c r="I11" s="175"/>
      <c r="J11" s="175"/>
      <c r="K11" s="162">
        <f t="shared" si="2"/>
        <v>59</v>
      </c>
      <c r="L11" s="169">
        <f t="shared" si="2"/>
        <v>57</v>
      </c>
      <c r="M11" s="130">
        <f t="shared" si="3"/>
        <v>116</v>
      </c>
      <c r="N11" s="139">
        <f t="shared" si="4"/>
        <v>60.204081632653065</v>
      </c>
      <c r="O11" s="145">
        <f t="shared" si="4"/>
        <v>56.435643564356432</v>
      </c>
      <c r="P11" s="151">
        <f t="shared" si="4"/>
        <v>58.291457286432156</v>
      </c>
    </row>
    <row r="12" spans="1:16" s="2" customFormat="1" ht="22.5" hidden="1" customHeight="1">
      <c r="A12" s="8" t="s">
        <v>10</v>
      </c>
      <c r="B12" s="161">
        <f t="shared" si="0"/>
        <v>121</v>
      </c>
      <c r="C12" s="168">
        <f t="shared" si="0"/>
        <v>121</v>
      </c>
      <c r="D12" s="130">
        <f t="shared" si="1"/>
        <v>242</v>
      </c>
      <c r="E12" s="175"/>
      <c r="F12" s="175"/>
      <c r="G12" s="175"/>
      <c r="H12" s="175"/>
      <c r="I12" s="175"/>
      <c r="J12" s="175"/>
      <c r="K12" s="162">
        <f t="shared" si="2"/>
        <v>63</v>
      </c>
      <c r="L12" s="169">
        <f t="shared" si="2"/>
        <v>61</v>
      </c>
      <c r="M12" s="130">
        <f t="shared" si="3"/>
        <v>124</v>
      </c>
      <c r="N12" s="139">
        <f t="shared" si="4"/>
        <v>52.066115702479344</v>
      </c>
      <c r="O12" s="145">
        <f t="shared" si="4"/>
        <v>50.413223140495866</v>
      </c>
      <c r="P12" s="151">
        <f t="shared" si="4"/>
        <v>51.239669421487598</v>
      </c>
    </row>
    <row r="13" spans="1:16" s="2" customFormat="1" ht="22.5" hidden="1" customHeight="1">
      <c r="A13" s="8" t="s">
        <v>14</v>
      </c>
      <c r="B13" s="161">
        <f t="shared" si="0"/>
        <v>92</v>
      </c>
      <c r="C13" s="168">
        <f t="shared" si="0"/>
        <v>122</v>
      </c>
      <c r="D13" s="130">
        <f t="shared" si="1"/>
        <v>214</v>
      </c>
      <c r="E13" s="175"/>
      <c r="F13" s="175"/>
      <c r="G13" s="175"/>
      <c r="H13" s="175"/>
      <c r="I13" s="175"/>
      <c r="J13" s="175"/>
      <c r="K13" s="162">
        <f t="shared" si="2"/>
        <v>52</v>
      </c>
      <c r="L13" s="169">
        <f t="shared" si="2"/>
        <v>83</v>
      </c>
      <c r="M13" s="130">
        <f t="shared" si="3"/>
        <v>135</v>
      </c>
      <c r="N13" s="139">
        <f t="shared" si="4"/>
        <v>56.521739130434781</v>
      </c>
      <c r="O13" s="145">
        <f t="shared" si="4"/>
        <v>68.032786885245898</v>
      </c>
      <c r="P13" s="151">
        <f t="shared" si="4"/>
        <v>63.084112149532714</v>
      </c>
    </row>
    <row r="14" spans="1:16" s="2" customFormat="1" ht="22.5" hidden="1" customHeight="1">
      <c r="A14" s="8" t="s">
        <v>20</v>
      </c>
      <c r="B14" s="161">
        <f t="shared" si="0"/>
        <v>107</v>
      </c>
      <c r="C14" s="168">
        <f t="shared" si="0"/>
        <v>100</v>
      </c>
      <c r="D14" s="130">
        <f t="shared" si="1"/>
        <v>207</v>
      </c>
      <c r="E14" s="175"/>
      <c r="F14" s="175"/>
      <c r="G14" s="175"/>
      <c r="H14" s="175"/>
      <c r="I14" s="175"/>
      <c r="J14" s="175"/>
      <c r="K14" s="162">
        <f t="shared" si="2"/>
        <v>67</v>
      </c>
      <c r="L14" s="169">
        <f t="shared" si="2"/>
        <v>66</v>
      </c>
      <c r="M14" s="130">
        <f t="shared" si="3"/>
        <v>133</v>
      </c>
      <c r="N14" s="139">
        <f t="shared" si="4"/>
        <v>62.616822429906534</v>
      </c>
      <c r="O14" s="145">
        <f t="shared" si="4"/>
        <v>66</v>
      </c>
      <c r="P14" s="151">
        <f t="shared" si="4"/>
        <v>64.251207729468589</v>
      </c>
    </row>
    <row r="15" spans="1:16" s="2" customFormat="1" ht="22.5" hidden="1" customHeight="1">
      <c r="A15" s="8" t="s">
        <v>23</v>
      </c>
      <c r="B15" s="161">
        <f t="shared" si="0"/>
        <v>93</v>
      </c>
      <c r="C15" s="168">
        <f t="shared" si="0"/>
        <v>83</v>
      </c>
      <c r="D15" s="130">
        <f t="shared" si="1"/>
        <v>176</v>
      </c>
      <c r="E15" s="174"/>
      <c r="F15" s="174"/>
      <c r="G15" s="174"/>
      <c r="H15" s="174"/>
      <c r="I15" s="174"/>
      <c r="J15" s="174"/>
      <c r="K15" s="161">
        <f t="shared" si="2"/>
        <v>70</v>
      </c>
      <c r="L15" s="168">
        <f t="shared" si="2"/>
        <v>53</v>
      </c>
      <c r="M15" s="130">
        <f t="shared" si="3"/>
        <v>123</v>
      </c>
      <c r="N15" s="139">
        <f t="shared" si="4"/>
        <v>75.268817204301072</v>
      </c>
      <c r="O15" s="145">
        <f t="shared" si="4"/>
        <v>63.855421686746979</v>
      </c>
      <c r="P15" s="151">
        <f t="shared" si="4"/>
        <v>69.88636363636364</v>
      </c>
    </row>
    <row r="16" spans="1:16" s="2" customFormat="1" ht="22.5" hidden="1" customHeight="1">
      <c r="A16" s="10" t="s">
        <v>35</v>
      </c>
      <c r="B16" s="162">
        <f t="shared" si="0"/>
        <v>357</v>
      </c>
      <c r="C16" s="169">
        <f t="shared" si="0"/>
        <v>508</v>
      </c>
      <c r="D16" s="172">
        <f t="shared" si="1"/>
        <v>865</v>
      </c>
      <c r="E16" s="176"/>
      <c r="F16" s="176"/>
      <c r="G16" s="176"/>
      <c r="H16" s="176"/>
      <c r="I16" s="176"/>
      <c r="J16" s="176"/>
      <c r="K16" s="162">
        <f t="shared" si="2"/>
        <v>192</v>
      </c>
      <c r="L16" s="169">
        <f t="shared" si="2"/>
        <v>229</v>
      </c>
      <c r="M16" s="130">
        <f t="shared" si="3"/>
        <v>421</v>
      </c>
      <c r="N16" s="190">
        <f t="shared" si="4"/>
        <v>53.781512605042018</v>
      </c>
      <c r="O16" s="195">
        <f t="shared" si="4"/>
        <v>45.078740157480311</v>
      </c>
      <c r="P16" s="197">
        <f t="shared" si="4"/>
        <v>48.670520231213871</v>
      </c>
    </row>
    <row r="17" spans="1:24" s="2" customFormat="1" ht="22.5" hidden="1" customHeight="1">
      <c r="A17" s="11" t="s">
        <v>34</v>
      </c>
      <c r="B17" s="42">
        <f>SUM(B6:B16)</f>
        <v>1181</v>
      </c>
      <c r="C17" s="22">
        <f>SUM(C6:C16)</f>
        <v>1316</v>
      </c>
      <c r="D17" s="37">
        <f>SUM(D6:D16)</f>
        <v>2497</v>
      </c>
      <c r="E17" s="177"/>
      <c r="F17" s="177"/>
      <c r="G17" s="177"/>
      <c r="H17" s="177"/>
      <c r="I17" s="177"/>
      <c r="J17" s="177"/>
      <c r="K17" s="42">
        <f>SUM(K6:K16)</f>
        <v>655</v>
      </c>
      <c r="L17" s="22">
        <f>SUM(L6:L16)</f>
        <v>707</v>
      </c>
      <c r="M17" s="37">
        <f t="shared" si="3"/>
        <v>1362</v>
      </c>
      <c r="N17" s="143">
        <f t="shared" si="4"/>
        <v>55.461473327688402</v>
      </c>
      <c r="O17" s="149">
        <f t="shared" si="4"/>
        <v>53.723404255319153</v>
      </c>
      <c r="P17" s="155">
        <f t="shared" si="4"/>
        <v>54.54545454545454</v>
      </c>
    </row>
    <row r="18" spans="1:24" hidden="1"/>
    <row r="19" spans="1:24" hidden="1"/>
    <row r="20" spans="1:24" s="2" customFormat="1" ht="22.5" customHeight="1">
      <c r="A20" s="156" t="str">
        <f>'29城田第１'!A20:L20</f>
        <v>令和７年７月２０日執行　参議院議員通常選挙</v>
      </c>
      <c r="B20" s="163"/>
      <c r="C20" s="163"/>
      <c r="D20" s="163"/>
      <c r="E20" s="163"/>
      <c r="F20" s="163"/>
      <c r="G20" s="163"/>
      <c r="H20" s="163"/>
      <c r="I20" s="163"/>
      <c r="J20" s="163"/>
      <c r="K20" s="163"/>
      <c r="L20" s="184"/>
      <c r="M20" s="15" t="s">
        <v>119</v>
      </c>
      <c r="N20" s="31"/>
      <c r="O20" s="15" t="s">
        <v>120</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13</v>
      </c>
      <c r="C23" s="170">
        <v>18</v>
      </c>
      <c r="D23" s="171">
        <f t="shared" ref="D23:D35" si="5">SUM(B23:C23)</f>
        <v>31</v>
      </c>
      <c r="E23" s="164">
        <v>3</v>
      </c>
      <c r="F23" s="170">
        <v>3</v>
      </c>
      <c r="G23" s="171">
        <f t="shared" ref="G23:G35" si="6">SUM(E23:F23)</f>
        <v>6</v>
      </c>
      <c r="H23" s="164">
        <v>4</v>
      </c>
      <c r="I23" s="170">
        <v>6</v>
      </c>
      <c r="J23" s="171">
        <f t="shared" ref="J23:J35" si="7">SUM(H23:I23)</f>
        <v>10</v>
      </c>
      <c r="K23" s="180">
        <f t="shared" ref="K23:L35" si="8">E23+H23</f>
        <v>7</v>
      </c>
      <c r="L23" s="185">
        <f t="shared" si="8"/>
        <v>9</v>
      </c>
      <c r="M23" s="189">
        <f t="shared" ref="M23:M35" si="9">SUM(K23:L23)</f>
        <v>16</v>
      </c>
      <c r="N23" s="91">
        <f t="shared" ref="N23:P36" si="10">IF(OR(K23=0,B23=0),0,K23/B23*100)</f>
        <v>53.846153846153847</v>
      </c>
      <c r="O23" s="97">
        <f t="shared" si="10"/>
        <v>50</v>
      </c>
      <c r="P23" s="103">
        <f t="shared" si="10"/>
        <v>51.612903225806448</v>
      </c>
      <c r="Q23" s="158"/>
      <c r="R23" s="198"/>
      <c r="S23" s="1" t="s">
        <v>28</v>
      </c>
      <c r="T23" s="1"/>
      <c r="U23" s="1"/>
      <c r="V23" s="1"/>
      <c r="W23" s="1"/>
      <c r="X23" s="1"/>
    </row>
    <row r="24" spans="1:24" s="2" customFormat="1" ht="22.5" customHeight="1">
      <c r="A24" s="157" t="s">
        <v>70</v>
      </c>
      <c r="B24" s="164">
        <v>13</v>
      </c>
      <c r="C24" s="170">
        <v>14</v>
      </c>
      <c r="D24" s="171">
        <f t="shared" si="5"/>
        <v>27</v>
      </c>
      <c r="E24" s="164">
        <v>1</v>
      </c>
      <c r="F24" s="170">
        <v>3</v>
      </c>
      <c r="G24" s="171">
        <f t="shared" si="6"/>
        <v>4</v>
      </c>
      <c r="H24" s="164">
        <v>3</v>
      </c>
      <c r="I24" s="170">
        <v>6</v>
      </c>
      <c r="J24" s="171">
        <f t="shared" si="7"/>
        <v>9</v>
      </c>
      <c r="K24" s="181">
        <f t="shared" si="8"/>
        <v>4</v>
      </c>
      <c r="L24" s="186">
        <f t="shared" si="8"/>
        <v>9</v>
      </c>
      <c r="M24" s="130">
        <f t="shared" si="9"/>
        <v>13</v>
      </c>
      <c r="N24" s="139">
        <f t="shared" si="10"/>
        <v>30.76923076923077</v>
      </c>
      <c r="O24" s="145">
        <f t="shared" si="10"/>
        <v>64.285714285714292</v>
      </c>
      <c r="P24" s="151">
        <f t="shared" si="10"/>
        <v>48.148148148148145</v>
      </c>
      <c r="R24" s="1"/>
      <c r="S24" s="1" t="s">
        <v>61</v>
      </c>
      <c r="T24" s="1"/>
      <c r="U24" s="1"/>
      <c r="V24" s="1"/>
      <c r="W24" s="1"/>
      <c r="X24" s="1"/>
    </row>
    <row r="25" spans="1:24" s="2" customFormat="1" ht="22.5" customHeight="1">
      <c r="A25" s="65" t="s">
        <v>0</v>
      </c>
      <c r="B25" s="164">
        <v>65</v>
      </c>
      <c r="C25" s="170">
        <v>55</v>
      </c>
      <c r="D25" s="171">
        <f t="shared" si="5"/>
        <v>120</v>
      </c>
      <c r="E25" s="164">
        <v>9</v>
      </c>
      <c r="F25" s="170">
        <v>14</v>
      </c>
      <c r="G25" s="171">
        <f t="shared" si="6"/>
        <v>23</v>
      </c>
      <c r="H25" s="164">
        <v>19</v>
      </c>
      <c r="I25" s="170">
        <v>10</v>
      </c>
      <c r="J25" s="171">
        <f t="shared" si="7"/>
        <v>29</v>
      </c>
      <c r="K25" s="181">
        <f t="shared" si="8"/>
        <v>28</v>
      </c>
      <c r="L25" s="186">
        <f t="shared" si="8"/>
        <v>24</v>
      </c>
      <c r="M25" s="171">
        <f t="shared" si="9"/>
        <v>52</v>
      </c>
      <c r="N25" s="191">
        <f t="shared" si="10"/>
        <v>43.07692307692308</v>
      </c>
      <c r="O25" s="101">
        <f t="shared" si="10"/>
        <v>43.636363636363633</v>
      </c>
      <c r="P25" s="107">
        <f t="shared" si="10"/>
        <v>43.333333333333336</v>
      </c>
      <c r="S25" s="1" t="s">
        <v>21</v>
      </c>
      <c r="T25" s="1"/>
      <c r="U25" s="1"/>
      <c r="V25" s="1"/>
      <c r="W25" s="1"/>
      <c r="X25" s="1"/>
    </row>
    <row r="26" spans="1:24" s="2" customFormat="1" ht="22.5" customHeight="1">
      <c r="A26" s="8" t="s">
        <v>7</v>
      </c>
      <c r="B26" s="164">
        <v>51</v>
      </c>
      <c r="C26" s="170">
        <v>54</v>
      </c>
      <c r="D26" s="130">
        <f t="shared" si="5"/>
        <v>105</v>
      </c>
      <c r="E26" s="164">
        <v>10</v>
      </c>
      <c r="F26" s="170">
        <v>9</v>
      </c>
      <c r="G26" s="130">
        <f t="shared" si="6"/>
        <v>19</v>
      </c>
      <c r="H26" s="164">
        <v>11</v>
      </c>
      <c r="I26" s="170">
        <v>18</v>
      </c>
      <c r="J26" s="130">
        <f t="shared" si="7"/>
        <v>29</v>
      </c>
      <c r="K26" s="181">
        <f t="shared" si="8"/>
        <v>21</v>
      </c>
      <c r="L26" s="186">
        <f t="shared" si="8"/>
        <v>27</v>
      </c>
      <c r="M26" s="130">
        <f t="shared" si="9"/>
        <v>48</v>
      </c>
      <c r="N26" s="139">
        <f t="shared" si="10"/>
        <v>41.17647058823529</v>
      </c>
      <c r="O26" s="145">
        <f t="shared" si="10"/>
        <v>50</v>
      </c>
      <c r="P26" s="151">
        <f t="shared" si="10"/>
        <v>45.714285714285715</v>
      </c>
    </row>
    <row r="27" spans="1:24" s="2" customFormat="1" ht="22.5" customHeight="1">
      <c r="A27" s="8" t="s">
        <v>11</v>
      </c>
      <c r="B27" s="164">
        <v>52</v>
      </c>
      <c r="C27" s="170">
        <v>42</v>
      </c>
      <c r="D27" s="130">
        <f t="shared" si="5"/>
        <v>94</v>
      </c>
      <c r="E27" s="164">
        <v>8</v>
      </c>
      <c r="F27" s="170">
        <v>7</v>
      </c>
      <c r="G27" s="130">
        <f t="shared" si="6"/>
        <v>15</v>
      </c>
      <c r="H27" s="164">
        <v>18</v>
      </c>
      <c r="I27" s="170">
        <v>18</v>
      </c>
      <c r="J27" s="130">
        <f t="shared" si="7"/>
        <v>36</v>
      </c>
      <c r="K27" s="181">
        <f t="shared" si="8"/>
        <v>26</v>
      </c>
      <c r="L27" s="186">
        <f t="shared" si="8"/>
        <v>25</v>
      </c>
      <c r="M27" s="130">
        <f t="shared" si="9"/>
        <v>51</v>
      </c>
      <c r="N27" s="139">
        <f t="shared" si="10"/>
        <v>50</v>
      </c>
      <c r="O27" s="145">
        <f t="shared" si="10"/>
        <v>59.523809523809526</v>
      </c>
      <c r="P27" s="151">
        <f t="shared" si="10"/>
        <v>54.255319148936167</v>
      </c>
      <c r="R27" s="199"/>
      <c r="S27" s="1" t="s">
        <v>16</v>
      </c>
    </row>
    <row r="28" spans="1:24" s="2" customFormat="1" ht="22.5" customHeight="1">
      <c r="A28" s="8" t="s">
        <v>5</v>
      </c>
      <c r="B28" s="164">
        <v>67</v>
      </c>
      <c r="C28" s="170">
        <v>57</v>
      </c>
      <c r="D28" s="130">
        <f t="shared" si="5"/>
        <v>124</v>
      </c>
      <c r="E28" s="164">
        <v>14</v>
      </c>
      <c r="F28" s="170">
        <v>11</v>
      </c>
      <c r="G28" s="130">
        <f t="shared" si="6"/>
        <v>25</v>
      </c>
      <c r="H28" s="164">
        <v>16</v>
      </c>
      <c r="I28" s="170">
        <v>22</v>
      </c>
      <c r="J28" s="130">
        <f t="shared" si="7"/>
        <v>38</v>
      </c>
      <c r="K28" s="181">
        <f t="shared" si="8"/>
        <v>30</v>
      </c>
      <c r="L28" s="186">
        <f t="shared" si="8"/>
        <v>33</v>
      </c>
      <c r="M28" s="130">
        <f t="shared" si="9"/>
        <v>63</v>
      </c>
      <c r="N28" s="139">
        <f t="shared" si="10"/>
        <v>44.776119402985074</v>
      </c>
      <c r="O28" s="145">
        <f t="shared" si="10"/>
        <v>57.894736842105267</v>
      </c>
      <c r="P28" s="151">
        <f t="shared" si="10"/>
        <v>50.806451612903224</v>
      </c>
      <c r="S28" s="1" t="s">
        <v>62</v>
      </c>
    </row>
    <row r="29" spans="1:24" s="2" customFormat="1" ht="22.5" customHeight="1">
      <c r="A29" s="8" t="s">
        <v>17</v>
      </c>
      <c r="B29" s="164">
        <v>78</v>
      </c>
      <c r="C29" s="170">
        <v>73</v>
      </c>
      <c r="D29" s="130">
        <f t="shared" si="5"/>
        <v>151</v>
      </c>
      <c r="E29" s="164">
        <v>14</v>
      </c>
      <c r="F29" s="170">
        <v>19</v>
      </c>
      <c r="G29" s="130">
        <f t="shared" si="6"/>
        <v>33</v>
      </c>
      <c r="H29" s="164">
        <v>33</v>
      </c>
      <c r="I29" s="170">
        <v>30</v>
      </c>
      <c r="J29" s="130">
        <f t="shared" si="7"/>
        <v>63</v>
      </c>
      <c r="K29" s="181">
        <f t="shared" si="8"/>
        <v>47</v>
      </c>
      <c r="L29" s="186">
        <f t="shared" si="8"/>
        <v>49</v>
      </c>
      <c r="M29" s="130">
        <f t="shared" si="9"/>
        <v>96</v>
      </c>
      <c r="N29" s="139">
        <f t="shared" si="10"/>
        <v>60.256410256410255</v>
      </c>
      <c r="O29" s="145">
        <f t="shared" si="10"/>
        <v>67.123287671232873</v>
      </c>
      <c r="P29" s="151">
        <f t="shared" si="10"/>
        <v>63.576158940397356</v>
      </c>
    </row>
    <row r="30" spans="1:24" s="2" customFormat="1" ht="22.5" customHeight="1">
      <c r="A30" s="8" t="s">
        <v>4</v>
      </c>
      <c r="B30" s="164">
        <v>98</v>
      </c>
      <c r="C30" s="170">
        <v>101</v>
      </c>
      <c r="D30" s="130">
        <f t="shared" si="5"/>
        <v>199</v>
      </c>
      <c r="E30" s="164">
        <v>24</v>
      </c>
      <c r="F30" s="170">
        <v>17</v>
      </c>
      <c r="G30" s="130">
        <f t="shared" si="6"/>
        <v>41</v>
      </c>
      <c r="H30" s="164">
        <v>35</v>
      </c>
      <c r="I30" s="170">
        <v>40</v>
      </c>
      <c r="J30" s="130">
        <f t="shared" si="7"/>
        <v>75</v>
      </c>
      <c r="K30" s="181">
        <f t="shared" si="8"/>
        <v>59</v>
      </c>
      <c r="L30" s="186">
        <f t="shared" si="8"/>
        <v>57</v>
      </c>
      <c r="M30" s="130">
        <f t="shared" si="9"/>
        <v>116</v>
      </c>
      <c r="N30" s="139">
        <f t="shared" si="10"/>
        <v>60.204081632653065</v>
      </c>
      <c r="O30" s="145">
        <f t="shared" si="10"/>
        <v>56.435643564356432</v>
      </c>
      <c r="P30" s="151">
        <f t="shared" si="10"/>
        <v>58.291457286432156</v>
      </c>
    </row>
    <row r="31" spans="1:24" s="2" customFormat="1" ht="22.5" customHeight="1">
      <c r="A31" s="8" t="s">
        <v>10</v>
      </c>
      <c r="B31" s="164">
        <v>121</v>
      </c>
      <c r="C31" s="170">
        <v>121</v>
      </c>
      <c r="D31" s="130">
        <f t="shared" si="5"/>
        <v>242</v>
      </c>
      <c r="E31" s="164">
        <v>24</v>
      </c>
      <c r="F31" s="170">
        <v>24</v>
      </c>
      <c r="G31" s="130">
        <f t="shared" si="6"/>
        <v>48</v>
      </c>
      <c r="H31" s="164">
        <v>39</v>
      </c>
      <c r="I31" s="170">
        <v>37</v>
      </c>
      <c r="J31" s="130">
        <f t="shared" si="7"/>
        <v>76</v>
      </c>
      <c r="K31" s="181">
        <f t="shared" si="8"/>
        <v>63</v>
      </c>
      <c r="L31" s="186">
        <f t="shared" si="8"/>
        <v>61</v>
      </c>
      <c r="M31" s="130">
        <f t="shared" si="9"/>
        <v>124</v>
      </c>
      <c r="N31" s="139">
        <f t="shared" si="10"/>
        <v>52.066115702479344</v>
      </c>
      <c r="O31" s="145">
        <f t="shared" si="10"/>
        <v>50.413223140495866</v>
      </c>
      <c r="P31" s="151">
        <f t="shared" si="10"/>
        <v>51.239669421487598</v>
      </c>
    </row>
    <row r="32" spans="1:24" s="2" customFormat="1" ht="22.5" customHeight="1">
      <c r="A32" s="8" t="s">
        <v>14</v>
      </c>
      <c r="B32" s="164">
        <v>92</v>
      </c>
      <c r="C32" s="170">
        <v>122</v>
      </c>
      <c r="D32" s="130">
        <f t="shared" si="5"/>
        <v>214</v>
      </c>
      <c r="E32" s="164">
        <v>20</v>
      </c>
      <c r="F32" s="170">
        <v>50</v>
      </c>
      <c r="G32" s="130">
        <f t="shared" si="6"/>
        <v>70</v>
      </c>
      <c r="H32" s="164">
        <v>32</v>
      </c>
      <c r="I32" s="170">
        <v>33</v>
      </c>
      <c r="J32" s="130">
        <f t="shared" si="7"/>
        <v>65</v>
      </c>
      <c r="K32" s="181">
        <f t="shared" si="8"/>
        <v>52</v>
      </c>
      <c r="L32" s="186">
        <f t="shared" si="8"/>
        <v>83</v>
      </c>
      <c r="M32" s="130">
        <f t="shared" si="9"/>
        <v>135</v>
      </c>
      <c r="N32" s="139">
        <f t="shared" si="10"/>
        <v>56.521739130434781</v>
      </c>
      <c r="O32" s="145">
        <f t="shared" si="10"/>
        <v>68.032786885245898</v>
      </c>
      <c r="P32" s="151">
        <f t="shared" si="10"/>
        <v>63.084112149532714</v>
      </c>
    </row>
    <row r="33" spans="1:16" s="2" customFormat="1" ht="22.5" customHeight="1">
      <c r="A33" s="8" t="s">
        <v>20</v>
      </c>
      <c r="B33" s="164">
        <v>107</v>
      </c>
      <c r="C33" s="170">
        <v>100</v>
      </c>
      <c r="D33" s="130">
        <f t="shared" si="5"/>
        <v>207</v>
      </c>
      <c r="E33" s="164">
        <v>39</v>
      </c>
      <c r="F33" s="170">
        <v>37</v>
      </c>
      <c r="G33" s="130">
        <f t="shared" si="6"/>
        <v>76</v>
      </c>
      <c r="H33" s="164">
        <v>28</v>
      </c>
      <c r="I33" s="170">
        <v>29</v>
      </c>
      <c r="J33" s="130">
        <f t="shared" si="7"/>
        <v>57</v>
      </c>
      <c r="K33" s="181">
        <f t="shared" si="8"/>
        <v>67</v>
      </c>
      <c r="L33" s="186">
        <f t="shared" si="8"/>
        <v>66</v>
      </c>
      <c r="M33" s="130">
        <f t="shared" si="9"/>
        <v>133</v>
      </c>
      <c r="N33" s="139">
        <f t="shared" si="10"/>
        <v>62.616822429906534</v>
      </c>
      <c r="O33" s="145">
        <f t="shared" si="10"/>
        <v>66</v>
      </c>
      <c r="P33" s="151">
        <f t="shared" si="10"/>
        <v>64.251207729468589</v>
      </c>
    </row>
    <row r="34" spans="1:16" s="2" customFormat="1" ht="22.5" customHeight="1">
      <c r="A34" s="8" t="s">
        <v>23</v>
      </c>
      <c r="B34" s="164">
        <v>93</v>
      </c>
      <c r="C34" s="170">
        <v>83</v>
      </c>
      <c r="D34" s="130">
        <f t="shared" si="5"/>
        <v>176</v>
      </c>
      <c r="E34" s="164">
        <v>41</v>
      </c>
      <c r="F34" s="170">
        <v>31</v>
      </c>
      <c r="G34" s="130">
        <f t="shared" si="6"/>
        <v>72</v>
      </c>
      <c r="H34" s="164">
        <v>29</v>
      </c>
      <c r="I34" s="170">
        <v>22</v>
      </c>
      <c r="J34" s="130">
        <f t="shared" si="7"/>
        <v>51</v>
      </c>
      <c r="K34" s="181">
        <f t="shared" si="8"/>
        <v>70</v>
      </c>
      <c r="L34" s="186">
        <f t="shared" si="8"/>
        <v>53</v>
      </c>
      <c r="M34" s="130">
        <f t="shared" si="9"/>
        <v>123</v>
      </c>
      <c r="N34" s="139">
        <f t="shared" si="10"/>
        <v>75.268817204301072</v>
      </c>
      <c r="O34" s="145">
        <f t="shared" si="10"/>
        <v>63.855421686746979</v>
      </c>
      <c r="P34" s="151">
        <f t="shared" si="10"/>
        <v>69.88636363636364</v>
      </c>
    </row>
    <row r="35" spans="1:16" s="2" customFormat="1" ht="22.5" customHeight="1">
      <c r="A35" s="10" t="s">
        <v>35</v>
      </c>
      <c r="B35" s="164">
        <v>357</v>
      </c>
      <c r="C35" s="170">
        <v>508</v>
      </c>
      <c r="D35" s="172">
        <f t="shared" si="5"/>
        <v>865</v>
      </c>
      <c r="E35" s="164">
        <v>91</v>
      </c>
      <c r="F35" s="170">
        <v>114</v>
      </c>
      <c r="G35" s="172">
        <f t="shared" si="6"/>
        <v>205</v>
      </c>
      <c r="H35" s="164">
        <v>101</v>
      </c>
      <c r="I35" s="170">
        <v>115</v>
      </c>
      <c r="J35" s="172">
        <f t="shared" si="7"/>
        <v>216</v>
      </c>
      <c r="K35" s="182">
        <f t="shared" si="8"/>
        <v>192</v>
      </c>
      <c r="L35" s="187">
        <f t="shared" si="8"/>
        <v>229</v>
      </c>
      <c r="M35" s="130">
        <f t="shared" si="9"/>
        <v>421</v>
      </c>
      <c r="N35" s="190">
        <f t="shared" si="10"/>
        <v>53.781512605042018</v>
      </c>
      <c r="O35" s="195">
        <f t="shared" si="10"/>
        <v>45.078740157480311</v>
      </c>
      <c r="P35" s="197">
        <f t="shared" si="10"/>
        <v>48.670520231213871</v>
      </c>
    </row>
    <row r="36" spans="1:16" s="2" customFormat="1" ht="22.5" customHeight="1">
      <c r="A36" s="11" t="s">
        <v>34</v>
      </c>
      <c r="B36" s="42">
        <f t="shared" ref="B36:M36" si="11">SUM(B23:B35)</f>
        <v>1207</v>
      </c>
      <c r="C36" s="22">
        <f t="shared" si="11"/>
        <v>1348</v>
      </c>
      <c r="D36" s="37">
        <f t="shared" si="11"/>
        <v>2555</v>
      </c>
      <c r="E36" s="42">
        <f t="shared" si="11"/>
        <v>298</v>
      </c>
      <c r="F36" s="22">
        <f t="shared" si="11"/>
        <v>339</v>
      </c>
      <c r="G36" s="37">
        <f t="shared" si="11"/>
        <v>637</v>
      </c>
      <c r="H36" s="42">
        <f t="shared" si="11"/>
        <v>368</v>
      </c>
      <c r="I36" s="22">
        <f t="shared" si="11"/>
        <v>386</v>
      </c>
      <c r="J36" s="37">
        <f t="shared" si="11"/>
        <v>754</v>
      </c>
      <c r="K36" s="42">
        <f t="shared" si="11"/>
        <v>666</v>
      </c>
      <c r="L36" s="22">
        <f t="shared" si="11"/>
        <v>725</v>
      </c>
      <c r="M36" s="37">
        <f t="shared" si="11"/>
        <v>1391</v>
      </c>
      <c r="N36" s="143">
        <f t="shared" si="10"/>
        <v>55.178127589063799</v>
      </c>
      <c r="O36" s="149">
        <f t="shared" si="10"/>
        <v>53.7833827893175</v>
      </c>
      <c r="P36" s="155">
        <f t="shared" si="10"/>
        <v>54.442270058708417</v>
      </c>
    </row>
    <row r="38" spans="1:16" s="2" customFormat="1" ht="13.5">
      <c r="A38" s="158" t="s">
        <v>9</v>
      </c>
      <c r="B38" s="165">
        <f>B36</f>
        <v>1207</v>
      </c>
      <c r="C38" s="165">
        <f>C36</f>
        <v>1348</v>
      </c>
      <c r="D38" s="173">
        <f>SUM(B38:C38)</f>
        <v>2555</v>
      </c>
      <c r="E38" s="178">
        <f>E36</f>
        <v>298</v>
      </c>
      <c r="F38" s="178">
        <f>F36</f>
        <v>339</v>
      </c>
      <c r="G38" s="173">
        <f>SUM(E38:F38)</f>
        <v>637</v>
      </c>
      <c r="H38" s="178">
        <f>H36</f>
        <v>368</v>
      </c>
      <c r="I38" s="178">
        <f>I36</f>
        <v>386</v>
      </c>
      <c r="J38" s="173">
        <f>SUM(H38:I38)</f>
        <v>754</v>
      </c>
      <c r="K38" s="165">
        <f>K36</f>
        <v>666</v>
      </c>
      <c r="L38" s="165">
        <f>L36</f>
        <v>725</v>
      </c>
      <c r="M38" s="173">
        <f>SUM(K38:L38)</f>
        <v>1391</v>
      </c>
      <c r="N38" s="192">
        <f>IF(OR(K38=0,B38=0),0,K38/B38*100)</f>
        <v>55.178127589063799</v>
      </c>
      <c r="O38" s="192">
        <f>IF(OR(L38=0,C38=0),0,L38/C38*100)</f>
        <v>53.7833827893175</v>
      </c>
      <c r="P38" s="192">
        <f>IF(OR(M38=0,D38=0),0,M38/D38*100)</f>
        <v>54.442270058708417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13</v>
      </c>
      <c r="C40" s="167">
        <f t="shared" ref="C40:C52" si="13">ROUND(IF(C23=0,0,C23*$C$38/$C$36),0)</f>
        <v>18</v>
      </c>
      <c r="D40" s="166">
        <f t="shared" ref="D40:D52" si="14">SUM(B40:C40)</f>
        <v>31</v>
      </c>
      <c r="E40" s="167">
        <f t="shared" ref="E40:E52" si="15">ROUND(IF(E23=0,0,E23*$E$38/$E$36),0)</f>
        <v>3</v>
      </c>
      <c r="F40" s="167">
        <f t="shared" ref="F40:F52" si="16">ROUND(IF(F23=0,0,F23*$F$38/$F$36),0)</f>
        <v>3</v>
      </c>
      <c r="G40" s="166">
        <f t="shared" ref="G40:G52" si="17">SUM(E40:F40)</f>
        <v>6</v>
      </c>
      <c r="H40" s="167">
        <f t="shared" ref="H40:H52" si="18">ROUND(IF(H23=0,0,H23*$H$38/$H$36),0)</f>
        <v>4</v>
      </c>
      <c r="I40" s="167">
        <f t="shared" ref="I40:I52" si="19">ROUND(IF(I23=0,0,I23*$I$38/$I$36),0)</f>
        <v>6</v>
      </c>
      <c r="J40" s="166">
        <f t="shared" ref="J40:J52" si="20">SUM(H40:I40)</f>
        <v>10</v>
      </c>
      <c r="K40" s="167">
        <f t="shared" ref="K40:K52" si="21">ROUND(IF(K23=0,0,K23*$K$38/$K$36),0)</f>
        <v>7</v>
      </c>
      <c r="L40" s="167">
        <f t="shared" ref="L40:L52" si="22">ROUND(IF(L23=0,0,L23*$L$38/$L$36),0)</f>
        <v>9</v>
      </c>
      <c r="M40" s="166">
        <f t="shared" ref="M40:M52" si="23">SUM(K40:L40)</f>
        <v>16</v>
      </c>
      <c r="N40" s="193">
        <f t="shared" ref="N40:P52" si="24">IF(OR(K40=0,B40=0),0,K40/B40*100)</f>
        <v>53.846153846153847</v>
      </c>
      <c r="O40" s="193">
        <f t="shared" si="24"/>
        <v>50</v>
      </c>
      <c r="P40" s="193">
        <f t="shared" si="24"/>
        <v>51.612903225806448</v>
      </c>
    </row>
    <row r="41" spans="1:16" s="2" customFormat="1" ht="13.5">
      <c r="A41" s="159" t="s">
        <v>70</v>
      </c>
      <c r="B41" s="167">
        <f t="shared" si="12"/>
        <v>13</v>
      </c>
      <c r="C41" s="167">
        <f t="shared" si="13"/>
        <v>14</v>
      </c>
      <c r="D41" s="166">
        <f t="shared" si="14"/>
        <v>27</v>
      </c>
      <c r="E41" s="167">
        <f t="shared" si="15"/>
        <v>1</v>
      </c>
      <c r="F41" s="167">
        <f t="shared" si="16"/>
        <v>3</v>
      </c>
      <c r="G41" s="166">
        <f t="shared" si="17"/>
        <v>4</v>
      </c>
      <c r="H41" s="167">
        <f t="shared" si="18"/>
        <v>3</v>
      </c>
      <c r="I41" s="167">
        <f t="shared" si="19"/>
        <v>6</v>
      </c>
      <c r="J41" s="166">
        <f t="shared" si="20"/>
        <v>9</v>
      </c>
      <c r="K41" s="167">
        <f t="shared" si="21"/>
        <v>4</v>
      </c>
      <c r="L41" s="167">
        <f t="shared" si="22"/>
        <v>9</v>
      </c>
      <c r="M41" s="166">
        <f t="shared" si="23"/>
        <v>13</v>
      </c>
      <c r="N41" s="193">
        <f t="shared" si="24"/>
        <v>30.76923076923077</v>
      </c>
      <c r="O41" s="193">
        <f t="shared" si="24"/>
        <v>64.285714285714292</v>
      </c>
      <c r="P41" s="193">
        <f t="shared" si="24"/>
        <v>48.148148148148145</v>
      </c>
    </row>
    <row r="42" spans="1:16" s="2" customFormat="1" ht="13.5">
      <c r="A42" s="160" t="s">
        <v>0</v>
      </c>
      <c r="B42" s="167">
        <f t="shared" si="12"/>
        <v>65</v>
      </c>
      <c r="C42" s="167">
        <f t="shared" si="13"/>
        <v>55</v>
      </c>
      <c r="D42" s="166">
        <f t="shared" si="14"/>
        <v>120</v>
      </c>
      <c r="E42" s="167">
        <f t="shared" si="15"/>
        <v>9</v>
      </c>
      <c r="F42" s="167">
        <f t="shared" si="16"/>
        <v>14</v>
      </c>
      <c r="G42" s="166">
        <f t="shared" si="17"/>
        <v>23</v>
      </c>
      <c r="H42" s="167">
        <f t="shared" si="18"/>
        <v>19</v>
      </c>
      <c r="I42" s="167">
        <f t="shared" si="19"/>
        <v>10</v>
      </c>
      <c r="J42" s="166">
        <f t="shared" si="20"/>
        <v>29</v>
      </c>
      <c r="K42" s="167">
        <f t="shared" si="21"/>
        <v>28</v>
      </c>
      <c r="L42" s="167">
        <f t="shared" si="22"/>
        <v>24</v>
      </c>
      <c r="M42" s="166">
        <f t="shared" si="23"/>
        <v>52</v>
      </c>
      <c r="N42" s="193">
        <f t="shared" si="24"/>
        <v>43.07692307692308</v>
      </c>
      <c r="O42" s="193">
        <f t="shared" si="24"/>
        <v>43.636363636363633</v>
      </c>
      <c r="P42" s="193">
        <f t="shared" si="24"/>
        <v>43.333333333333336</v>
      </c>
    </row>
    <row r="43" spans="1:16" s="2" customFormat="1" ht="13.5">
      <c r="A43" s="160" t="s">
        <v>7</v>
      </c>
      <c r="B43" s="167">
        <f t="shared" si="12"/>
        <v>51</v>
      </c>
      <c r="C43" s="167">
        <f t="shared" si="13"/>
        <v>54</v>
      </c>
      <c r="D43" s="166">
        <f t="shared" si="14"/>
        <v>105</v>
      </c>
      <c r="E43" s="167">
        <f t="shared" si="15"/>
        <v>10</v>
      </c>
      <c r="F43" s="167">
        <f t="shared" si="16"/>
        <v>9</v>
      </c>
      <c r="G43" s="166">
        <f t="shared" si="17"/>
        <v>19</v>
      </c>
      <c r="H43" s="167">
        <f t="shared" si="18"/>
        <v>11</v>
      </c>
      <c r="I43" s="167">
        <f t="shared" si="19"/>
        <v>18</v>
      </c>
      <c r="J43" s="166">
        <f t="shared" si="20"/>
        <v>29</v>
      </c>
      <c r="K43" s="167">
        <f t="shared" si="21"/>
        <v>21</v>
      </c>
      <c r="L43" s="167">
        <f t="shared" si="22"/>
        <v>27</v>
      </c>
      <c r="M43" s="166">
        <f t="shared" si="23"/>
        <v>48</v>
      </c>
      <c r="N43" s="193">
        <f t="shared" si="24"/>
        <v>41.17647058823529</v>
      </c>
      <c r="O43" s="193">
        <f t="shared" si="24"/>
        <v>50</v>
      </c>
      <c r="P43" s="193">
        <f t="shared" si="24"/>
        <v>45.714285714285715</v>
      </c>
    </row>
    <row r="44" spans="1:16" s="2" customFormat="1" ht="13.5">
      <c r="A44" s="160" t="s">
        <v>11</v>
      </c>
      <c r="B44" s="167">
        <f t="shared" si="12"/>
        <v>52</v>
      </c>
      <c r="C44" s="167">
        <f t="shared" si="13"/>
        <v>42</v>
      </c>
      <c r="D44" s="166">
        <f t="shared" si="14"/>
        <v>94</v>
      </c>
      <c r="E44" s="167">
        <f t="shared" si="15"/>
        <v>8</v>
      </c>
      <c r="F44" s="167">
        <f t="shared" si="16"/>
        <v>7</v>
      </c>
      <c r="G44" s="166">
        <f t="shared" si="17"/>
        <v>15</v>
      </c>
      <c r="H44" s="167">
        <f t="shared" si="18"/>
        <v>18</v>
      </c>
      <c r="I44" s="167">
        <f t="shared" si="19"/>
        <v>18</v>
      </c>
      <c r="J44" s="166">
        <f t="shared" si="20"/>
        <v>36</v>
      </c>
      <c r="K44" s="167">
        <f t="shared" si="21"/>
        <v>26</v>
      </c>
      <c r="L44" s="167">
        <f t="shared" si="22"/>
        <v>25</v>
      </c>
      <c r="M44" s="166">
        <f t="shared" si="23"/>
        <v>51</v>
      </c>
      <c r="N44" s="193">
        <f t="shared" si="24"/>
        <v>50</v>
      </c>
      <c r="O44" s="193">
        <f t="shared" si="24"/>
        <v>59.523809523809526</v>
      </c>
      <c r="P44" s="193">
        <f t="shared" si="24"/>
        <v>54.255319148936167</v>
      </c>
    </row>
    <row r="45" spans="1:16" s="2" customFormat="1" ht="13.5">
      <c r="A45" s="160" t="s">
        <v>5</v>
      </c>
      <c r="B45" s="167">
        <f t="shared" si="12"/>
        <v>67</v>
      </c>
      <c r="C45" s="167">
        <f t="shared" si="13"/>
        <v>57</v>
      </c>
      <c r="D45" s="166">
        <f t="shared" si="14"/>
        <v>124</v>
      </c>
      <c r="E45" s="167">
        <f t="shared" si="15"/>
        <v>14</v>
      </c>
      <c r="F45" s="167">
        <f t="shared" si="16"/>
        <v>11</v>
      </c>
      <c r="G45" s="166">
        <f t="shared" si="17"/>
        <v>25</v>
      </c>
      <c r="H45" s="167">
        <f t="shared" si="18"/>
        <v>16</v>
      </c>
      <c r="I45" s="167">
        <f t="shared" si="19"/>
        <v>22</v>
      </c>
      <c r="J45" s="166">
        <f t="shared" si="20"/>
        <v>38</v>
      </c>
      <c r="K45" s="167">
        <f t="shared" si="21"/>
        <v>30</v>
      </c>
      <c r="L45" s="167">
        <f t="shared" si="22"/>
        <v>33</v>
      </c>
      <c r="M45" s="166">
        <f t="shared" si="23"/>
        <v>63</v>
      </c>
      <c r="N45" s="193">
        <f t="shared" si="24"/>
        <v>44.776119402985074</v>
      </c>
      <c r="O45" s="193">
        <f t="shared" si="24"/>
        <v>57.894736842105267</v>
      </c>
      <c r="P45" s="193">
        <f t="shared" si="24"/>
        <v>50.806451612903224</v>
      </c>
    </row>
    <row r="46" spans="1:16" s="2" customFormat="1" ht="13.5">
      <c r="A46" s="160" t="s">
        <v>17</v>
      </c>
      <c r="B46" s="167">
        <f t="shared" si="12"/>
        <v>78</v>
      </c>
      <c r="C46" s="167">
        <f t="shared" si="13"/>
        <v>73</v>
      </c>
      <c r="D46" s="166">
        <f t="shared" si="14"/>
        <v>151</v>
      </c>
      <c r="E46" s="167">
        <f t="shared" si="15"/>
        <v>14</v>
      </c>
      <c r="F46" s="167">
        <f t="shared" si="16"/>
        <v>19</v>
      </c>
      <c r="G46" s="166">
        <f t="shared" si="17"/>
        <v>33</v>
      </c>
      <c r="H46" s="167">
        <f t="shared" si="18"/>
        <v>33</v>
      </c>
      <c r="I46" s="167">
        <f t="shared" si="19"/>
        <v>30</v>
      </c>
      <c r="J46" s="166">
        <f t="shared" si="20"/>
        <v>63</v>
      </c>
      <c r="K46" s="167">
        <f t="shared" si="21"/>
        <v>47</v>
      </c>
      <c r="L46" s="167">
        <f t="shared" si="22"/>
        <v>49</v>
      </c>
      <c r="M46" s="166">
        <f t="shared" si="23"/>
        <v>96</v>
      </c>
      <c r="N46" s="193">
        <f t="shared" si="24"/>
        <v>60.256410256410255</v>
      </c>
      <c r="O46" s="193">
        <f t="shared" si="24"/>
        <v>67.123287671232873</v>
      </c>
      <c r="P46" s="193">
        <f t="shared" si="24"/>
        <v>63.576158940397356</v>
      </c>
    </row>
    <row r="47" spans="1:16" s="2" customFormat="1" ht="13.5">
      <c r="A47" s="160" t="s">
        <v>4</v>
      </c>
      <c r="B47" s="167">
        <f t="shared" si="12"/>
        <v>98</v>
      </c>
      <c r="C47" s="167">
        <f t="shared" si="13"/>
        <v>101</v>
      </c>
      <c r="D47" s="166">
        <f t="shared" si="14"/>
        <v>199</v>
      </c>
      <c r="E47" s="167">
        <f t="shared" si="15"/>
        <v>24</v>
      </c>
      <c r="F47" s="167">
        <f t="shared" si="16"/>
        <v>17</v>
      </c>
      <c r="G47" s="166">
        <f t="shared" si="17"/>
        <v>41</v>
      </c>
      <c r="H47" s="167">
        <f t="shared" si="18"/>
        <v>35</v>
      </c>
      <c r="I47" s="167">
        <f t="shared" si="19"/>
        <v>40</v>
      </c>
      <c r="J47" s="166">
        <f t="shared" si="20"/>
        <v>75</v>
      </c>
      <c r="K47" s="167">
        <f t="shared" si="21"/>
        <v>59</v>
      </c>
      <c r="L47" s="167">
        <f t="shared" si="22"/>
        <v>57</v>
      </c>
      <c r="M47" s="166">
        <f t="shared" si="23"/>
        <v>116</v>
      </c>
      <c r="N47" s="193">
        <f t="shared" si="24"/>
        <v>60.204081632653065</v>
      </c>
      <c r="O47" s="193">
        <f t="shared" si="24"/>
        <v>56.435643564356432</v>
      </c>
      <c r="P47" s="193">
        <f t="shared" si="24"/>
        <v>58.291457286432156</v>
      </c>
    </row>
    <row r="48" spans="1:16" s="2" customFormat="1" ht="13.5">
      <c r="A48" s="160" t="s">
        <v>10</v>
      </c>
      <c r="B48" s="167">
        <f t="shared" si="12"/>
        <v>121</v>
      </c>
      <c r="C48" s="167">
        <f t="shared" si="13"/>
        <v>121</v>
      </c>
      <c r="D48" s="166">
        <f t="shared" si="14"/>
        <v>242</v>
      </c>
      <c r="E48" s="167">
        <f t="shared" si="15"/>
        <v>24</v>
      </c>
      <c r="F48" s="167">
        <f t="shared" si="16"/>
        <v>24</v>
      </c>
      <c r="G48" s="166">
        <f t="shared" si="17"/>
        <v>48</v>
      </c>
      <c r="H48" s="167">
        <f t="shared" si="18"/>
        <v>39</v>
      </c>
      <c r="I48" s="167">
        <f t="shared" si="19"/>
        <v>37</v>
      </c>
      <c r="J48" s="166">
        <f t="shared" si="20"/>
        <v>76</v>
      </c>
      <c r="K48" s="167">
        <f t="shared" si="21"/>
        <v>63</v>
      </c>
      <c r="L48" s="167">
        <f t="shared" si="22"/>
        <v>61</v>
      </c>
      <c r="M48" s="166">
        <f t="shared" si="23"/>
        <v>124</v>
      </c>
      <c r="N48" s="193">
        <f t="shared" si="24"/>
        <v>52.066115702479344</v>
      </c>
      <c r="O48" s="193">
        <f t="shared" si="24"/>
        <v>50.413223140495866</v>
      </c>
      <c r="P48" s="193">
        <f t="shared" si="24"/>
        <v>51.239669421487598</v>
      </c>
    </row>
    <row r="49" spans="1:16" s="2" customFormat="1" ht="13.5">
      <c r="A49" s="160" t="s">
        <v>14</v>
      </c>
      <c r="B49" s="167">
        <f t="shared" si="12"/>
        <v>92</v>
      </c>
      <c r="C49" s="167">
        <f t="shared" si="13"/>
        <v>122</v>
      </c>
      <c r="D49" s="166">
        <f t="shared" si="14"/>
        <v>214</v>
      </c>
      <c r="E49" s="167">
        <f t="shared" si="15"/>
        <v>20</v>
      </c>
      <c r="F49" s="167">
        <f t="shared" si="16"/>
        <v>50</v>
      </c>
      <c r="G49" s="166">
        <f t="shared" si="17"/>
        <v>70</v>
      </c>
      <c r="H49" s="167">
        <f t="shared" si="18"/>
        <v>32</v>
      </c>
      <c r="I49" s="167">
        <f t="shared" si="19"/>
        <v>33</v>
      </c>
      <c r="J49" s="166">
        <f t="shared" si="20"/>
        <v>65</v>
      </c>
      <c r="K49" s="167">
        <f t="shared" si="21"/>
        <v>52</v>
      </c>
      <c r="L49" s="167">
        <f t="shared" si="22"/>
        <v>83</v>
      </c>
      <c r="M49" s="166">
        <f t="shared" si="23"/>
        <v>135</v>
      </c>
      <c r="N49" s="193">
        <f t="shared" si="24"/>
        <v>56.521739130434781</v>
      </c>
      <c r="O49" s="193">
        <f t="shared" si="24"/>
        <v>68.032786885245898</v>
      </c>
      <c r="P49" s="193">
        <f t="shared" si="24"/>
        <v>63.084112149532714</v>
      </c>
    </row>
    <row r="50" spans="1:16" s="2" customFormat="1" ht="13.5">
      <c r="A50" s="160" t="s">
        <v>20</v>
      </c>
      <c r="B50" s="167">
        <f t="shared" si="12"/>
        <v>107</v>
      </c>
      <c r="C50" s="167">
        <f t="shared" si="13"/>
        <v>100</v>
      </c>
      <c r="D50" s="166">
        <f t="shared" si="14"/>
        <v>207</v>
      </c>
      <c r="E50" s="167">
        <f t="shared" si="15"/>
        <v>39</v>
      </c>
      <c r="F50" s="167">
        <f t="shared" si="16"/>
        <v>37</v>
      </c>
      <c r="G50" s="166">
        <f t="shared" si="17"/>
        <v>76</v>
      </c>
      <c r="H50" s="167">
        <f t="shared" si="18"/>
        <v>28</v>
      </c>
      <c r="I50" s="167">
        <f t="shared" si="19"/>
        <v>29</v>
      </c>
      <c r="J50" s="166">
        <f t="shared" si="20"/>
        <v>57</v>
      </c>
      <c r="K50" s="167">
        <f t="shared" si="21"/>
        <v>67</v>
      </c>
      <c r="L50" s="167">
        <f t="shared" si="22"/>
        <v>66</v>
      </c>
      <c r="M50" s="166">
        <f t="shared" si="23"/>
        <v>133</v>
      </c>
      <c r="N50" s="193">
        <f t="shared" si="24"/>
        <v>62.616822429906534</v>
      </c>
      <c r="O50" s="193">
        <f t="shared" si="24"/>
        <v>66</v>
      </c>
      <c r="P50" s="193">
        <f t="shared" si="24"/>
        <v>64.251207729468589</v>
      </c>
    </row>
    <row r="51" spans="1:16" s="2" customFormat="1" ht="13.5">
      <c r="A51" s="160" t="s">
        <v>23</v>
      </c>
      <c r="B51" s="167">
        <f t="shared" si="12"/>
        <v>93</v>
      </c>
      <c r="C51" s="167">
        <f t="shared" si="13"/>
        <v>83</v>
      </c>
      <c r="D51" s="166">
        <f t="shared" si="14"/>
        <v>176</v>
      </c>
      <c r="E51" s="167">
        <f t="shared" si="15"/>
        <v>41</v>
      </c>
      <c r="F51" s="167">
        <f t="shared" si="16"/>
        <v>31</v>
      </c>
      <c r="G51" s="166">
        <f t="shared" si="17"/>
        <v>72</v>
      </c>
      <c r="H51" s="167">
        <f t="shared" si="18"/>
        <v>29</v>
      </c>
      <c r="I51" s="167">
        <f t="shared" si="19"/>
        <v>22</v>
      </c>
      <c r="J51" s="166">
        <f t="shared" si="20"/>
        <v>51</v>
      </c>
      <c r="K51" s="167">
        <f t="shared" si="21"/>
        <v>70</v>
      </c>
      <c r="L51" s="167">
        <f t="shared" si="22"/>
        <v>53</v>
      </c>
      <c r="M51" s="166">
        <f t="shared" si="23"/>
        <v>123</v>
      </c>
      <c r="N51" s="193">
        <f t="shared" si="24"/>
        <v>75.268817204301072</v>
      </c>
      <c r="O51" s="193">
        <f t="shared" si="24"/>
        <v>63.855421686746979</v>
      </c>
      <c r="P51" s="193">
        <f t="shared" si="24"/>
        <v>69.88636363636364</v>
      </c>
    </row>
    <row r="52" spans="1:16" s="2" customFormat="1" ht="13.5">
      <c r="A52" s="160" t="s">
        <v>35</v>
      </c>
      <c r="B52" s="167">
        <f t="shared" si="12"/>
        <v>357</v>
      </c>
      <c r="C52" s="167">
        <f t="shared" si="13"/>
        <v>508</v>
      </c>
      <c r="D52" s="166">
        <f t="shared" si="14"/>
        <v>865</v>
      </c>
      <c r="E52" s="167">
        <f t="shared" si="15"/>
        <v>91</v>
      </c>
      <c r="F52" s="167">
        <f t="shared" si="16"/>
        <v>114</v>
      </c>
      <c r="G52" s="166">
        <f t="shared" si="17"/>
        <v>205</v>
      </c>
      <c r="H52" s="167">
        <f t="shared" si="18"/>
        <v>101</v>
      </c>
      <c r="I52" s="167">
        <f t="shared" si="19"/>
        <v>115</v>
      </c>
      <c r="J52" s="166">
        <f t="shared" si="20"/>
        <v>216</v>
      </c>
      <c r="K52" s="167">
        <f t="shared" si="21"/>
        <v>192</v>
      </c>
      <c r="L52" s="167">
        <f t="shared" si="22"/>
        <v>229</v>
      </c>
      <c r="M52" s="166">
        <f t="shared" si="23"/>
        <v>421</v>
      </c>
      <c r="N52" s="193">
        <f t="shared" si="24"/>
        <v>53.781512605042018</v>
      </c>
      <c r="O52" s="193">
        <f t="shared" si="24"/>
        <v>45.078740157480311</v>
      </c>
      <c r="P52" s="193">
        <f t="shared" si="24"/>
        <v>48.670520231213871</v>
      </c>
    </row>
    <row r="53" spans="1:16" s="2" customFormat="1" ht="13.5">
      <c r="A53" s="160" t="s">
        <v>34</v>
      </c>
      <c r="B53" s="166">
        <f t="shared" ref="B53:M53" si="25">SUM(B40:B52)</f>
        <v>1207</v>
      </c>
      <c r="C53" s="166">
        <f t="shared" si="25"/>
        <v>1348</v>
      </c>
      <c r="D53" s="166">
        <f t="shared" si="25"/>
        <v>2555</v>
      </c>
      <c r="E53" s="166">
        <f t="shared" si="25"/>
        <v>298</v>
      </c>
      <c r="F53" s="166">
        <f t="shared" si="25"/>
        <v>339</v>
      </c>
      <c r="G53" s="166">
        <f t="shared" si="25"/>
        <v>637</v>
      </c>
      <c r="H53" s="166">
        <f t="shared" si="25"/>
        <v>368</v>
      </c>
      <c r="I53" s="166">
        <f t="shared" si="25"/>
        <v>386</v>
      </c>
      <c r="J53" s="166">
        <f t="shared" si="25"/>
        <v>754</v>
      </c>
      <c r="K53" s="166">
        <f t="shared" si="25"/>
        <v>666</v>
      </c>
      <c r="L53" s="166">
        <f t="shared" si="25"/>
        <v>725</v>
      </c>
      <c r="M53" s="166">
        <f t="shared" si="25"/>
        <v>1391</v>
      </c>
      <c r="N53" s="193">
        <f>ROUND(IF(OR(K53=0,B53=0),0,K53/B53*100),2)</f>
        <v>55.18</v>
      </c>
      <c r="O53" s="193">
        <f>ROUND(IF(OR(L53=0,C53=0),0,L53/C53*100),2)</f>
        <v>53.78</v>
      </c>
      <c r="P53" s="193">
        <f>ROUND(IF(OR(M53=0,D53=0),0,M53/D53*100),2)</f>
        <v>54.44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115" priority="153" stopIfTrue="1" operator="notEqual">
      <formula>B36</formula>
    </cfRule>
  </conditionalFormatting>
  <conditionalFormatting sqref="H49:J49">
    <cfRule type="cellIs" dxfId="4114" priority="154" stopIfTrue="1" operator="greaterThan">
      <formula>100</formula>
    </cfRule>
    <cfRule type="cellIs" dxfId="4113" priority="155" stopIfTrue="1" operator="notEqual">
      <formula>H36</formula>
    </cfRule>
  </conditionalFormatting>
  <conditionalFormatting sqref="H39:J48">
    <cfRule type="cellIs" dxfId="4112" priority="156" stopIfTrue="1" operator="greaterThan">
      <formula>100</formula>
    </cfRule>
  </conditionalFormatting>
  <conditionalFormatting sqref="B49:G49">
    <cfRule type="cellIs" dxfId="4111" priority="152" stopIfTrue="1" operator="notEqual">
      <formula>B36</formula>
    </cfRule>
  </conditionalFormatting>
  <conditionalFormatting sqref="H49:J49">
    <cfRule type="cellIs" dxfId="4110" priority="150" stopIfTrue="1" operator="greaterThan">
      <formula>100</formula>
    </cfRule>
    <cfRule type="cellIs" dxfId="4109" priority="151" stopIfTrue="1" operator="notEqual">
      <formula>H36</formula>
    </cfRule>
  </conditionalFormatting>
  <conditionalFormatting sqref="H39:J48">
    <cfRule type="cellIs" dxfId="4108" priority="149" stopIfTrue="1" operator="greaterThan">
      <formula>100</formula>
    </cfRule>
  </conditionalFormatting>
  <conditionalFormatting sqref="B49:G49">
    <cfRule type="cellIs" dxfId="4107" priority="148" stopIfTrue="1" operator="notEqual">
      <formula>B36</formula>
    </cfRule>
  </conditionalFormatting>
  <conditionalFormatting sqref="H49:J49">
    <cfRule type="cellIs" dxfId="4106" priority="146" stopIfTrue="1" operator="greaterThan">
      <formula>100</formula>
    </cfRule>
    <cfRule type="cellIs" dxfId="4105" priority="147" stopIfTrue="1" operator="notEqual">
      <formula>H36</formula>
    </cfRule>
  </conditionalFormatting>
  <conditionalFormatting sqref="H39:J48">
    <cfRule type="cellIs" dxfId="4104" priority="145" stopIfTrue="1" operator="greaterThan">
      <formula>100</formula>
    </cfRule>
  </conditionalFormatting>
  <conditionalFormatting sqref="B49:G49">
    <cfRule type="cellIs" dxfId="4103" priority="144" stopIfTrue="1" operator="notEqual">
      <formula>B36</formula>
    </cfRule>
  </conditionalFormatting>
  <conditionalFormatting sqref="H49:J49">
    <cfRule type="cellIs" dxfId="4102" priority="142" stopIfTrue="1" operator="greaterThan">
      <formula>100</formula>
    </cfRule>
    <cfRule type="cellIs" dxfId="4101" priority="143" stopIfTrue="1" operator="notEqual">
      <formula>H36</formula>
    </cfRule>
  </conditionalFormatting>
  <conditionalFormatting sqref="H39:J48">
    <cfRule type="cellIs" dxfId="4100" priority="141" stopIfTrue="1" operator="greaterThan">
      <formula>100</formula>
    </cfRule>
  </conditionalFormatting>
  <conditionalFormatting sqref="B49:G49">
    <cfRule type="cellIs" dxfId="4099" priority="140" stopIfTrue="1" operator="notEqual">
      <formula>B36</formula>
    </cfRule>
  </conditionalFormatting>
  <conditionalFormatting sqref="H49:J49">
    <cfRule type="cellIs" dxfId="4098" priority="138" stopIfTrue="1" operator="greaterThan">
      <formula>100</formula>
    </cfRule>
    <cfRule type="cellIs" dxfId="4097" priority="139" stopIfTrue="1" operator="notEqual">
      <formula>H36</formula>
    </cfRule>
  </conditionalFormatting>
  <conditionalFormatting sqref="H39:J48">
    <cfRule type="cellIs" dxfId="4096" priority="137" stopIfTrue="1" operator="greaterThan">
      <formula>100</formula>
    </cfRule>
  </conditionalFormatting>
  <conditionalFormatting sqref="B49:G49">
    <cfRule type="cellIs" dxfId="4095" priority="136" stopIfTrue="1" operator="notEqual">
      <formula>B36</formula>
    </cfRule>
  </conditionalFormatting>
  <conditionalFormatting sqref="H49:J49">
    <cfRule type="cellIs" dxfId="4094" priority="134" stopIfTrue="1" operator="greaterThan">
      <formula>100</formula>
    </cfRule>
    <cfRule type="cellIs" dxfId="4093" priority="135" stopIfTrue="1" operator="notEqual">
      <formula>H36</formula>
    </cfRule>
  </conditionalFormatting>
  <conditionalFormatting sqref="H39:J48">
    <cfRule type="cellIs" dxfId="4092" priority="133" stopIfTrue="1" operator="greaterThan">
      <formula>100</formula>
    </cfRule>
  </conditionalFormatting>
  <conditionalFormatting sqref="B49:G49">
    <cfRule type="cellIs" dxfId="4091" priority="132" stopIfTrue="1" operator="notEqual">
      <formula>B36</formula>
    </cfRule>
  </conditionalFormatting>
  <conditionalFormatting sqref="H49:J49">
    <cfRule type="cellIs" dxfId="4090" priority="130" stopIfTrue="1" operator="greaterThan">
      <formula>100</formula>
    </cfRule>
    <cfRule type="cellIs" dxfId="4089" priority="131" stopIfTrue="1" operator="notEqual">
      <formula>H36</formula>
    </cfRule>
  </conditionalFormatting>
  <conditionalFormatting sqref="H39:J48">
    <cfRule type="cellIs" dxfId="4088" priority="129" stopIfTrue="1" operator="greaterThan">
      <formula>100</formula>
    </cfRule>
  </conditionalFormatting>
  <conditionalFormatting sqref="B49:G49">
    <cfRule type="cellIs" dxfId="4087" priority="128" stopIfTrue="1" operator="notEqual">
      <formula>B36</formula>
    </cfRule>
  </conditionalFormatting>
  <conditionalFormatting sqref="H49:J49">
    <cfRule type="cellIs" dxfId="4086" priority="126" stopIfTrue="1" operator="greaterThan">
      <formula>100</formula>
    </cfRule>
    <cfRule type="cellIs" dxfId="4085" priority="127" stopIfTrue="1" operator="notEqual">
      <formula>H36</formula>
    </cfRule>
  </conditionalFormatting>
  <conditionalFormatting sqref="H39:J48">
    <cfRule type="cellIs" dxfId="4084" priority="125" stopIfTrue="1" operator="greaterThan">
      <formula>100</formula>
    </cfRule>
  </conditionalFormatting>
  <conditionalFormatting sqref="B49:G49">
    <cfRule type="cellIs" dxfId="4083" priority="124" stopIfTrue="1" operator="notEqual">
      <formula>B36</formula>
    </cfRule>
  </conditionalFormatting>
  <conditionalFormatting sqref="H49:J49">
    <cfRule type="cellIs" dxfId="4082" priority="122" stopIfTrue="1" operator="greaterThan">
      <formula>100</formula>
    </cfRule>
    <cfRule type="cellIs" dxfId="4081" priority="123" stopIfTrue="1" operator="notEqual">
      <formula>H36</formula>
    </cfRule>
  </conditionalFormatting>
  <conditionalFormatting sqref="H39:J48">
    <cfRule type="cellIs" dxfId="4080" priority="121" stopIfTrue="1" operator="greaterThan">
      <formula>100</formula>
    </cfRule>
  </conditionalFormatting>
  <conditionalFormatting sqref="B49:G49">
    <cfRule type="cellIs" dxfId="4079" priority="120" stopIfTrue="1" operator="notEqual">
      <formula>B36</formula>
    </cfRule>
  </conditionalFormatting>
  <conditionalFormatting sqref="H49:J49">
    <cfRule type="cellIs" dxfId="4078" priority="118" stopIfTrue="1" operator="greaterThan">
      <formula>100</formula>
    </cfRule>
    <cfRule type="cellIs" dxfId="4077" priority="119" stopIfTrue="1" operator="notEqual">
      <formula>H36</formula>
    </cfRule>
  </conditionalFormatting>
  <conditionalFormatting sqref="H39:J48">
    <cfRule type="cellIs" dxfId="4076" priority="117" stopIfTrue="1" operator="greaterThan">
      <formula>100</formula>
    </cfRule>
  </conditionalFormatting>
  <conditionalFormatting sqref="B49:G49">
    <cfRule type="cellIs" dxfId="4075" priority="116" stopIfTrue="1" operator="notEqual">
      <formula>B36</formula>
    </cfRule>
  </conditionalFormatting>
  <conditionalFormatting sqref="H49:J49">
    <cfRule type="cellIs" dxfId="4074" priority="114" stopIfTrue="1" operator="greaterThan">
      <formula>100</formula>
    </cfRule>
    <cfRule type="cellIs" dxfId="4073" priority="115" stopIfTrue="1" operator="notEqual">
      <formula>H36</formula>
    </cfRule>
  </conditionalFormatting>
  <conditionalFormatting sqref="H39:J48">
    <cfRule type="cellIs" dxfId="4072" priority="113" stopIfTrue="1" operator="greaterThan">
      <formula>100</formula>
    </cfRule>
  </conditionalFormatting>
  <conditionalFormatting sqref="B49:G49">
    <cfRule type="cellIs" dxfId="4071" priority="112" stopIfTrue="1" operator="notEqual">
      <formula>B36</formula>
    </cfRule>
  </conditionalFormatting>
  <conditionalFormatting sqref="H49:J49">
    <cfRule type="cellIs" dxfId="4070" priority="110" stopIfTrue="1" operator="greaterThan">
      <formula>100</formula>
    </cfRule>
    <cfRule type="cellIs" dxfId="4069" priority="111" stopIfTrue="1" operator="notEqual">
      <formula>H36</formula>
    </cfRule>
  </conditionalFormatting>
  <conditionalFormatting sqref="H39:J48">
    <cfRule type="cellIs" dxfId="4068" priority="109" stopIfTrue="1" operator="greaterThan">
      <formula>100</formula>
    </cfRule>
  </conditionalFormatting>
  <conditionalFormatting sqref="B49:G49">
    <cfRule type="cellIs" dxfId="4067" priority="108" stopIfTrue="1" operator="notEqual">
      <formula>B36</formula>
    </cfRule>
  </conditionalFormatting>
  <conditionalFormatting sqref="H49:J49">
    <cfRule type="cellIs" dxfId="4066" priority="106" stopIfTrue="1" operator="greaterThan">
      <formula>100</formula>
    </cfRule>
    <cfRule type="cellIs" dxfId="4065" priority="107" stopIfTrue="1" operator="notEqual">
      <formula>H36</formula>
    </cfRule>
  </conditionalFormatting>
  <conditionalFormatting sqref="H39:J48">
    <cfRule type="cellIs" dxfId="4064" priority="105" stopIfTrue="1" operator="greaterThan">
      <formula>100</formula>
    </cfRule>
  </conditionalFormatting>
  <conditionalFormatting sqref="B49:G49">
    <cfRule type="cellIs" dxfId="4063" priority="104" stopIfTrue="1" operator="notEqual">
      <formula>B36</formula>
    </cfRule>
  </conditionalFormatting>
  <conditionalFormatting sqref="H49:J49">
    <cfRule type="cellIs" dxfId="4062" priority="102" stopIfTrue="1" operator="greaterThan">
      <formula>100</formula>
    </cfRule>
    <cfRule type="cellIs" dxfId="4061" priority="103" stopIfTrue="1" operator="notEqual">
      <formula>H36</formula>
    </cfRule>
  </conditionalFormatting>
  <conditionalFormatting sqref="H39:J48">
    <cfRule type="cellIs" dxfId="4060" priority="101" stopIfTrue="1" operator="greaterThan">
      <formula>100</formula>
    </cfRule>
  </conditionalFormatting>
  <conditionalFormatting sqref="B49:G49">
    <cfRule type="cellIs" dxfId="4059" priority="100" stopIfTrue="1" operator="notEqual">
      <formula>B36</formula>
    </cfRule>
  </conditionalFormatting>
  <conditionalFormatting sqref="H49:J49">
    <cfRule type="cellIs" dxfId="4058" priority="98" stopIfTrue="1" operator="greaterThan">
      <formula>100</formula>
    </cfRule>
    <cfRule type="cellIs" dxfId="4057" priority="99" stopIfTrue="1" operator="notEqual">
      <formula>H36</formula>
    </cfRule>
  </conditionalFormatting>
  <conditionalFormatting sqref="H39:J48">
    <cfRule type="cellIs" dxfId="4056" priority="97" stopIfTrue="1" operator="greaterThan">
      <formula>100</formula>
    </cfRule>
  </conditionalFormatting>
  <conditionalFormatting sqref="B49:G49">
    <cfRule type="cellIs" dxfId="4055" priority="96" stopIfTrue="1" operator="notEqual">
      <formula>B36</formula>
    </cfRule>
  </conditionalFormatting>
  <conditionalFormatting sqref="H49:J49">
    <cfRule type="cellIs" dxfId="4054" priority="94" stopIfTrue="1" operator="greaterThan">
      <formula>100</formula>
    </cfRule>
    <cfRule type="cellIs" dxfId="4053" priority="95" stopIfTrue="1" operator="notEqual">
      <formula>H36</formula>
    </cfRule>
  </conditionalFormatting>
  <conditionalFormatting sqref="H39:J48">
    <cfRule type="cellIs" dxfId="4052" priority="93" stopIfTrue="1" operator="greaterThan">
      <formula>100</formula>
    </cfRule>
  </conditionalFormatting>
  <conditionalFormatting sqref="B49:G49">
    <cfRule type="cellIs" dxfId="4051" priority="92" stopIfTrue="1" operator="notEqual">
      <formula>B36</formula>
    </cfRule>
  </conditionalFormatting>
  <conditionalFormatting sqref="H49:J49">
    <cfRule type="cellIs" dxfId="4050" priority="90" stopIfTrue="1" operator="greaterThan">
      <formula>100</formula>
    </cfRule>
    <cfRule type="cellIs" dxfId="4049" priority="91" stopIfTrue="1" operator="notEqual">
      <formula>H36</formula>
    </cfRule>
  </conditionalFormatting>
  <conditionalFormatting sqref="H39:J48">
    <cfRule type="cellIs" dxfId="4048" priority="89" stopIfTrue="1" operator="greaterThan">
      <formula>100</formula>
    </cfRule>
  </conditionalFormatting>
  <conditionalFormatting sqref="B49:G49">
    <cfRule type="cellIs" dxfId="4047" priority="88" stopIfTrue="1" operator="notEqual">
      <formula>B36</formula>
    </cfRule>
  </conditionalFormatting>
  <conditionalFormatting sqref="H49:J49">
    <cfRule type="cellIs" dxfId="4046" priority="86" stopIfTrue="1" operator="greaterThan">
      <formula>100</formula>
    </cfRule>
    <cfRule type="cellIs" dxfId="4045" priority="87" stopIfTrue="1" operator="notEqual">
      <formula>H36</formula>
    </cfRule>
  </conditionalFormatting>
  <conditionalFormatting sqref="H39:J48">
    <cfRule type="cellIs" dxfId="4044" priority="85" stopIfTrue="1" operator="greaterThan">
      <formula>100</formula>
    </cfRule>
  </conditionalFormatting>
  <conditionalFormatting sqref="B49:G49">
    <cfRule type="cellIs" dxfId="4043" priority="84" stopIfTrue="1" operator="notEqual">
      <formula>B36</formula>
    </cfRule>
  </conditionalFormatting>
  <conditionalFormatting sqref="H49:J49">
    <cfRule type="cellIs" dxfId="4042" priority="82" stopIfTrue="1" operator="greaterThan">
      <formula>100</formula>
    </cfRule>
    <cfRule type="cellIs" dxfId="4041" priority="83" stopIfTrue="1" operator="notEqual">
      <formula>H36</formula>
    </cfRule>
  </conditionalFormatting>
  <conditionalFormatting sqref="H39:J48">
    <cfRule type="cellIs" dxfId="4040" priority="81" stopIfTrue="1" operator="greaterThan">
      <formula>100</formula>
    </cfRule>
  </conditionalFormatting>
  <conditionalFormatting sqref="B49:G49">
    <cfRule type="cellIs" dxfId="4039" priority="80" stopIfTrue="1" operator="notEqual">
      <formula>B36</formula>
    </cfRule>
  </conditionalFormatting>
  <conditionalFormatting sqref="H49:J49">
    <cfRule type="cellIs" dxfId="4038" priority="78" stopIfTrue="1" operator="greaterThan">
      <formula>100</formula>
    </cfRule>
    <cfRule type="cellIs" dxfId="4037" priority="79" stopIfTrue="1" operator="notEqual">
      <formula>H36</formula>
    </cfRule>
  </conditionalFormatting>
  <conditionalFormatting sqref="H39:J48">
    <cfRule type="cellIs" dxfId="4036" priority="77" stopIfTrue="1" operator="greaterThan">
      <formula>100</formula>
    </cfRule>
  </conditionalFormatting>
  <conditionalFormatting sqref="B49:G49">
    <cfRule type="cellIs" dxfId="4035" priority="76" stopIfTrue="1" operator="notEqual">
      <formula>B36</formula>
    </cfRule>
  </conditionalFormatting>
  <conditionalFormatting sqref="H49:J49">
    <cfRule type="cellIs" dxfId="4034" priority="74" stopIfTrue="1" operator="greaterThan">
      <formula>100</formula>
    </cfRule>
    <cfRule type="cellIs" dxfId="4033" priority="75" stopIfTrue="1" operator="notEqual">
      <formula>H36</formula>
    </cfRule>
  </conditionalFormatting>
  <conditionalFormatting sqref="H39:J48">
    <cfRule type="cellIs" dxfId="4032" priority="73" stopIfTrue="1" operator="greaterThan">
      <formula>100</formula>
    </cfRule>
  </conditionalFormatting>
  <conditionalFormatting sqref="B49:G49">
    <cfRule type="cellIs" dxfId="4031" priority="72" stopIfTrue="1" operator="notEqual">
      <formula>B36</formula>
    </cfRule>
  </conditionalFormatting>
  <conditionalFormatting sqref="H49:J49">
    <cfRule type="cellIs" dxfId="4030" priority="70" stopIfTrue="1" operator="greaterThan">
      <formula>100</formula>
    </cfRule>
    <cfRule type="cellIs" dxfId="4029" priority="71" stopIfTrue="1" operator="notEqual">
      <formula>H36</formula>
    </cfRule>
  </conditionalFormatting>
  <conditionalFormatting sqref="H39:J48">
    <cfRule type="cellIs" dxfId="4028" priority="69" stopIfTrue="1" operator="greaterThan">
      <formula>100</formula>
    </cfRule>
  </conditionalFormatting>
  <conditionalFormatting sqref="B49:G49">
    <cfRule type="cellIs" dxfId="4027" priority="68" stopIfTrue="1" operator="notEqual">
      <formula>B36</formula>
    </cfRule>
  </conditionalFormatting>
  <conditionalFormatting sqref="H49:J49">
    <cfRule type="cellIs" dxfId="4026" priority="66" stopIfTrue="1" operator="greaterThan">
      <formula>100</formula>
    </cfRule>
    <cfRule type="cellIs" dxfId="4025" priority="67" stopIfTrue="1" operator="notEqual">
      <formula>H36</formula>
    </cfRule>
  </conditionalFormatting>
  <conditionalFormatting sqref="H39:J48">
    <cfRule type="cellIs" dxfId="4024" priority="65" stopIfTrue="1" operator="greaterThan">
      <formula>100</formula>
    </cfRule>
  </conditionalFormatting>
  <conditionalFormatting sqref="B49:G49">
    <cfRule type="cellIs" dxfId="4023" priority="64" stopIfTrue="1" operator="notEqual">
      <formula>B36</formula>
    </cfRule>
  </conditionalFormatting>
  <conditionalFormatting sqref="H49:J49">
    <cfRule type="cellIs" dxfId="4022" priority="62" stopIfTrue="1" operator="greaterThan">
      <formula>100</formula>
    </cfRule>
    <cfRule type="cellIs" dxfId="4021" priority="63" stopIfTrue="1" operator="notEqual">
      <formula>H36</formula>
    </cfRule>
  </conditionalFormatting>
  <conditionalFormatting sqref="H39:J48">
    <cfRule type="cellIs" dxfId="4020" priority="61" stopIfTrue="1" operator="greaterThan">
      <formula>100</formula>
    </cfRule>
  </conditionalFormatting>
  <conditionalFormatting sqref="B49:G49">
    <cfRule type="cellIs" dxfId="4019" priority="60" stopIfTrue="1" operator="notEqual">
      <formula>B36</formula>
    </cfRule>
  </conditionalFormatting>
  <conditionalFormatting sqref="H49:J49">
    <cfRule type="cellIs" dxfId="4018" priority="58" stopIfTrue="1" operator="greaterThan">
      <formula>100</formula>
    </cfRule>
    <cfRule type="cellIs" dxfId="4017" priority="59" stopIfTrue="1" operator="notEqual">
      <formula>H36</formula>
    </cfRule>
  </conditionalFormatting>
  <conditionalFormatting sqref="H39:J48">
    <cfRule type="cellIs" dxfId="4016" priority="57" stopIfTrue="1" operator="greaterThan">
      <formula>100</formula>
    </cfRule>
  </conditionalFormatting>
  <conditionalFormatting sqref="B49:G49">
    <cfRule type="cellIs" dxfId="4015" priority="56" stopIfTrue="1" operator="notEqual">
      <formula>B36</formula>
    </cfRule>
  </conditionalFormatting>
  <conditionalFormatting sqref="H49:J49">
    <cfRule type="cellIs" dxfId="4014" priority="54" stopIfTrue="1" operator="greaterThan">
      <formula>100</formula>
    </cfRule>
    <cfRule type="cellIs" dxfId="4013" priority="55" stopIfTrue="1" operator="notEqual">
      <formula>H36</formula>
    </cfRule>
  </conditionalFormatting>
  <conditionalFormatting sqref="H39:J48">
    <cfRule type="cellIs" dxfId="4012" priority="53" stopIfTrue="1" operator="greaterThan">
      <formula>100</formula>
    </cfRule>
  </conditionalFormatting>
  <conditionalFormatting sqref="B49:G49">
    <cfRule type="cellIs" dxfId="4011" priority="52" stopIfTrue="1" operator="notEqual">
      <formula>B36</formula>
    </cfRule>
  </conditionalFormatting>
  <conditionalFormatting sqref="H49:J49">
    <cfRule type="cellIs" dxfId="4010" priority="50" stopIfTrue="1" operator="greaterThan">
      <formula>100</formula>
    </cfRule>
    <cfRule type="cellIs" dxfId="4009" priority="51" stopIfTrue="1" operator="notEqual">
      <formula>H36</formula>
    </cfRule>
  </conditionalFormatting>
  <conditionalFormatting sqref="H39:J48">
    <cfRule type="cellIs" dxfId="4008" priority="49" stopIfTrue="1" operator="greaterThan">
      <formula>100</formula>
    </cfRule>
  </conditionalFormatting>
  <conditionalFormatting sqref="B49:G49">
    <cfRule type="cellIs" dxfId="4007" priority="48" stopIfTrue="1" operator="notEqual">
      <formula>B36</formula>
    </cfRule>
  </conditionalFormatting>
  <conditionalFormatting sqref="H49:J49">
    <cfRule type="cellIs" dxfId="4006" priority="46" stopIfTrue="1" operator="greaterThan">
      <formula>100</formula>
    </cfRule>
    <cfRule type="cellIs" dxfId="4005" priority="47" stopIfTrue="1" operator="notEqual">
      <formula>H36</formula>
    </cfRule>
  </conditionalFormatting>
  <conditionalFormatting sqref="H39:J48">
    <cfRule type="cellIs" dxfId="4004" priority="45" stopIfTrue="1" operator="greaterThan">
      <formula>100</formula>
    </cfRule>
  </conditionalFormatting>
  <conditionalFormatting sqref="B53:G53">
    <cfRule type="cellIs" dxfId="4003" priority="44" stopIfTrue="1" operator="notEqual">
      <formula>B38</formula>
    </cfRule>
  </conditionalFormatting>
  <conditionalFormatting sqref="H53:J53">
    <cfRule type="cellIs" dxfId="4002" priority="42" stopIfTrue="1" operator="greaterThan">
      <formula>100</formula>
    </cfRule>
    <cfRule type="cellIs" dxfId="4001" priority="43" stopIfTrue="1" operator="notEqual">
      <formula>H38</formula>
    </cfRule>
  </conditionalFormatting>
  <conditionalFormatting sqref="H40:J52">
    <cfRule type="cellIs" dxfId="4000" priority="41" stopIfTrue="1" operator="greaterThan">
      <formula>100</formula>
    </cfRule>
  </conditionalFormatting>
  <conditionalFormatting sqref="B53:G53">
    <cfRule type="cellIs" dxfId="3999" priority="40" stopIfTrue="1" operator="notEqual">
      <formula>B38</formula>
    </cfRule>
  </conditionalFormatting>
  <conditionalFormatting sqref="H53:J53">
    <cfRule type="cellIs" dxfId="3998" priority="38" stopIfTrue="1" operator="greaterThan">
      <formula>100</formula>
    </cfRule>
    <cfRule type="cellIs" dxfId="3997" priority="39" stopIfTrue="1" operator="notEqual">
      <formula>H38</formula>
    </cfRule>
  </conditionalFormatting>
  <conditionalFormatting sqref="H40:J52">
    <cfRule type="cellIs" dxfId="3996" priority="37" stopIfTrue="1" operator="greaterThan">
      <formula>100</formula>
    </cfRule>
  </conditionalFormatting>
  <conditionalFormatting sqref="B49:G49">
    <cfRule type="cellIs" dxfId="3995" priority="36" stopIfTrue="1" operator="notEqual">
      <formula>B36</formula>
    </cfRule>
  </conditionalFormatting>
  <conditionalFormatting sqref="H49:J49">
    <cfRule type="cellIs" dxfId="3994" priority="34" stopIfTrue="1" operator="greaterThan">
      <formula>100</formula>
    </cfRule>
    <cfRule type="cellIs" dxfId="3993" priority="35" stopIfTrue="1" operator="notEqual">
      <formula>H36</formula>
    </cfRule>
  </conditionalFormatting>
  <conditionalFormatting sqref="H39:J48">
    <cfRule type="cellIs" dxfId="3992" priority="33" stopIfTrue="1" operator="greaterThan">
      <formula>100</formula>
    </cfRule>
  </conditionalFormatting>
  <conditionalFormatting sqref="B53:G53">
    <cfRule type="cellIs" dxfId="3991" priority="32" stopIfTrue="1" operator="notEqual">
      <formula>B38</formula>
    </cfRule>
  </conditionalFormatting>
  <conditionalFormatting sqref="H53:J53">
    <cfRule type="cellIs" dxfId="3990" priority="30" stopIfTrue="1" operator="greaterThan">
      <formula>100</formula>
    </cfRule>
    <cfRule type="cellIs" dxfId="3989" priority="31" stopIfTrue="1" operator="notEqual">
      <formula>H38</formula>
    </cfRule>
  </conditionalFormatting>
  <conditionalFormatting sqref="H40:J52">
    <cfRule type="cellIs" dxfId="3988" priority="29" stopIfTrue="1" operator="greaterThan">
      <formula>100</formula>
    </cfRule>
  </conditionalFormatting>
  <conditionalFormatting sqref="B53:G53">
    <cfRule type="cellIs" dxfId="3987" priority="28" stopIfTrue="1" operator="notEqual">
      <formula>B38</formula>
    </cfRule>
  </conditionalFormatting>
  <conditionalFormatting sqref="H53:J53">
    <cfRule type="cellIs" dxfId="3986" priority="26" stopIfTrue="1" operator="greaterThan">
      <formula>100</formula>
    </cfRule>
    <cfRule type="cellIs" dxfId="3985" priority="27" stopIfTrue="1" operator="notEqual">
      <formula>H38</formula>
    </cfRule>
  </conditionalFormatting>
  <conditionalFormatting sqref="H40:J52">
    <cfRule type="cellIs" dxfId="3984" priority="25" stopIfTrue="1" operator="greaterThan">
      <formula>100</formula>
    </cfRule>
  </conditionalFormatting>
  <conditionalFormatting sqref="B49:G49">
    <cfRule type="cellIs" dxfId="3983" priority="24" stopIfTrue="1" operator="notEqual">
      <formula>B36</formula>
    </cfRule>
  </conditionalFormatting>
  <conditionalFormatting sqref="H49:J49">
    <cfRule type="cellIs" dxfId="3982" priority="22" stopIfTrue="1" operator="greaterThan">
      <formula>100</formula>
    </cfRule>
    <cfRule type="cellIs" dxfId="3981" priority="23" stopIfTrue="1" operator="notEqual">
      <formula>H36</formula>
    </cfRule>
  </conditionalFormatting>
  <conditionalFormatting sqref="H39:J48">
    <cfRule type="cellIs" dxfId="3980" priority="21" stopIfTrue="1" operator="greaterThan">
      <formula>100</formula>
    </cfRule>
  </conditionalFormatting>
  <conditionalFormatting sqref="B53:G53">
    <cfRule type="cellIs" dxfId="3979" priority="20" stopIfTrue="1" operator="notEqual">
      <formula>B38</formula>
    </cfRule>
  </conditionalFormatting>
  <conditionalFormatting sqref="H53:J53">
    <cfRule type="cellIs" dxfId="3978" priority="18" stopIfTrue="1" operator="greaterThan">
      <formula>100</formula>
    </cfRule>
    <cfRule type="cellIs" dxfId="3977" priority="19" stopIfTrue="1" operator="notEqual">
      <formula>H38</formula>
    </cfRule>
  </conditionalFormatting>
  <conditionalFormatting sqref="H40:J52">
    <cfRule type="cellIs" dxfId="3976" priority="17" stopIfTrue="1" operator="greaterThan">
      <formula>100</formula>
    </cfRule>
  </conditionalFormatting>
  <conditionalFormatting sqref="B53:G53">
    <cfRule type="cellIs" dxfId="3975" priority="16" stopIfTrue="1" operator="notEqual">
      <formula>B38</formula>
    </cfRule>
  </conditionalFormatting>
  <conditionalFormatting sqref="H53:J53">
    <cfRule type="cellIs" dxfId="3974" priority="14" stopIfTrue="1" operator="greaterThan">
      <formula>100</formula>
    </cfRule>
    <cfRule type="cellIs" dxfId="3973" priority="15" stopIfTrue="1" operator="notEqual">
      <formula>H38</formula>
    </cfRule>
  </conditionalFormatting>
  <conditionalFormatting sqref="H40:J52">
    <cfRule type="cellIs" dxfId="3972" priority="13" stopIfTrue="1" operator="greaterThan">
      <formula>100</formula>
    </cfRule>
  </conditionalFormatting>
  <conditionalFormatting sqref="B53:G53">
    <cfRule type="cellIs" dxfId="3971" priority="12" stopIfTrue="1" operator="notEqual">
      <formula>B38</formula>
    </cfRule>
  </conditionalFormatting>
  <conditionalFormatting sqref="H53:J53">
    <cfRule type="cellIs" dxfId="3970" priority="10" stopIfTrue="1" operator="greaterThan">
      <formula>100</formula>
    </cfRule>
    <cfRule type="cellIs" dxfId="3969" priority="11" stopIfTrue="1" operator="notEqual">
      <formula>H38</formula>
    </cfRule>
  </conditionalFormatting>
  <conditionalFormatting sqref="H40:J52">
    <cfRule type="cellIs" dxfId="3968" priority="9" stopIfTrue="1" operator="greaterThan">
      <formula>100</formula>
    </cfRule>
  </conditionalFormatting>
  <conditionalFormatting sqref="B53:G53">
    <cfRule type="cellIs" dxfId="3967" priority="8" stopIfTrue="1" operator="notEqual">
      <formula>B38</formula>
    </cfRule>
  </conditionalFormatting>
  <conditionalFormatting sqref="H53:J53">
    <cfRule type="cellIs" dxfId="3966" priority="6" stopIfTrue="1" operator="greaterThan">
      <formula>100</formula>
    </cfRule>
    <cfRule type="cellIs" dxfId="3965" priority="7" stopIfTrue="1" operator="notEqual">
      <formula>H38</formula>
    </cfRule>
  </conditionalFormatting>
  <conditionalFormatting sqref="H40:J52">
    <cfRule type="cellIs" dxfId="3964" priority="5" stopIfTrue="1" operator="greaterThan">
      <formula>100</formula>
    </cfRule>
  </conditionalFormatting>
  <conditionalFormatting sqref="B53:M53">
    <cfRule type="cellIs" dxfId="3963" priority="4" stopIfTrue="1" operator="notEqual">
      <formula>B38</formula>
    </cfRule>
  </conditionalFormatting>
  <conditionalFormatting sqref="N53:P53">
    <cfRule type="cellIs" dxfId="3962" priority="2" stopIfTrue="1" operator="greaterThan">
      <formula>100</formula>
    </cfRule>
    <cfRule type="cellIs" dxfId="3961" priority="3" stopIfTrue="1" operator="notEqual">
      <formula>N38</formula>
    </cfRule>
  </conditionalFormatting>
  <conditionalFormatting sqref="N40:P52">
    <cfRule type="cellIs" dxfId="39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49</v>
      </c>
      <c r="C6" s="168">
        <f t="shared" si="0"/>
        <v>52</v>
      </c>
      <c r="D6" s="171">
        <f t="shared" ref="D6:D16" si="1">SUM(B6:C6)</f>
        <v>101</v>
      </c>
      <c r="E6" s="174"/>
      <c r="F6" s="174"/>
      <c r="G6" s="174"/>
      <c r="H6" s="174"/>
      <c r="I6" s="174"/>
      <c r="J6" s="174"/>
      <c r="K6" s="179">
        <f t="shared" ref="K6:L16" si="2">K42</f>
        <v>18</v>
      </c>
      <c r="L6" s="183">
        <f t="shared" si="2"/>
        <v>24</v>
      </c>
      <c r="M6" s="188">
        <f t="shared" ref="M6:M17" si="3">SUM(K6:L6)</f>
        <v>42</v>
      </c>
      <c r="N6" s="91">
        <f t="shared" ref="N6:P17" si="4">IF(OR(K6=0,B6=0),0,K6/B6*100)</f>
        <v>36.734693877551024</v>
      </c>
      <c r="O6" s="194">
        <f t="shared" si="4"/>
        <v>46.153846153846153</v>
      </c>
      <c r="P6" s="196">
        <f t="shared" si="4"/>
        <v>41.584158415841586</v>
      </c>
    </row>
    <row r="7" spans="1:16" s="2" customFormat="1" ht="22.5" hidden="1" customHeight="1">
      <c r="A7" s="8" t="s">
        <v>7</v>
      </c>
      <c r="B7" s="161">
        <f t="shared" si="0"/>
        <v>26</v>
      </c>
      <c r="C7" s="168">
        <f t="shared" si="0"/>
        <v>35</v>
      </c>
      <c r="D7" s="130">
        <f t="shared" si="1"/>
        <v>61</v>
      </c>
      <c r="E7" s="175"/>
      <c r="F7" s="175"/>
      <c r="G7" s="175"/>
      <c r="H7" s="175"/>
      <c r="I7" s="175"/>
      <c r="J7" s="175"/>
      <c r="K7" s="162">
        <f t="shared" si="2"/>
        <v>11</v>
      </c>
      <c r="L7" s="169">
        <f t="shared" si="2"/>
        <v>22</v>
      </c>
      <c r="M7" s="130">
        <f t="shared" si="3"/>
        <v>33</v>
      </c>
      <c r="N7" s="139">
        <f t="shared" si="4"/>
        <v>42.307692307692307</v>
      </c>
      <c r="O7" s="145">
        <f t="shared" si="4"/>
        <v>62.857142857142854</v>
      </c>
      <c r="P7" s="151">
        <f t="shared" si="4"/>
        <v>54.098360655737707</v>
      </c>
    </row>
    <row r="8" spans="1:16" s="2" customFormat="1" ht="22.5" hidden="1" customHeight="1">
      <c r="A8" s="8" t="s">
        <v>11</v>
      </c>
      <c r="B8" s="161">
        <f t="shared" si="0"/>
        <v>52</v>
      </c>
      <c r="C8" s="168">
        <f t="shared" si="0"/>
        <v>42</v>
      </c>
      <c r="D8" s="130">
        <f t="shared" si="1"/>
        <v>94</v>
      </c>
      <c r="E8" s="175"/>
      <c r="F8" s="175"/>
      <c r="G8" s="175"/>
      <c r="H8" s="175"/>
      <c r="I8" s="175"/>
      <c r="J8" s="175"/>
      <c r="K8" s="162">
        <f t="shared" si="2"/>
        <v>33</v>
      </c>
      <c r="L8" s="169">
        <f t="shared" si="2"/>
        <v>28</v>
      </c>
      <c r="M8" s="130">
        <f t="shared" si="3"/>
        <v>61</v>
      </c>
      <c r="N8" s="139">
        <f t="shared" si="4"/>
        <v>63.46153846153846</v>
      </c>
      <c r="O8" s="145">
        <f t="shared" si="4"/>
        <v>66.666666666666657</v>
      </c>
      <c r="P8" s="151">
        <f t="shared" si="4"/>
        <v>64.893617021276597</v>
      </c>
    </row>
    <row r="9" spans="1:16" s="2" customFormat="1" ht="22.5" hidden="1" customHeight="1">
      <c r="A9" s="8" t="s">
        <v>5</v>
      </c>
      <c r="B9" s="161">
        <f t="shared" si="0"/>
        <v>55</v>
      </c>
      <c r="C9" s="168">
        <f t="shared" si="0"/>
        <v>55</v>
      </c>
      <c r="D9" s="130">
        <f t="shared" si="1"/>
        <v>110</v>
      </c>
      <c r="E9" s="175"/>
      <c r="F9" s="175"/>
      <c r="G9" s="175"/>
      <c r="H9" s="175"/>
      <c r="I9" s="175"/>
      <c r="J9" s="175"/>
      <c r="K9" s="162">
        <f t="shared" si="2"/>
        <v>28</v>
      </c>
      <c r="L9" s="169">
        <f t="shared" si="2"/>
        <v>32</v>
      </c>
      <c r="M9" s="130">
        <f t="shared" si="3"/>
        <v>60</v>
      </c>
      <c r="N9" s="139">
        <f t="shared" si="4"/>
        <v>50.909090909090907</v>
      </c>
      <c r="O9" s="145">
        <f t="shared" si="4"/>
        <v>58.18181818181818</v>
      </c>
      <c r="P9" s="151">
        <f t="shared" si="4"/>
        <v>54.54545454545454</v>
      </c>
    </row>
    <row r="10" spans="1:16" s="2" customFormat="1" ht="22.5" hidden="1" customHeight="1">
      <c r="A10" s="8" t="s">
        <v>17</v>
      </c>
      <c r="B10" s="161">
        <f t="shared" si="0"/>
        <v>77</v>
      </c>
      <c r="C10" s="168">
        <f t="shared" si="0"/>
        <v>78</v>
      </c>
      <c r="D10" s="130">
        <f t="shared" si="1"/>
        <v>155</v>
      </c>
      <c r="E10" s="175"/>
      <c r="F10" s="175"/>
      <c r="G10" s="175"/>
      <c r="H10" s="175"/>
      <c r="I10" s="175"/>
      <c r="J10" s="175"/>
      <c r="K10" s="162">
        <f t="shared" si="2"/>
        <v>47</v>
      </c>
      <c r="L10" s="169">
        <f t="shared" si="2"/>
        <v>44</v>
      </c>
      <c r="M10" s="130">
        <f t="shared" si="3"/>
        <v>91</v>
      </c>
      <c r="N10" s="139">
        <f t="shared" si="4"/>
        <v>61.038961038961034</v>
      </c>
      <c r="O10" s="145">
        <f t="shared" si="4"/>
        <v>56.410256410256409</v>
      </c>
      <c r="P10" s="151">
        <f t="shared" si="4"/>
        <v>58.709677419354833</v>
      </c>
    </row>
    <row r="11" spans="1:16" s="2" customFormat="1" ht="22.5" hidden="1" customHeight="1">
      <c r="A11" s="8" t="s">
        <v>4</v>
      </c>
      <c r="B11" s="161">
        <f t="shared" si="0"/>
        <v>85</v>
      </c>
      <c r="C11" s="168">
        <f t="shared" si="0"/>
        <v>83</v>
      </c>
      <c r="D11" s="130">
        <f t="shared" si="1"/>
        <v>168</v>
      </c>
      <c r="E11" s="175"/>
      <c r="F11" s="175"/>
      <c r="G11" s="175"/>
      <c r="H11" s="175"/>
      <c r="I11" s="175"/>
      <c r="J11" s="175"/>
      <c r="K11" s="162">
        <f t="shared" si="2"/>
        <v>52</v>
      </c>
      <c r="L11" s="169">
        <f t="shared" si="2"/>
        <v>49</v>
      </c>
      <c r="M11" s="130">
        <f t="shared" si="3"/>
        <v>101</v>
      </c>
      <c r="N11" s="139">
        <f t="shared" si="4"/>
        <v>61.176470588235297</v>
      </c>
      <c r="O11" s="145">
        <f t="shared" si="4"/>
        <v>59.036144578313255</v>
      </c>
      <c r="P11" s="151">
        <f t="shared" si="4"/>
        <v>60.119047619047613</v>
      </c>
    </row>
    <row r="12" spans="1:16" s="2" customFormat="1" ht="22.5" hidden="1" customHeight="1">
      <c r="A12" s="8" t="s">
        <v>10</v>
      </c>
      <c r="B12" s="161">
        <f t="shared" si="0"/>
        <v>77</v>
      </c>
      <c r="C12" s="168">
        <f t="shared" si="0"/>
        <v>90</v>
      </c>
      <c r="D12" s="130">
        <f t="shared" si="1"/>
        <v>167</v>
      </c>
      <c r="E12" s="175"/>
      <c r="F12" s="175"/>
      <c r="G12" s="175"/>
      <c r="H12" s="175"/>
      <c r="I12" s="175"/>
      <c r="J12" s="175"/>
      <c r="K12" s="162">
        <f t="shared" si="2"/>
        <v>44</v>
      </c>
      <c r="L12" s="169">
        <f t="shared" si="2"/>
        <v>59</v>
      </c>
      <c r="M12" s="130">
        <f t="shared" si="3"/>
        <v>103</v>
      </c>
      <c r="N12" s="139">
        <f t="shared" si="4"/>
        <v>57.142857142857139</v>
      </c>
      <c r="O12" s="145">
        <f t="shared" si="4"/>
        <v>65.555555555555557</v>
      </c>
      <c r="P12" s="151">
        <f t="shared" si="4"/>
        <v>61.676646706586823</v>
      </c>
    </row>
    <row r="13" spans="1:16" s="2" customFormat="1" ht="22.5" hidden="1" customHeight="1">
      <c r="A13" s="8" t="s">
        <v>14</v>
      </c>
      <c r="B13" s="161">
        <f t="shared" si="0"/>
        <v>73</v>
      </c>
      <c r="C13" s="168">
        <f t="shared" si="0"/>
        <v>85</v>
      </c>
      <c r="D13" s="130">
        <f t="shared" si="1"/>
        <v>158</v>
      </c>
      <c r="E13" s="175"/>
      <c r="F13" s="175"/>
      <c r="G13" s="175"/>
      <c r="H13" s="175"/>
      <c r="I13" s="175"/>
      <c r="J13" s="175"/>
      <c r="K13" s="162">
        <f t="shared" si="2"/>
        <v>53</v>
      </c>
      <c r="L13" s="169">
        <f t="shared" si="2"/>
        <v>54</v>
      </c>
      <c r="M13" s="130">
        <f t="shared" si="3"/>
        <v>107</v>
      </c>
      <c r="N13" s="139">
        <f t="shared" si="4"/>
        <v>72.602739726027394</v>
      </c>
      <c r="O13" s="145">
        <f t="shared" si="4"/>
        <v>63.529411764705877</v>
      </c>
      <c r="P13" s="151">
        <f t="shared" si="4"/>
        <v>67.721518987341767</v>
      </c>
    </row>
    <row r="14" spans="1:16" s="2" customFormat="1" ht="22.5" hidden="1" customHeight="1">
      <c r="A14" s="8" t="s">
        <v>20</v>
      </c>
      <c r="B14" s="161">
        <f t="shared" si="0"/>
        <v>84</v>
      </c>
      <c r="C14" s="168">
        <f t="shared" si="0"/>
        <v>92</v>
      </c>
      <c r="D14" s="130">
        <f t="shared" si="1"/>
        <v>176</v>
      </c>
      <c r="E14" s="175"/>
      <c r="F14" s="175"/>
      <c r="G14" s="175"/>
      <c r="H14" s="175"/>
      <c r="I14" s="175"/>
      <c r="J14" s="175"/>
      <c r="K14" s="162">
        <f t="shared" si="2"/>
        <v>58</v>
      </c>
      <c r="L14" s="169">
        <f t="shared" si="2"/>
        <v>59</v>
      </c>
      <c r="M14" s="130">
        <f t="shared" si="3"/>
        <v>117</v>
      </c>
      <c r="N14" s="139">
        <f t="shared" si="4"/>
        <v>69.047619047619051</v>
      </c>
      <c r="O14" s="145">
        <f t="shared" si="4"/>
        <v>64.130434782608688</v>
      </c>
      <c r="P14" s="151">
        <f t="shared" si="4"/>
        <v>66.477272727272734</v>
      </c>
    </row>
    <row r="15" spans="1:16" s="2" customFormat="1" ht="22.5" hidden="1" customHeight="1">
      <c r="A15" s="8" t="s">
        <v>23</v>
      </c>
      <c r="B15" s="161">
        <f t="shared" si="0"/>
        <v>75</v>
      </c>
      <c r="C15" s="168">
        <f t="shared" si="0"/>
        <v>100</v>
      </c>
      <c r="D15" s="130">
        <f t="shared" si="1"/>
        <v>175</v>
      </c>
      <c r="E15" s="174"/>
      <c r="F15" s="174"/>
      <c r="G15" s="174"/>
      <c r="H15" s="174"/>
      <c r="I15" s="174"/>
      <c r="J15" s="174"/>
      <c r="K15" s="161">
        <f t="shared" si="2"/>
        <v>52</v>
      </c>
      <c r="L15" s="168">
        <f t="shared" si="2"/>
        <v>73</v>
      </c>
      <c r="M15" s="130">
        <f t="shared" si="3"/>
        <v>125</v>
      </c>
      <c r="N15" s="139">
        <f t="shared" si="4"/>
        <v>69.333333333333343</v>
      </c>
      <c r="O15" s="145">
        <f t="shared" si="4"/>
        <v>73</v>
      </c>
      <c r="P15" s="151">
        <f t="shared" si="4"/>
        <v>71.428571428571431</v>
      </c>
    </row>
    <row r="16" spans="1:16" s="2" customFormat="1" ht="22.5" hidden="1" customHeight="1">
      <c r="A16" s="10" t="s">
        <v>35</v>
      </c>
      <c r="B16" s="162">
        <f t="shared" si="0"/>
        <v>294</v>
      </c>
      <c r="C16" s="169">
        <f t="shared" si="0"/>
        <v>459</v>
      </c>
      <c r="D16" s="172">
        <f t="shared" si="1"/>
        <v>753</v>
      </c>
      <c r="E16" s="176"/>
      <c r="F16" s="176"/>
      <c r="G16" s="176"/>
      <c r="H16" s="176"/>
      <c r="I16" s="176"/>
      <c r="J16" s="176"/>
      <c r="K16" s="162">
        <f t="shared" si="2"/>
        <v>176</v>
      </c>
      <c r="L16" s="169">
        <f t="shared" si="2"/>
        <v>221</v>
      </c>
      <c r="M16" s="130">
        <f t="shared" si="3"/>
        <v>397</v>
      </c>
      <c r="N16" s="190">
        <f t="shared" si="4"/>
        <v>59.863945578231295</v>
      </c>
      <c r="O16" s="195">
        <f t="shared" si="4"/>
        <v>48.148148148148145</v>
      </c>
      <c r="P16" s="197">
        <f t="shared" si="4"/>
        <v>52.722443559096945</v>
      </c>
    </row>
    <row r="17" spans="1:24" s="2" customFormat="1" ht="22.5" hidden="1" customHeight="1">
      <c r="A17" s="11" t="s">
        <v>34</v>
      </c>
      <c r="B17" s="42">
        <f>SUM(B6:B16)</f>
        <v>947</v>
      </c>
      <c r="C17" s="22">
        <f>SUM(C6:C16)</f>
        <v>1171</v>
      </c>
      <c r="D17" s="37">
        <f>SUM(D6:D16)</f>
        <v>2118</v>
      </c>
      <c r="E17" s="177"/>
      <c r="F17" s="177"/>
      <c r="G17" s="177"/>
      <c r="H17" s="177"/>
      <c r="I17" s="177"/>
      <c r="J17" s="177"/>
      <c r="K17" s="42">
        <f>SUM(K6:K16)</f>
        <v>572</v>
      </c>
      <c r="L17" s="22">
        <f>SUM(L6:L16)</f>
        <v>665</v>
      </c>
      <c r="M17" s="37">
        <f t="shared" si="3"/>
        <v>1237</v>
      </c>
      <c r="N17" s="143">
        <f t="shared" si="4"/>
        <v>60.401267159450903</v>
      </c>
      <c r="O17" s="149">
        <f t="shared" si="4"/>
        <v>56.789069171648165</v>
      </c>
      <c r="P17" s="155">
        <f t="shared" si="4"/>
        <v>58.404154863078375</v>
      </c>
    </row>
    <row r="18" spans="1:24" hidden="1"/>
    <row r="19" spans="1:24" hidden="1"/>
    <row r="20" spans="1:24" s="2" customFormat="1" ht="22.5" customHeight="1">
      <c r="A20" s="156" t="str">
        <f>'30城田第2'!A20:L20</f>
        <v>令和７年７月２０日執行　参議院議員通常選挙</v>
      </c>
      <c r="B20" s="163"/>
      <c r="C20" s="163"/>
      <c r="D20" s="163"/>
      <c r="E20" s="163"/>
      <c r="F20" s="163"/>
      <c r="G20" s="163"/>
      <c r="H20" s="163"/>
      <c r="I20" s="163"/>
      <c r="J20" s="163"/>
      <c r="K20" s="163"/>
      <c r="L20" s="184"/>
      <c r="M20" s="15" t="s">
        <v>123</v>
      </c>
      <c r="N20" s="31"/>
      <c r="O20" s="15" t="s">
        <v>95</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9</v>
      </c>
      <c r="C23" s="170">
        <v>18</v>
      </c>
      <c r="D23" s="171">
        <f t="shared" ref="D23:D35" si="5">SUM(B23:C23)</f>
        <v>27</v>
      </c>
      <c r="E23" s="164">
        <v>1</v>
      </c>
      <c r="F23" s="170">
        <v>7</v>
      </c>
      <c r="G23" s="171">
        <f t="shared" ref="G23:G35" si="6">SUM(E23:F23)</f>
        <v>8</v>
      </c>
      <c r="H23" s="164">
        <v>3</v>
      </c>
      <c r="I23" s="170">
        <v>3</v>
      </c>
      <c r="J23" s="171">
        <f t="shared" ref="J23:J35" si="7">SUM(H23:I23)</f>
        <v>6</v>
      </c>
      <c r="K23" s="180">
        <f t="shared" ref="K23:L35" si="8">E23+H23</f>
        <v>4</v>
      </c>
      <c r="L23" s="185">
        <f t="shared" si="8"/>
        <v>10</v>
      </c>
      <c r="M23" s="189">
        <f t="shared" ref="M23:M35" si="9">SUM(K23:L23)</f>
        <v>14</v>
      </c>
      <c r="N23" s="91">
        <f t="shared" ref="N23:P36" si="10">IF(OR(K23=0,B23=0),0,K23/B23*100)</f>
        <v>44.444444444444443</v>
      </c>
      <c r="O23" s="97">
        <f t="shared" si="10"/>
        <v>55.555555555555557</v>
      </c>
      <c r="P23" s="103">
        <f t="shared" si="10"/>
        <v>51.851851851851848</v>
      </c>
      <c r="Q23" s="158"/>
      <c r="R23" s="198"/>
      <c r="S23" s="1" t="s">
        <v>28</v>
      </c>
      <c r="T23" s="1"/>
      <c r="U23" s="1"/>
      <c r="V23" s="1"/>
      <c r="W23" s="1"/>
      <c r="X23" s="1"/>
    </row>
    <row r="24" spans="1:24" s="2" customFormat="1" ht="22.5" customHeight="1">
      <c r="A24" s="157" t="s">
        <v>70</v>
      </c>
      <c r="B24" s="164">
        <v>7</v>
      </c>
      <c r="C24" s="170">
        <v>12</v>
      </c>
      <c r="D24" s="171">
        <f t="shared" si="5"/>
        <v>19</v>
      </c>
      <c r="E24" s="164">
        <v>1</v>
      </c>
      <c r="F24" s="170">
        <v>2</v>
      </c>
      <c r="G24" s="171">
        <f t="shared" si="6"/>
        <v>3</v>
      </c>
      <c r="H24" s="164">
        <v>1</v>
      </c>
      <c r="I24" s="170">
        <v>1</v>
      </c>
      <c r="J24" s="171">
        <f t="shared" si="7"/>
        <v>2</v>
      </c>
      <c r="K24" s="181">
        <f t="shared" si="8"/>
        <v>2</v>
      </c>
      <c r="L24" s="186">
        <f t="shared" si="8"/>
        <v>3</v>
      </c>
      <c r="M24" s="130">
        <f t="shared" si="9"/>
        <v>5</v>
      </c>
      <c r="N24" s="139">
        <f t="shared" si="10"/>
        <v>28.571428571428569</v>
      </c>
      <c r="O24" s="145">
        <f t="shared" si="10"/>
        <v>25</v>
      </c>
      <c r="P24" s="151">
        <f t="shared" si="10"/>
        <v>26.315789473684209</v>
      </c>
      <c r="R24" s="1"/>
      <c r="S24" s="1" t="s">
        <v>61</v>
      </c>
      <c r="T24" s="1"/>
      <c r="U24" s="1"/>
      <c r="V24" s="1"/>
      <c r="W24" s="1"/>
      <c r="X24" s="1"/>
    </row>
    <row r="25" spans="1:24" s="2" customFormat="1" ht="22.5" customHeight="1">
      <c r="A25" s="65" t="s">
        <v>0</v>
      </c>
      <c r="B25" s="164">
        <v>49</v>
      </c>
      <c r="C25" s="170">
        <v>52</v>
      </c>
      <c r="D25" s="171">
        <f t="shared" si="5"/>
        <v>101</v>
      </c>
      <c r="E25" s="164">
        <v>6</v>
      </c>
      <c r="F25" s="170">
        <v>13</v>
      </c>
      <c r="G25" s="171">
        <f t="shared" si="6"/>
        <v>19</v>
      </c>
      <c r="H25" s="164">
        <v>12</v>
      </c>
      <c r="I25" s="170">
        <v>11</v>
      </c>
      <c r="J25" s="171">
        <f t="shared" si="7"/>
        <v>23</v>
      </c>
      <c r="K25" s="181">
        <f t="shared" si="8"/>
        <v>18</v>
      </c>
      <c r="L25" s="186">
        <f t="shared" si="8"/>
        <v>24</v>
      </c>
      <c r="M25" s="171">
        <f t="shared" si="9"/>
        <v>42</v>
      </c>
      <c r="N25" s="191">
        <f t="shared" si="10"/>
        <v>36.734693877551024</v>
      </c>
      <c r="O25" s="101">
        <f t="shared" si="10"/>
        <v>46.153846153846153</v>
      </c>
      <c r="P25" s="107">
        <f t="shared" si="10"/>
        <v>41.584158415841586</v>
      </c>
      <c r="S25" s="1" t="s">
        <v>21</v>
      </c>
      <c r="T25" s="1"/>
      <c r="U25" s="1"/>
      <c r="V25" s="1"/>
      <c r="W25" s="1"/>
      <c r="X25" s="1"/>
    </row>
    <row r="26" spans="1:24" s="2" customFormat="1" ht="22.5" customHeight="1">
      <c r="A26" s="8" t="s">
        <v>7</v>
      </c>
      <c r="B26" s="164">
        <v>26</v>
      </c>
      <c r="C26" s="170">
        <v>35</v>
      </c>
      <c r="D26" s="130">
        <f t="shared" si="5"/>
        <v>61</v>
      </c>
      <c r="E26" s="164">
        <v>5</v>
      </c>
      <c r="F26" s="170">
        <v>11</v>
      </c>
      <c r="G26" s="130">
        <f t="shared" si="6"/>
        <v>16</v>
      </c>
      <c r="H26" s="164">
        <v>6</v>
      </c>
      <c r="I26" s="170">
        <v>11</v>
      </c>
      <c r="J26" s="130">
        <f t="shared" si="7"/>
        <v>17</v>
      </c>
      <c r="K26" s="181">
        <f t="shared" si="8"/>
        <v>11</v>
      </c>
      <c r="L26" s="186">
        <f t="shared" si="8"/>
        <v>22</v>
      </c>
      <c r="M26" s="130">
        <f t="shared" si="9"/>
        <v>33</v>
      </c>
      <c r="N26" s="139">
        <f t="shared" si="10"/>
        <v>42.307692307692307</v>
      </c>
      <c r="O26" s="145">
        <f t="shared" si="10"/>
        <v>62.857142857142854</v>
      </c>
      <c r="P26" s="151">
        <f t="shared" si="10"/>
        <v>54.098360655737707</v>
      </c>
    </row>
    <row r="27" spans="1:24" s="2" customFormat="1" ht="22.5" customHeight="1">
      <c r="A27" s="8" t="s">
        <v>11</v>
      </c>
      <c r="B27" s="164">
        <v>52</v>
      </c>
      <c r="C27" s="170">
        <v>42</v>
      </c>
      <c r="D27" s="130">
        <f t="shared" si="5"/>
        <v>94</v>
      </c>
      <c r="E27" s="164">
        <v>17</v>
      </c>
      <c r="F27" s="170">
        <v>16</v>
      </c>
      <c r="G27" s="130">
        <f t="shared" si="6"/>
        <v>33</v>
      </c>
      <c r="H27" s="164">
        <v>16</v>
      </c>
      <c r="I27" s="170">
        <v>12</v>
      </c>
      <c r="J27" s="130">
        <f t="shared" si="7"/>
        <v>28</v>
      </c>
      <c r="K27" s="181">
        <f t="shared" si="8"/>
        <v>33</v>
      </c>
      <c r="L27" s="186">
        <f t="shared" si="8"/>
        <v>28</v>
      </c>
      <c r="M27" s="130">
        <f t="shared" si="9"/>
        <v>61</v>
      </c>
      <c r="N27" s="139">
        <f t="shared" si="10"/>
        <v>63.46153846153846</v>
      </c>
      <c r="O27" s="145">
        <f t="shared" si="10"/>
        <v>66.666666666666657</v>
      </c>
      <c r="P27" s="151">
        <f t="shared" si="10"/>
        <v>64.893617021276597</v>
      </c>
      <c r="R27" s="199"/>
      <c r="S27" s="1" t="s">
        <v>16</v>
      </c>
    </row>
    <row r="28" spans="1:24" s="2" customFormat="1" ht="22.5" customHeight="1">
      <c r="A28" s="8" t="s">
        <v>5</v>
      </c>
      <c r="B28" s="164">
        <v>55</v>
      </c>
      <c r="C28" s="170">
        <v>55</v>
      </c>
      <c r="D28" s="130">
        <f t="shared" si="5"/>
        <v>110</v>
      </c>
      <c r="E28" s="164">
        <v>14</v>
      </c>
      <c r="F28" s="170">
        <v>18</v>
      </c>
      <c r="G28" s="130">
        <f t="shared" si="6"/>
        <v>32</v>
      </c>
      <c r="H28" s="164">
        <v>14</v>
      </c>
      <c r="I28" s="170">
        <v>14</v>
      </c>
      <c r="J28" s="130">
        <f t="shared" si="7"/>
        <v>28</v>
      </c>
      <c r="K28" s="181">
        <f t="shared" si="8"/>
        <v>28</v>
      </c>
      <c r="L28" s="186">
        <f t="shared" si="8"/>
        <v>32</v>
      </c>
      <c r="M28" s="130">
        <f t="shared" si="9"/>
        <v>60</v>
      </c>
      <c r="N28" s="139">
        <f t="shared" si="10"/>
        <v>50.909090909090907</v>
      </c>
      <c r="O28" s="145">
        <f t="shared" si="10"/>
        <v>58.18181818181818</v>
      </c>
      <c r="P28" s="151">
        <f t="shared" si="10"/>
        <v>54.54545454545454</v>
      </c>
      <c r="S28" s="1" t="s">
        <v>62</v>
      </c>
    </row>
    <row r="29" spans="1:24" s="2" customFormat="1" ht="22.5" customHeight="1">
      <c r="A29" s="8" t="s">
        <v>17</v>
      </c>
      <c r="B29" s="164">
        <v>77</v>
      </c>
      <c r="C29" s="170">
        <v>78</v>
      </c>
      <c r="D29" s="130">
        <f t="shared" si="5"/>
        <v>155</v>
      </c>
      <c r="E29" s="164">
        <v>22</v>
      </c>
      <c r="F29" s="170">
        <v>20</v>
      </c>
      <c r="G29" s="130">
        <f t="shared" si="6"/>
        <v>42</v>
      </c>
      <c r="H29" s="164">
        <v>25</v>
      </c>
      <c r="I29" s="170">
        <v>24</v>
      </c>
      <c r="J29" s="130">
        <f t="shared" si="7"/>
        <v>49</v>
      </c>
      <c r="K29" s="181">
        <f t="shared" si="8"/>
        <v>47</v>
      </c>
      <c r="L29" s="186">
        <f t="shared" si="8"/>
        <v>44</v>
      </c>
      <c r="M29" s="130">
        <f t="shared" si="9"/>
        <v>91</v>
      </c>
      <c r="N29" s="139">
        <f t="shared" si="10"/>
        <v>61.038961038961034</v>
      </c>
      <c r="O29" s="145">
        <f t="shared" si="10"/>
        <v>56.410256410256409</v>
      </c>
      <c r="P29" s="151">
        <f t="shared" si="10"/>
        <v>58.709677419354833</v>
      </c>
    </row>
    <row r="30" spans="1:24" s="2" customFormat="1" ht="22.5" customHeight="1">
      <c r="A30" s="8" t="s">
        <v>4</v>
      </c>
      <c r="B30" s="164">
        <v>85</v>
      </c>
      <c r="C30" s="170">
        <v>83</v>
      </c>
      <c r="D30" s="130">
        <f t="shared" si="5"/>
        <v>168</v>
      </c>
      <c r="E30" s="164">
        <v>33</v>
      </c>
      <c r="F30" s="170">
        <v>31</v>
      </c>
      <c r="G30" s="130">
        <f t="shared" si="6"/>
        <v>64</v>
      </c>
      <c r="H30" s="164">
        <v>19</v>
      </c>
      <c r="I30" s="170">
        <v>18</v>
      </c>
      <c r="J30" s="130">
        <f t="shared" si="7"/>
        <v>37</v>
      </c>
      <c r="K30" s="181">
        <f t="shared" si="8"/>
        <v>52</v>
      </c>
      <c r="L30" s="186">
        <f t="shared" si="8"/>
        <v>49</v>
      </c>
      <c r="M30" s="130">
        <f t="shared" si="9"/>
        <v>101</v>
      </c>
      <c r="N30" s="139">
        <f t="shared" si="10"/>
        <v>61.176470588235297</v>
      </c>
      <c r="O30" s="145">
        <f t="shared" si="10"/>
        <v>59.036144578313255</v>
      </c>
      <c r="P30" s="151">
        <f t="shared" si="10"/>
        <v>60.119047619047613</v>
      </c>
    </row>
    <row r="31" spans="1:24" s="2" customFormat="1" ht="22.5" customHeight="1">
      <c r="A31" s="8" t="s">
        <v>10</v>
      </c>
      <c r="B31" s="164">
        <v>77</v>
      </c>
      <c r="C31" s="170">
        <v>90</v>
      </c>
      <c r="D31" s="130">
        <f t="shared" si="5"/>
        <v>167</v>
      </c>
      <c r="E31" s="164">
        <v>26</v>
      </c>
      <c r="F31" s="170">
        <v>29</v>
      </c>
      <c r="G31" s="130">
        <f t="shared" si="6"/>
        <v>55</v>
      </c>
      <c r="H31" s="164">
        <v>18</v>
      </c>
      <c r="I31" s="170">
        <v>30</v>
      </c>
      <c r="J31" s="130">
        <f t="shared" si="7"/>
        <v>48</v>
      </c>
      <c r="K31" s="181">
        <f t="shared" si="8"/>
        <v>44</v>
      </c>
      <c r="L31" s="186">
        <f t="shared" si="8"/>
        <v>59</v>
      </c>
      <c r="M31" s="130">
        <f t="shared" si="9"/>
        <v>103</v>
      </c>
      <c r="N31" s="139">
        <f t="shared" si="10"/>
        <v>57.142857142857139</v>
      </c>
      <c r="O31" s="145">
        <f t="shared" si="10"/>
        <v>65.555555555555557</v>
      </c>
      <c r="P31" s="151">
        <f t="shared" si="10"/>
        <v>61.676646706586823</v>
      </c>
    </row>
    <row r="32" spans="1:24" s="2" customFormat="1" ht="22.5" customHeight="1">
      <c r="A32" s="8" t="s">
        <v>14</v>
      </c>
      <c r="B32" s="164">
        <v>73</v>
      </c>
      <c r="C32" s="170">
        <v>85</v>
      </c>
      <c r="D32" s="130">
        <f t="shared" si="5"/>
        <v>158</v>
      </c>
      <c r="E32" s="164">
        <v>23</v>
      </c>
      <c r="F32" s="170">
        <v>36</v>
      </c>
      <c r="G32" s="130">
        <f t="shared" si="6"/>
        <v>59</v>
      </c>
      <c r="H32" s="164">
        <v>30</v>
      </c>
      <c r="I32" s="170">
        <v>18</v>
      </c>
      <c r="J32" s="130">
        <f t="shared" si="7"/>
        <v>48</v>
      </c>
      <c r="K32" s="181">
        <f t="shared" si="8"/>
        <v>53</v>
      </c>
      <c r="L32" s="186">
        <f t="shared" si="8"/>
        <v>54</v>
      </c>
      <c r="M32" s="130">
        <f t="shared" si="9"/>
        <v>107</v>
      </c>
      <c r="N32" s="139">
        <f t="shared" si="10"/>
        <v>72.602739726027394</v>
      </c>
      <c r="O32" s="145">
        <f t="shared" si="10"/>
        <v>63.529411764705877</v>
      </c>
      <c r="P32" s="151">
        <f t="shared" si="10"/>
        <v>67.721518987341767</v>
      </c>
    </row>
    <row r="33" spans="1:16" s="2" customFormat="1" ht="22.5" customHeight="1">
      <c r="A33" s="8" t="s">
        <v>20</v>
      </c>
      <c r="B33" s="164">
        <v>84</v>
      </c>
      <c r="C33" s="170">
        <v>92</v>
      </c>
      <c r="D33" s="130">
        <f t="shared" si="5"/>
        <v>176</v>
      </c>
      <c r="E33" s="164">
        <v>32</v>
      </c>
      <c r="F33" s="170">
        <v>34</v>
      </c>
      <c r="G33" s="130">
        <f t="shared" si="6"/>
        <v>66</v>
      </c>
      <c r="H33" s="164">
        <v>26</v>
      </c>
      <c r="I33" s="170">
        <v>25</v>
      </c>
      <c r="J33" s="130">
        <f t="shared" si="7"/>
        <v>51</v>
      </c>
      <c r="K33" s="181">
        <f t="shared" si="8"/>
        <v>58</v>
      </c>
      <c r="L33" s="186">
        <f t="shared" si="8"/>
        <v>59</v>
      </c>
      <c r="M33" s="130">
        <f t="shared" si="9"/>
        <v>117</v>
      </c>
      <c r="N33" s="139">
        <f t="shared" si="10"/>
        <v>69.047619047619051</v>
      </c>
      <c r="O33" s="145">
        <f t="shared" si="10"/>
        <v>64.130434782608688</v>
      </c>
      <c r="P33" s="151">
        <f t="shared" si="10"/>
        <v>66.477272727272734</v>
      </c>
    </row>
    <row r="34" spans="1:16" s="2" customFormat="1" ht="22.5" customHeight="1">
      <c r="A34" s="8" t="s">
        <v>23</v>
      </c>
      <c r="B34" s="164">
        <v>75</v>
      </c>
      <c r="C34" s="170">
        <v>100</v>
      </c>
      <c r="D34" s="130">
        <f t="shared" si="5"/>
        <v>175</v>
      </c>
      <c r="E34" s="164">
        <v>27</v>
      </c>
      <c r="F34" s="170">
        <v>46</v>
      </c>
      <c r="G34" s="130">
        <f t="shared" si="6"/>
        <v>73</v>
      </c>
      <c r="H34" s="164">
        <v>25</v>
      </c>
      <c r="I34" s="170">
        <v>27</v>
      </c>
      <c r="J34" s="130">
        <f t="shared" si="7"/>
        <v>52</v>
      </c>
      <c r="K34" s="181">
        <f t="shared" si="8"/>
        <v>52</v>
      </c>
      <c r="L34" s="186">
        <f t="shared" si="8"/>
        <v>73</v>
      </c>
      <c r="M34" s="130">
        <f t="shared" si="9"/>
        <v>125</v>
      </c>
      <c r="N34" s="139">
        <f t="shared" si="10"/>
        <v>69.333333333333343</v>
      </c>
      <c r="O34" s="145">
        <f t="shared" si="10"/>
        <v>73</v>
      </c>
      <c r="P34" s="151">
        <f t="shared" si="10"/>
        <v>71.428571428571431</v>
      </c>
    </row>
    <row r="35" spans="1:16" s="2" customFormat="1" ht="22.5" customHeight="1">
      <c r="A35" s="10" t="s">
        <v>35</v>
      </c>
      <c r="B35" s="164">
        <v>294</v>
      </c>
      <c r="C35" s="170">
        <v>459</v>
      </c>
      <c r="D35" s="172">
        <f t="shared" si="5"/>
        <v>753</v>
      </c>
      <c r="E35" s="164">
        <v>86</v>
      </c>
      <c r="F35" s="170">
        <v>128</v>
      </c>
      <c r="G35" s="172">
        <f t="shared" si="6"/>
        <v>214</v>
      </c>
      <c r="H35" s="164">
        <v>90</v>
      </c>
      <c r="I35" s="170">
        <v>93</v>
      </c>
      <c r="J35" s="172">
        <f t="shared" si="7"/>
        <v>183</v>
      </c>
      <c r="K35" s="182">
        <f t="shared" si="8"/>
        <v>176</v>
      </c>
      <c r="L35" s="187">
        <f t="shared" si="8"/>
        <v>221</v>
      </c>
      <c r="M35" s="130">
        <f t="shared" si="9"/>
        <v>397</v>
      </c>
      <c r="N35" s="190">
        <f t="shared" si="10"/>
        <v>59.863945578231295</v>
      </c>
      <c r="O35" s="195">
        <f t="shared" si="10"/>
        <v>48.148148148148145</v>
      </c>
      <c r="P35" s="197">
        <f t="shared" si="10"/>
        <v>52.722443559096945</v>
      </c>
    </row>
    <row r="36" spans="1:16" s="2" customFormat="1" ht="22.5" customHeight="1">
      <c r="A36" s="11" t="s">
        <v>34</v>
      </c>
      <c r="B36" s="42">
        <f t="shared" ref="B36:M36" si="11">SUM(B23:B35)</f>
        <v>963</v>
      </c>
      <c r="C36" s="22">
        <f t="shared" si="11"/>
        <v>1201</v>
      </c>
      <c r="D36" s="37">
        <f t="shared" si="11"/>
        <v>2164</v>
      </c>
      <c r="E36" s="42">
        <f t="shared" si="11"/>
        <v>293</v>
      </c>
      <c r="F36" s="22">
        <f t="shared" si="11"/>
        <v>391</v>
      </c>
      <c r="G36" s="37">
        <f t="shared" si="11"/>
        <v>684</v>
      </c>
      <c r="H36" s="42">
        <f t="shared" si="11"/>
        <v>285</v>
      </c>
      <c r="I36" s="22">
        <f t="shared" si="11"/>
        <v>287</v>
      </c>
      <c r="J36" s="37">
        <f t="shared" si="11"/>
        <v>572</v>
      </c>
      <c r="K36" s="42">
        <f t="shared" si="11"/>
        <v>578</v>
      </c>
      <c r="L36" s="22">
        <f t="shared" si="11"/>
        <v>678</v>
      </c>
      <c r="M36" s="37">
        <f t="shared" si="11"/>
        <v>1256</v>
      </c>
      <c r="N36" s="143">
        <f t="shared" si="10"/>
        <v>60.020768431983385</v>
      </c>
      <c r="O36" s="149">
        <f t="shared" si="10"/>
        <v>56.452955870108248</v>
      </c>
      <c r="P36" s="155">
        <f t="shared" si="10"/>
        <v>58.040665434380777</v>
      </c>
    </row>
    <row r="38" spans="1:16" s="2" customFormat="1" ht="13.5">
      <c r="A38" s="158" t="s">
        <v>9</v>
      </c>
      <c r="B38" s="165">
        <f>B36</f>
        <v>963</v>
      </c>
      <c r="C38" s="165">
        <f>C36</f>
        <v>1201</v>
      </c>
      <c r="D38" s="173">
        <f>SUM(B38:C38)</f>
        <v>2164</v>
      </c>
      <c r="E38" s="178">
        <f>E36</f>
        <v>293</v>
      </c>
      <c r="F38" s="178">
        <f>F36</f>
        <v>391</v>
      </c>
      <c r="G38" s="173">
        <f>SUM(E38:F38)</f>
        <v>684</v>
      </c>
      <c r="H38" s="178">
        <f>H36</f>
        <v>285</v>
      </c>
      <c r="I38" s="178">
        <f>I36</f>
        <v>287</v>
      </c>
      <c r="J38" s="173">
        <f>SUM(H38:I38)</f>
        <v>572</v>
      </c>
      <c r="K38" s="165">
        <f>K36</f>
        <v>578</v>
      </c>
      <c r="L38" s="165">
        <f>L36</f>
        <v>678</v>
      </c>
      <c r="M38" s="173">
        <f>SUM(K38:L38)</f>
        <v>1256</v>
      </c>
      <c r="N38" s="192">
        <f>IF(OR(K38=0,B38=0),0,K38/B38*100)</f>
        <v>60.020768431983385</v>
      </c>
      <c r="O38" s="192">
        <f>IF(OR(L38=0,C38=0),0,L38/C38*100)</f>
        <v>56.452955870108248</v>
      </c>
      <c r="P38" s="192">
        <f>IF(OR(M38=0,D38=0),0,M38/D38*100)</f>
        <v>58.040665434380777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9</v>
      </c>
      <c r="C40" s="167">
        <f t="shared" ref="C40:C52" si="13">ROUND(IF(C23=0,0,C23*$C$38/$C$36),0)</f>
        <v>18</v>
      </c>
      <c r="D40" s="166">
        <f t="shared" ref="D40:D52" si="14">SUM(B40:C40)</f>
        <v>27</v>
      </c>
      <c r="E40" s="167">
        <f t="shared" ref="E40:E52" si="15">ROUND(IF(E23=0,0,E23*$E$38/$E$36),0)</f>
        <v>1</v>
      </c>
      <c r="F40" s="167">
        <f t="shared" ref="F40:F52" si="16">ROUND(IF(F23=0,0,F23*$F$38/$F$36),0)</f>
        <v>7</v>
      </c>
      <c r="G40" s="166">
        <f t="shared" ref="G40:G52" si="17">SUM(E40:F40)</f>
        <v>8</v>
      </c>
      <c r="H40" s="167">
        <f t="shared" ref="H40:H52" si="18">ROUND(IF(H23=0,0,H23*$H$38/$H$36),0)</f>
        <v>3</v>
      </c>
      <c r="I40" s="167">
        <f t="shared" ref="I40:I52" si="19">ROUND(IF(I23=0,0,I23*$I$38/$I$36),0)</f>
        <v>3</v>
      </c>
      <c r="J40" s="166">
        <f t="shared" ref="J40:J52" si="20">SUM(H40:I40)</f>
        <v>6</v>
      </c>
      <c r="K40" s="167">
        <f t="shared" ref="K40:K52" si="21">ROUND(IF(K23=0,0,K23*$K$38/$K$36),0)</f>
        <v>4</v>
      </c>
      <c r="L40" s="167">
        <f t="shared" ref="L40:L52" si="22">ROUND(IF(L23=0,0,L23*$L$38/$L$36),0)</f>
        <v>10</v>
      </c>
      <c r="M40" s="166">
        <f t="shared" ref="M40:M52" si="23">SUM(K40:L40)</f>
        <v>14</v>
      </c>
      <c r="N40" s="193">
        <f t="shared" ref="N40:P52" si="24">IF(OR(K40=0,B40=0),0,K40/B40*100)</f>
        <v>44.444444444444443</v>
      </c>
      <c r="O40" s="193">
        <f t="shared" si="24"/>
        <v>55.555555555555557</v>
      </c>
      <c r="P40" s="193">
        <f t="shared" si="24"/>
        <v>51.851851851851848</v>
      </c>
    </row>
    <row r="41" spans="1:16" s="2" customFormat="1" ht="13.5">
      <c r="A41" s="159" t="s">
        <v>70</v>
      </c>
      <c r="B41" s="167">
        <f t="shared" si="12"/>
        <v>7</v>
      </c>
      <c r="C41" s="167">
        <f t="shared" si="13"/>
        <v>12</v>
      </c>
      <c r="D41" s="166">
        <f t="shared" si="14"/>
        <v>19</v>
      </c>
      <c r="E41" s="167">
        <f t="shared" si="15"/>
        <v>1</v>
      </c>
      <c r="F41" s="167">
        <f t="shared" si="16"/>
        <v>2</v>
      </c>
      <c r="G41" s="166">
        <f t="shared" si="17"/>
        <v>3</v>
      </c>
      <c r="H41" s="167">
        <f t="shared" si="18"/>
        <v>1</v>
      </c>
      <c r="I41" s="167">
        <f t="shared" si="19"/>
        <v>1</v>
      </c>
      <c r="J41" s="166">
        <f t="shared" si="20"/>
        <v>2</v>
      </c>
      <c r="K41" s="167">
        <f t="shared" si="21"/>
        <v>2</v>
      </c>
      <c r="L41" s="167">
        <f t="shared" si="22"/>
        <v>3</v>
      </c>
      <c r="M41" s="166">
        <f t="shared" si="23"/>
        <v>5</v>
      </c>
      <c r="N41" s="193">
        <f t="shared" si="24"/>
        <v>28.571428571428569</v>
      </c>
      <c r="O41" s="193">
        <f t="shared" si="24"/>
        <v>25</v>
      </c>
      <c r="P41" s="193">
        <f t="shared" si="24"/>
        <v>26.315789473684209</v>
      </c>
    </row>
    <row r="42" spans="1:16" s="2" customFormat="1" ht="13.5">
      <c r="A42" s="160" t="s">
        <v>0</v>
      </c>
      <c r="B42" s="167">
        <f t="shared" si="12"/>
        <v>49</v>
      </c>
      <c r="C42" s="167">
        <f t="shared" si="13"/>
        <v>52</v>
      </c>
      <c r="D42" s="166">
        <f t="shared" si="14"/>
        <v>101</v>
      </c>
      <c r="E42" s="167">
        <f t="shared" si="15"/>
        <v>6</v>
      </c>
      <c r="F42" s="167">
        <f t="shared" si="16"/>
        <v>13</v>
      </c>
      <c r="G42" s="166">
        <f t="shared" si="17"/>
        <v>19</v>
      </c>
      <c r="H42" s="167">
        <f t="shared" si="18"/>
        <v>12</v>
      </c>
      <c r="I42" s="167">
        <f t="shared" si="19"/>
        <v>11</v>
      </c>
      <c r="J42" s="166">
        <f t="shared" si="20"/>
        <v>23</v>
      </c>
      <c r="K42" s="167">
        <f t="shared" si="21"/>
        <v>18</v>
      </c>
      <c r="L42" s="167">
        <f t="shared" si="22"/>
        <v>24</v>
      </c>
      <c r="M42" s="166">
        <f t="shared" si="23"/>
        <v>42</v>
      </c>
      <c r="N42" s="193">
        <f t="shared" si="24"/>
        <v>36.734693877551024</v>
      </c>
      <c r="O42" s="193">
        <f t="shared" si="24"/>
        <v>46.153846153846153</v>
      </c>
      <c r="P42" s="193">
        <f t="shared" si="24"/>
        <v>41.584158415841586</v>
      </c>
    </row>
    <row r="43" spans="1:16" s="2" customFormat="1" ht="13.5">
      <c r="A43" s="160" t="s">
        <v>7</v>
      </c>
      <c r="B43" s="167">
        <f t="shared" si="12"/>
        <v>26</v>
      </c>
      <c r="C43" s="167">
        <f t="shared" si="13"/>
        <v>35</v>
      </c>
      <c r="D43" s="166">
        <f t="shared" si="14"/>
        <v>61</v>
      </c>
      <c r="E43" s="167">
        <f t="shared" si="15"/>
        <v>5</v>
      </c>
      <c r="F43" s="167">
        <f t="shared" si="16"/>
        <v>11</v>
      </c>
      <c r="G43" s="166">
        <f t="shared" si="17"/>
        <v>16</v>
      </c>
      <c r="H43" s="167">
        <f t="shared" si="18"/>
        <v>6</v>
      </c>
      <c r="I43" s="167">
        <f t="shared" si="19"/>
        <v>11</v>
      </c>
      <c r="J43" s="166">
        <f t="shared" si="20"/>
        <v>17</v>
      </c>
      <c r="K43" s="167">
        <f t="shared" si="21"/>
        <v>11</v>
      </c>
      <c r="L43" s="167">
        <f t="shared" si="22"/>
        <v>22</v>
      </c>
      <c r="M43" s="166">
        <f t="shared" si="23"/>
        <v>33</v>
      </c>
      <c r="N43" s="193">
        <f t="shared" si="24"/>
        <v>42.307692307692307</v>
      </c>
      <c r="O43" s="193">
        <f t="shared" si="24"/>
        <v>62.857142857142854</v>
      </c>
      <c r="P43" s="193">
        <f t="shared" si="24"/>
        <v>54.098360655737707</v>
      </c>
    </row>
    <row r="44" spans="1:16" s="2" customFormat="1" ht="13.5">
      <c r="A44" s="160" t="s">
        <v>11</v>
      </c>
      <c r="B44" s="167">
        <f t="shared" si="12"/>
        <v>52</v>
      </c>
      <c r="C44" s="167">
        <f t="shared" si="13"/>
        <v>42</v>
      </c>
      <c r="D44" s="166">
        <f t="shared" si="14"/>
        <v>94</v>
      </c>
      <c r="E44" s="167">
        <f t="shared" si="15"/>
        <v>17</v>
      </c>
      <c r="F44" s="167">
        <f t="shared" si="16"/>
        <v>16</v>
      </c>
      <c r="G44" s="166">
        <f t="shared" si="17"/>
        <v>33</v>
      </c>
      <c r="H44" s="167">
        <f t="shared" si="18"/>
        <v>16</v>
      </c>
      <c r="I44" s="167">
        <f t="shared" si="19"/>
        <v>12</v>
      </c>
      <c r="J44" s="166">
        <f t="shared" si="20"/>
        <v>28</v>
      </c>
      <c r="K44" s="167">
        <f t="shared" si="21"/>
        <v>33</v>
      </c>
      <c r="L44" s="167">
        <f t="shared" si="22"/>
        <v>28</v>
      </c>
      <c r="M44" s="166">
        <f t="shared" si="23"/>
        <v>61</v>
      </c>
      <c r="N44" s="193">
        <f t="shared" si="24"/>
        <v>63.46153846153846</v>
      </c>
      <c r="O44" s="193">
        <f t="shared" si="24"/>
        <v>66.666666666666657</v>
      </c>
      <c r="P44" s="193">
        <f t="shared" si="24"/>
        <v>64.893617021276597</v>
      </c>
    </row>
    <row r="45" spans="1:16" s="2" customFormat="1" ht="13.5">
      <c r="A45" s="160" t="s">
        <v>5</v>
      </c>
      <c r="B45" s="167">
        <f t="shared" si="12"/>
        <v>55</v>
      </c>
      <c r="C45" s="167">
        <f t="shared" si="13"/>
        <v>55</v>
      </c>
      <c r="D45" s="166">
        <f t="shared" si="14"/>
        <v>110</v>
      </c>
      <c r="E45" s="167">
        <f t="shared" si="15"/>
        <v>14</v>
      </c>
      <c r="F45" s="167">
        <f t="shared" si="16"/>
        <v>18</v>
      </c>
      <c r="G45" s="166">
        <f t="shared" si="17"/>
        <v>32</v>
      </c>
      <c r="H45" s="167">
        <f t="shared" si="18"/>
        <v>14</v>
      </c>
      <c r="I45" s="167">
        <f t="shared" si="19"/>
        <v>14</v>
      </c>
      <c r="J45" s="166">
        <f t="shared" si="20"/>
        <v>28</v>
      </c>
      <c r="K45" s="167">
        <f t="shared" si="21"/>
        <v>28</v>
      </c>
      <c r="L45" s="167">
        <f t="shared" si="22"/>
        <v>32</v>
      </c>
      <c r="M45" s="166">
        <f t="shared" si="23"/>
        <v>60</v>
      </c>
      <c r="N45" s="193">
        <f t="shared" si="24"/>
        <v>50.909090909090907</v>
      </c>
      <c r="O45" s="193">
        <f t="shared" si="24"/>
        <v>58.18181818181818</v>
      </c>
      <c r="P45" s="193">
        <f t="shared" si="24"/>
        <v>54.54545454545454</v>
      </c>
    </row>
    <row r="46" spans="1:16" s="2" customFormat="1" ht="13.5">
      <c r="A46" s="160" t="s">
        <v>17</v>
      </c>
      <c r="B46" s="167">
        <f t="shared" si="12"/>
        <v>77</v>
      </c>
      <c r="C46" s="167">
        <f t="shared" si="13"/>
        <v>78</v>
      </c>
      <c r="D46" s="166">
        <f t="shared" si="14"/>
        <v>155</v>
      </c>
      <c r="E46" s="167">
        <f t="shared" si="15"/>
        <v>22</v>
      </c>
      <c r="F46" s="167">
        <f t="shared" si="16"/>
        <v>20</v>
      </c>
      <c r="G46" s="166">
        <f t="shared" si="17"/>
        <v>42</v>
      </c>
      <c r="H46" s="167">
        <f t="shared" si="18"/>
        <v>25</v>
      </c>
      <c r="I46" s="167">
        <f t="shared" si="19"/>
        <v>24</v>
      </c>
      <c r="J46" s="166">
        <f t="shared" si="20"/>
        <v>49</v>
      </c>
      <c r="K46" s="167">
        <f t="shared" si="21"/>
        <v>47</v>
      </c>
      <c r="L46" s="167">
        <f t="shared" si="22"/>
        <v>44</v>
      </c>
      <c r="M46" s="166">
        <f t="shared" si="23"/>
        <v>91</v>
      </c>
      <c r="N46" s="193">
        <f t="shared" si="24"/>
        <v>61.038961038961034</v>
      </c>
      <c r="O46" s="193">
        <f t="shared" si="24"/>
        <v>56.410256410256409</v>
      </c>
      <c r="P46" s="193">
        <f t="shared" si="24"/>
        <v>58.709677419354833</v>
      </c>
    </row>
    <row r="47" spans="1:16" s="2" customFormat="1" ht="13.5">
      <c r="A47" s="160" t="s">
        <v>4</v>
      </c>
      <c r="B47" s="167">
        <f t="shared" si="12"/>
        <v>85</v>
      </c>
      <c r="C47" s="167">
        <f t="shared" si="13"/>
        <v>83</v>
      </c>
      <c r="D47" s="166">
        <f t="shared" si="14"/>
        <v>168</v>
      </c>
      <c r="E47" s="167">
        <f t="shared" si="15"/>
        <v>33</v>
      </c>
      <c r="F47" s="167">
        <f t="shared" si="16"/>
        <v>31</v>
      </c>
      <c r="G47" s="166">
        <f t="shared" si="17"/>
        <v>64</v>
      </c>
      <c r="H47" s="167">
        <f t="shared" si="18"/>
        <v>19</v>
      </c>
      <c r="I47" s="167">
        <f t="shared" si="19"/>
        <v>18</v>
      </c>
      <c r="J47" s="166">
        <f t="shared" si="20"/>
        <v>37</v>
      </c>
      <c r="K47" s="167">
        <f t="shared" si="21"/>
        <v>52</v>
      </c>
      <c r="L47" s="167">
        <f t="shared" si="22"/>
        <v>49</v>
      </c>
      <c r="M47" s="166">
        <f t="shared" si="23"/>
        <v>101</v>
      </c>
      <c r="N47" s="193">
        <f t="shared" si="24"/>
        <v>61.176470588235297</v>
      </c>
      <c r="O47" s="193">
        <f t="shared" si="24"/>
        <v>59.036144578313255</v>
      </c>
      <c r="P47" s="193">
        <f t="shared" si="24"/>
        <v>60.119047619047613</v>
      </c>
    </row>
    <row r="48" spans="1:16" s="2" customFormat="1" ht="13.5">
      <c r="A48" s="160" t="s">
        <v>10</v>
      </c>
      <c r="B48" s="167">
        <f t="shared" si="12"/>
        <v>77</v>
      </c>
      <c r="C48" s="167">
        <f t="shared" si="13"/>
        <v>90</v>
      </c>
      <c r="D48" s="166">
        <f t="shared" si="14"/>
        <v>167</v>
      </c>
      <c r="E48" s="167">
        <f t="shared" si="15"/>
        <v>26</v>
      </c>
      <c r="F48" s="167">
        <f t="shared" si="16"/>
        <v>29</v>
      </c>
      <c r="G48" s="166">
        <f t="shared" si="17"/>
        <v>55</v>
      </c>
      <c r="H48" s="167">
        <f t="shared" si="18"/>
        <v>18</v>
      </c>
      <c r="I48" s="167">
        <f t="shared" si="19"/>
        <v>30</v>
      </c>
      <c r="J48" s="166">
        <f t="shared" si="20"/>
        <v>48</v>
      </c>
      <c r="K48" s="167">
        <f t="shared" si="21"/>
        <v>44</v>
      </c>
      <c r="L48" s="167">
        <f t="shared" si="22"/>
        <v>59</v>
      </c>
      <c r="M48" s="166">
        <f t="shared" si="23"/>
        <v>103</v>
      </c>
      <c r="N48" s="193">
        <f t="shared" si="24"/>
        <v>57.142857142857139</v>
      </c>
      <c r="O48" s="193">
        <f t="shared" si="24"/>
        <v>65.555555555555557</v>
      </c>
      <c r="P48" s="193">
        <f t="shared" si="24"/>
        <v>61.676646706586823</v>
      </c>
    </row>
    <row r="49" spans="1:16" s="2" customFormat="1" ht="13.5">
      <c r="A49" s="160" t="s">
        <v>14</v>
      </c>
      <c r="B49" s="167">
        <f t="shared" si="12"/>
        <v>73</v>
      </c>
      <c r="C49" s="167">
        <f t="shared" si="13"/>
        <v>85</v>
      </c>
      <c r="D49" s="166">
        <f t="shared" si="14"/>
        <v>158</v>
      </c>
      <c r="E49" s="167">
        <f t="shared" si="15"/>
        <v>23</v>
      </c>
      <c r="F49" s="167">
        <f t="shared" si="16"/>
        <v>36</v>
      </c>
      <c r="G49" s="166">
        <f t="shared" si="17"/>
        <v>59</v>
      </c>
      <c r="H49" s="167">
        <f t="shared" si="18"/>
        <v>30</v>
      </c>
      <c r="I49" s="167">
        <f t="shared" si="19"/>
        <v>18</v>
      </c>
      <c r="J49" s="166">
        <f t="shared" si="20"/>
        <v>48</v>
      </c>
      <c r="K49" s="167">
        <f t="shared" si="21"/>
        <v>53</v>
      </c>
      <c r="L49" s="167">
        <f t="shared" si="22"/>
        <v>54</v>
      </c>
      <c r="M49" s="166">
        <f t="shared" si="23"/>
        <v>107</v>
      </c>
      <c r="N49" s="193">
        <f t="shared" si="24"/>
        <v>72.602739726027394</v>
      </c>
      <c r="O49" s="193">
        <f t="shared" si="24"/>
        <v>63.529411764705877</v>
      </c>
      <c r="P49" s="193">
        <f t="shared" si="24"/>
        <v>67.721518987341767</v>
      </c>
    </row>
    <row r="50" spans="1:16" s="2" customFormat="1" ht="13.5">
      <c r="A50" s="160" t="s">
        <v>20</v>
      </c>
      <c r="B50" s="167">
        <f t="shared" si="12"/>
        <v>84</v>
      </c>
      <c r="C50" s="167">
        <f t="shared" si="13"/>
        <v>92</v>
      </c>
      <c r="D50" s="166">
        <f t="shared" si="14"/>
        <v>176</v>
      </c>
      <c r="E50" s="167">
        <f t="shared" si="15"/>
        <v>32</v>
      </c>
      <c r="F50" s="167">
        <f t="shared" si="16"/>
        <v>34</v>
      </c>
      <c r="G50" s="166">
        <f t="shared" si="17"/>
        <v>66</v>
      </c>
      <c r="H50" s="167">
        <f t="shared" si="18"/>
        <v>26</v>
      </c>
      <c r="I50" s="167">
        <f t="shared" si="19"/>
        <v>25</v>
      </c>
      <c r="J50" s="166">
        <f t="shared" si="20"/>
        <v>51</v>
      </c>
      <c r="K50" s="167">
        <f t="shared" si="21"/>
        <v>58</v>
      </c>
      <c r="L50" s="167">
        <f t="shared" si="22"/>
        <v>59</v>
      </c>
      <c r="M50" s="166">
        <f t="shared" si="23"/>
        <v>117</v>
      </c>
      <c r="N50" s="193">
        <f t="shared" si="24"/>
        <v>69.047619047619051</v>
      </c>
      <c r="O50" s="193">
        <f t="shared" si="24"/>
        <v>64.130434782608688</v>
      </c>
      <c r="P50" s="193">
        <f t="shared" si="24"/>
        <v>66.477272727272734</v>
      </c>
    </row>
    <row r="51" spans="1:16" s="2" customFormat="1" ht="13.5">
      <c r="A51" s="160" t="s">
        <v>23</v>
      </c>
      <c r="B51" s="167">
        <f t="shared" si="12"/>
        <v>75</v>
      </c>
      <c r="C51" s="167">
        <f t="shared" si="13"/>
        <v>100</v>
      </c>
      <c r="D51" s="166">
        <f t="shared" si="14"/>
        <v>175</v>
      </c>
      <c r="E51" s="167">
        <f t="shared" si="15"/>
        <v>27</v>
      </c>
      <c r="F51" s="167">
        <f t="shared" si="16"/>
        <v>46</v>
      </c>
      <c r="G51" s="166">
        <f t="shared" si="17"/>
        <v>73</v>
      </c>
      <c r="H51" s="167">
        <f t="shared" si="18"/>
        <v>25</v>
      </c>
      <c r="I51" s="167">
        <f t="shared" si="19"/>
        <v>27</v>
      </c>
      <c r="J51" s="166">
        <f t="shared" si="20"/>
        <v>52</v>
      </c>
      <c r="K51" s="167">
        <f t="shared" si="21"/>
        <v>52</v>
      </c>
      <c r="L51" s="167">
        <f t="shared" si="22"/>
        <v>73</v>
      </c>
      <c r="M51" s="166">
        <f t="shared" si="23"/>
        <v>125</v>
      </c>
      <c r="N51" s="193">
        <f t="shared" si="24"/>
        <v>69.333333333333343</v>
      </c>
      <c r="O51" s="193">
        <f t="shared" si="24"/>
        <v>73</v>
      </c>
      <c r="P51" s="193">
        <f t="shared" si="24"/>
        <v>71.428571428571431</v>
      </c>
    </row>
    <row r="52" spans="1:16" s="2" customFormat="1" ht="13.5">
      <c r="A52" s="160" t="s">
        <v>35</v>
      </c>
      <c r="B52" s="167">
        <f t="shared" si="12"/>
        <v>294</v>
      </c>
      <c r="C52" s="167">
        <f t="shared" si="13"/>
        <v>459</v>
      </c>
      <c r="D52" s="166">
        <f t="shared" si="14"/>
        <v>753</v>
      </c>
      <c r="E52" s="167">
        <f t="shared" si="15"/>
        <v>86</v>
      </c>
      <c r="F52" s="167">
        <f t="shared" si="16"/>
        <v>128</v>
      </c>
      <c r="G52" s="166">
        <f t="shared" si="17"/>
        <v>214</v>
      </c>
      <c r="H52" s="167">
        <f t="shared" si="18"/>
        <v>90</v>
      </c>
      <c r="I52" s="167">
        <f t="shared" si="19"/>
        <v>93</v>
      </c>
      <c r="J52" s="166">
        <f t="shared" si="20"/>
        <v>183</v>
      </c>
      <c r="K52" s="167">
        <f t="shared" si="21"/>
        <v>176</v>
      </c>
      <c r="L52" s="167">
        <f t="shared" si="22"/>
        <v>221</v>
      </c>
      <c r="M52" s="166">
        <f t="shared" si="23"/>
        <v>397</v>
      </c>
      <c r="N52" s="193">
        <f t="shared" si="24"/>
        <v>59.863945578231295</v>
      </c>
      <c r="O52" s="193">
        <f t="shared" si="24"/>
        <v>48.148148148148145</v>
      </c>
      <c r="P52" s="193">
        <f t="shared" si="24"/>
        <v>52.722443559096945</v>
      </c>
    </row>
    <row r="53" spans="1:16" s="2" customFormat="1" ht="13.5">
      <c r="A53" s="160" t="s">
        <v>34</v>
      </c>
      <c r="B53" s="166">
        <f t="shared" ref="B53:M53" si="25">SUM(B40:B52)</f>
        <v>963</v>
      </c>
      <c r="C53" s="166">
        <f t="shared" si="25"/>
        <v>1201</v>
      </c>
      <c r="D53" s="166">
        <f t="shared" si="25"/>
        <v>2164</v>
      </c>
      <c r="E53" s="166">
        <f t="shared" si="25"/>
        <v>293</v>
      </c>
      <c r="F53" s="166">
        <f t="shared" si="25"/>
        <v>391</v>
      </c>
      <c r="G53" s="166">
        <f t="shared" si="25"/>
        <v>684</v>
      </c>
      <c r="H53" s="166">
        <f t="shared" si="25"/>
        <v>285</v>
      </c>
      <c r="I53" s="166">
        <f t="shared" si="25"/>
        <v>287</v>
      </c>
      <c r="J53" s="166">
        <f t="shared" si="25"/>
        <v>572</v>
      </c>
      <c r="K53" s="166">
        <f t="shared" si="25"/>
        <v>578</v>
      </c>
      <c r="L53" s="166">
        <f t="shared" si="25"/>
        <v>678</v>
      </c>
      <c r="M53" s="166">
        <f t="shared" si="25"/>
        <v>1256</v>
      </c>
      <c r="N53" s="193">
        <f>ROUND(IF(OR(K53=0,B53=0),0,K53/B53*100),2)</f>
        <v>60.02</v>
      </c>
      <c r="O53" s="193">
        <f>ROUND(IF(OR(L53=0,C53=0),0,L53/C53*100),2)</f>
        <v>56.45</v>
      </c>
      <c r="P53" s="193">
        <f>ROUND(IF(OR(M53=0,D53=0),0,M53/D53*100),2)</f>
        <v>58.04</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959" priority="157" stopIfTrue="1" operator="notEqual">
      <formula>B36</formula>
    </cfRule>
  </conditionalFormatting>
  <conditionalFormatting sqref="H49:J49">
    <cfRule type="cellIs" dxfId="3958" priority="158" stopIfTrue="1" operator="greaterThan">
      <formula>100</formula>
    </cfRule>
    <cfRule type="cellIs" dxfId="3957" priority="159" stopIfTrue="1" operator="notEqual">
      <formula>H36</formula>
    </cfRule>
  </conditionalFormatting>
  <conditionalFormatting sqref="H39:J48">
    <cfRule type="cellIs" dxfId="3956" priority="160" stopIfTrue="1" operator="greaterThan">
      <formula>100</formula>
    </cfRule>
  </conditionalFormatting>
  <conditionalFormatting sqref="B49:G49">
    <cfRule type="cellIs" dxfId="3955" priority="156" stopIfTrue="1" operator="notEqual">
      <formula>B36</formula>
    </cfRule>
  </conditionalFormatting>
  <conditionalFormatting sqref="H49:J49">
    <cfRule type="cellIs" dxfId="3954" priority="154" stopIfTrue="1" operator="greaterThan">
      <formula>100</formula>
    </cfRule>
    <cfRule type="cellIs" dxfId="3953" priority="155" stopIfTrue="1" operator="notEqual">
      <formula>H36</formula>
    </cfRule>
  </conditionalFormatting>
  <conditionalFormatting sqref="H39:J48">
    <cfRule type="cellIs" dxfId="3952" priority="153" stopIfTrue="1" operator="greaterThan">
      <formula>100</formula>
    </cfRule>
  </conditionalFormatting>
  <conditionalFormatting sqref="B49:G49">
    <cfRule type="cellIs" dxfId="3951" priority="152" stopIfTrue="1" operator="notEqual">
      <formula>B36</formula>
    </cfRule>
  </conditionalFormatting>
  <conditionalFormatting sqref="H49:J49">
    <cfRule type="cellIs" dxfId="3950" priority="150" stopIfTrue="1" operator="greaterThan">
      <formula>100</formula>
    </cfRule>
    <cfRule type="cellIs" dxfId="3949" priority="151" stopIfTrue="1" operator="notEqual">
      <formula>H36</formula>
    </cfRule>
  </conditionalFormatting>
  <conditionalFormatting sqref="H39:J48">
    <cfRule type="cellIs" dxfId="3948" priority="149" stopIfTrue="1" operator="greaterThan">
      <formula>100</formula>
    </cfRule>
  </conditionalFormatting>
  <conditionalFormatting sqref="B49:G49">
    <cfRule type="cellIs" dxfId="3947" priority="148" stopIfTrue="1" operator="notEqual">
      <formula>B36</formula>
    </cfRule>
  </conditionalFormatting>
  <conditionalFormatting sqref="H49:J49">
    <cfRule type="cellIs" dxfId="3946" priority="146" stopIfTrue="1" operator="greaterThan">
      <formula>100</formula>
    </cfRule>
    <cfRule type="cellIs" dxfId="3945" priority="147" stopIfTrue="1" operator="notEqual">
      <formula>H36</formula>
    </cfRule>
  </conditionalFormatting>
  <conditionalFormatting sqref="H39:J48">
    <cfRule type="cellIs" dxfId="3944" priority="145" stopIfTrue="1" operator="greaterThan">
      <formula>100</formula>
    </cfRule>
  </conditionalFormatting>
  <conditionalFormatting sqref="B49:G49">
    <cfRule type="cellIs" dxfId="3943" priority="144" stopIfTrue="1" operator="notEqual">
      <formula>B36</formula>
    </cfRule>
  </conditionalFormatting>
  <conditionalFormatting sqref="H49:J49">
    <cfRule type="cellIs" dxfId="3942" priority="142" stopIfTrue="1" operator="greaterThan">
      <formula>100</formula>
    </cfRule>
    <cfRule type="cellIs" dxfId="3941" priority="143" stopIfTrue="1" operator="notEqual">
      <formula>H36</formula>
    </cfRule>
  </conditionalFormatting>
  <conditionalFormatting sqref="H39:J48">
    <cfRule type="cellIs" dxfId="3940" priority="141" stopIfTrue="1" operator="greaterThan">
      <formula>100</formula>
    </cfRule>
  </conditionalFormatting>
  <conditionalFormatting sqref="B49:G49">
    <cfRule type="cellIs" dxfId="3939" priority="140" stopIfTrue="1" operator="notEqual">
      <formula>B36</formula>
    </cfRule>
  </conditionalFormatting>
  <conditionalFormatting sqref="H49:J49">
    <cfRule type="cellIs" dxfId="3938" priority="138" stopIfTrue="1" operator="greaterThan">
      <formula>100</formula>
    </cfRule>
    <cfRule type="cellIs" dxfId="3937" priority="139" stopIfTrue="1" operator="notEqual">
      <formula>H36</formula>
    </cfRule>
  </conditionalFormatting>
  <conditionalFormatting sqref="H39:J48">
    <cfRule type="cellIs" dxfId="3936" priority="137" stopIfTrue="1" operator="greaterThan">
      <formula>100</formula>
    </cfRule>
  </conditionalFormatting>
  <conditionalFormatting sqref="B49:G49">
    <cfRule type="cellIs" dxfId="3935" priority="136" stopIfTrue="1" operator="notEqual">
      <formula>B36</formula>
    </cfRule>
  </conditionalFormatting>
  <conditionalFormatting sqref="H49:J49">
    <cfRule type="cellIs" dxfId="3934" priority="134" stopIfTrue="1" operator="greaterThan">
      <formula>100</formula>
    </cfRule>
    <cfRule type="cellIs" dxfId="3933" priority="135" stopIfTrue="1" operator="notEqual">
      <formula>H36</formula>
    </cfRule>
  </conditionalFormatting>
  <conditionalFormatting sqref="H39:J48">
    <cfRule type="cellIs" dxfId="3932" priority="133" stopIfTrue="1" operator="greaterThan">
      <formula>100</formula>
    </cfRule>
  </conditionalFormatting>
  <conditionalFormatting sqref="B49:G49">
    <cfRule type="cellIs" dxfId="3931" priority="132" stopIfTrue="1" operator="notEqual">
      <formula>B36</formula>
    </cfRule>
  </conditionalFormatting>
  <conditionalFormatting sqref="H49:J49">
    <cfRule type="cellIs" dxfId="3930" priority="130" stopIfTrue="1" operator="greaterThan">
      <formula>100</formula>
    </cfRule>
    <cfRule type="cellIs" dxfId="3929" priority="131" stopIfTrue="1" operator="notEqual">
      <formula>H36</formula>
    </cfRule>
  </conditionalFormatting>
  <conditionalFormatting sqref="H39:J48">
    <cfRule type="cellIs" dxfId="3928" priority="129" stopIfTrue="1" operator="greaterThan">
      <formula>100</formula>
    </cfRule>
  </conditionalFormatting>
  <conditionalFormatting sqref="B49:G49">
    <cfRule type="cellIs" dxfId="3927" priority="128" stopIfTrue="1" operator="notEqual">
      <formula>B36</formula>
    </cfRule>
  </conditionalFormatting>
  <conditionalFormatting sqref="H49:J49">
    <cfRule type="cellIs" dxfId="3926" priority="126" stopIfTrue="1" operator="greaterThan">
      <formula>100</formula>
    </cfRule>
    <cfRule type="cellIs" dxfId="3925" priority="127" stopIfTrue="1" operator="notEqual">
      <formula>H36</formula>
    </cfRule>
  </conditionalFormatting>
  <conditionalFormatting sqref="H39:J48">
    <cfRule type="cellIs" dxfId="3924" priority="125" stopIfTrue="1" operator="greaterThan">
      <formula>100</formula>
    </cfRule>
  </conditionalFormatting>
  <conditionalFormatting sqref="B49:G49">
    <cfRule type="cellIs" dxfId="3923" priority="124" stopIfTrue="1" operator="notEqual">
      <formula>B36</formula>
    </cfRule>
  </conditionalFormatting>
  <conditionalFormatting sqref="H49:J49">
    <cfRule type="cellIs" dxfId="3922" priority="122" stopIfTrue="1" operator="greaterThan">
      <formula>100</formula>
    </cfRule>
    <cfRule type="cellIs" dxfId="3921" priority="123" stopIfTrue="1" operator="notEqual">
      <formula>H36</formula>
    </cfRule>
  </conditionalFormatting>
  <conditionalFormatting sqref="H39:J48">
    <cfRule type="cellIs" dxfId="3920" priority="121" stopIfTrue="1" operator="greaterThan">
      <formula>100</formula>
    </cfRule>
  </conditionalFormatting>
  <conditionalFormatting sqref="B49:G49">
    <cfRule type="cellIs" dxfId="3919" priority="120" stopIfTrue="1" operator="notEqual">
      <formula>B36</formula>
    </cfRule>
  </conditionalFormatting>
  <conditionalFormatting sqref="H49:J49">
    <cfRule type="cellIs" dxfId="3918" priority="118" stopIfTrue="1" operator="greaterThan">
      <formula>100</formula>
    </cfRule>
    <cfRule type="cellIs" dxfId="3917" priority="119" stopIfTrue="1" operator="notEqual">
      <formula>H36</formula>
    </cfRule>
  </conditionalFormatting>
  <conditionalFormatting sqref="H39:J48">
    <cfRule type="cellIs" dxfId="3916" priority="117" stopIfTrue="1" operator="greaterThan">
      <formula>100</formula>
    </cfRule>
  </conditionalFormatting>
  <conditionalFormatting sqref="B49:G49">
    <cfRule type="cellIs" dxfId="3915" priority="116" stopIfTrue="1" operator="notEqual">
      <formula>B36</formula>
    </cfRule>
  </conditionalFormatting>
  <conditionalFormatting sqref="H49:J49">
    <cfRule type="cellIs" dxfId="3914" priority="114" stopIfTrue="1" operator="greaterThan">
      <formula>100</formula>
    </cfRule>
    <cfRule type="cellIs" dxfId="3913" priority="115" stopIfTrue="1" operator="notEqual">
      <formula>H36</formula>
    </cfRule>
  </conditionalFormatting>
  <conditionalFormatting sqref="H39:J48">
    <cfRule type="cellIs" dxfId="3912" priority="113" stopIfTrue="1" operator="greaterThan">
      <formula>100</formula>
    </cfRule>
  </conditionalFormatting>
  <conditionalFormatting sqref="B49:G49">
    <cfRule type="cellIs" dxfId="3911" priority="112" stopIfTrue="1" operator="notEqual">
      <formula>B36</formula>
    </cfRule>
  </conditionalFormatting>
  <conditionalFormatting sqref="H49:J49">
    <cfRule type="cellIs" dxfId="3910" priority="110" stopIfTrue="1" operator="greaterThan">
      <formula>100</formula>
    </cfRule>
    <cfRule type="cellIs" dxfId="3909" priority="111" stopIfTrue="1" operator="notEqual">
      <formula>H36</formula>
    </cfRule>
  </conditionalFormatting>
  <conditionalFormatting sqref="H39:J48">
    <cfRule type="cellIs" dxfId="3908" priority="109" stopIfTrue="1" operator="greaterThan">
      <formula>100</formula>
    </cfRule>
  </conditionalFormatting>
  <conditionalFormatting sqref="B49:G49">
    <cfRule type="cellIs" dxfId="3907" priority="108" stopIfTrue="1" operator="notEqual">
      <formula>B36</formula>
    </cfRule>
  </conditionalFormatting>
  <conditionalFormatting sqref="H49:J49">
    <cfRule type="cellIs" dxfId="3906" priority="106" stopIfTrue="1" operator="greaterThan">
      <formula>100</formula>
    </cfRule>
    <cfRule type="cellIs" dxfId="3905" priority="107" stopIfTrue="1" operator="notEqual">
      <formula>H36</formula>
    </cfRule>
  </conditionalFormatting>
  <conditionalFormatting sqref="H39:J48">
    <cfRule type="cellIs" dxfId="3904" priority="105" stopIfTrue="1" operator="greaterThan">
      <formula>100</formula>
    </cfRule>
  </conditionalFormatting>
  <conditionalFormatting sqref="B49:G49">
    <cfRule type="cellIs" dxfId="3903" priority="104" stopIfTrue="1" operator="notEqual">
      <formula>B36</formula>
    </cfRule>
  </conditionalFormatting>
  <conditionalFormatting sqref="H49:J49">
    <cfRule type="cellIs" dxfId="3902" priority="102" stopIfTrue="1" operator="greaterThan">
      <formula>100</formula>
    </cfRule>
    <cfRule type="cellIs" dxfId="3901" priority="103" stopIfTrue="1" operator="notEqual">
      <formula>H36</formula>
    </cfRule>
  </conditionalFormatting>
  <conditionalFormatting sqref="H39:J48">
    <cfRule type="cellIs" dxfId="3900" priority="101" stopIfTrue="1" operator="greaterThan">
      <formula>100</formula>
    </cfRule>
  </conditionalFormatting>
  <conditionalFormatting sqref="B49:G49">
    <cfRule type="cellIs" dxfId="3899" priority="100" stopIfTrue="1" operator="notEqual">
      <formula>B36</formula>
    </cfRule>
  </conditionalFormatting>
  <conditionalFormatting sqref="H49:J49">
    <cfRule type="cellIs" dxfId="3898" priority="98" stopIfTrue="1" operator="greaterThan">
      <formula>100</formula>
    </cfRule>
    <cfRule type="cellIs" dxfId="3897" priority="99" stopIfTrue="1" operator="notEqual">
      <formula>H36</formula>
    </cfRule>
  </conditionalFormatting>
  <conditionalFormatting sqref="H39:J48">
    <cfRule type="cellIs" dxfId="3896" priority="97" stopIfTrue="1" operator="greaterThan">
      <formula>100</formula>
    </cfRule>
  </conditionalFormatting>
  <conditionalFormatting sqref="B49:G49">
    <cfRule type="cellIs" dxfId="3895" priority="96" stopIfTrue="1" operator="notEqual">
      <formula>B36</formula>
    </cfRule>
  </conditionalFormatting>
  <conditionalFormatting sqref="H49:J49">
    <cfRule type="cellIs" dxfId="3894" priority="94" stopIfTrue="1" operator="greaterThan">
      <formula>100</formula>
    </cfRule>
    <cfRule type="cellIs" dxfId="3893" priority="95" stopIfTrue="1" operator="notEqual">
      <formula>H36</formula>
    </cfRule>
  </conditionalFormatting>
  <conditionalFormatting sqref="H39:J48">
    <cfRule type="cellIs" dxfId="3892" priority="93" stopIfTrue="1" operator="greaterThan">
      <formula>100</formula>
    </cfRule>
  </conditionalFormatting>
  <conditionalFormatting sqref="B49:G49">
    <cfRule type="cellIs" dxfId="3891" priority="92" stopIfTrue="1" operator="notEqual">
      <formula>B36</formula>
    </cfRule>
  </conditionalFormatting>
  <conditionalFormatting sqref="H49:J49">
    <cfRule type="cellIs" dxfId="3890" priority="90" stopIfTrue="1" operator="greaterThan">
      <formula>100</formula>
    </cfRule>
    <cfRule type="cellIs" dxfId="3889" priority="91" stopIfTrue="1" operator="notEqual">
      <formula>H36</formula>
    </cfRule>
  </conditionalFormatting>
  <conditionalFormatting sqref="H39:J48">
    <cfRule type="cellIs" dxfId="3888" priority="89" stopIfTrue="1" operator="greaterThan">
      <formula>100</formula>
    </cfRule>
  </conditionalFormatting>
  <conditionalFormatting sqref="B49:G49">
    <cfRule type="cellIs" dxfId="3887" priority="88" stopIfTrue="1" operator="notEqual">
      <formula>B36</formula>
    </cfRule>
  </conditionalFormatting>
  <conditionalFormatting sqref="H49:J49">
    <cfRule type="cellIs" dxfId="3886" priority="86" stopIfTrue="1" operator="greaterThan">
      <formula>100</formula>
    </cfRule>
    <cfRule type="cellIs" dxfId="3885" priority="87" stopIfTrue="1" operator="notEqual">
      <formula>H36</formula>
    </cfRule>
  </conditionalFormatting>
  <conditionalFormatting sqref="H39:J48">
    <cfRule type="cellIs" dxfId="3884" priority="85" stopIfTrue="1" operator="greaterThan">
      <formula>100</formula>
    </cfRule>
  </conditionalFormatting>
  <conditionalFormatting sqref="B49:G49">
    <cfRule type="cellIs" dxfId="3883" priority="84" stopIfTrue="1" operator="notEqual">
      <formula>B36</formula>
    </cfRule>
  </conditionalFormatting>
  <conditionalFormatting sqref="H49:J49">
    <cfRule type="cellIs" dxfId="3882" priority="82" stopIfTrue="1" operator="greaterThan">
      <formula>100</formula>
    </cfRule>
    <cfRule type="cellIs" dxfId="3881" priority="83" stopIfTrue="1" operator="notEqual">
      <formula>H36</formula>
    </cfRule>
  </conditionalFormatting>
  <conditionalFormatting sqref="H39:J48">
    <cfRule type="cellIs" dxfId="3880" priority="81" stopIfTrue="1" operator="greaterThan">
      <formula>100</formula>
    </cfRule>
  </conditionalFormatting>
  <conditionalFormatting sqref="B49:G49">
    <cfRule type="cellIs" dxfId="3879" priority="80" stopIfTrue="1" operator="notEqual">
      <formula>B36</formula>
    </cfRule>
  </conditionalFormatting>
  <conditionalFormatting sqref="H49:J49">
    <cfRule type="cellIs" dxfId="3878" priority="78" stopIfTrue="1" operator="greaterThan">
      <formula>100</formula>
    </cfRule>
    <cfRule type="cellIs" dxfId="3877" priority="79" stopIfTrue="1" operator="notEqual">
      <formula>H36</formula>
    </cfRule>
  </conditionalFormatting>
  <conditionalFormatting sqref="H39:J48">
    <cfRule type="cellIs" dxfId="3876" priority="77" stopIfTrue="1" operator="greaterThan">
      <formula>100</formula>
    </cfRule>
  </conditionalFormatting>
  <conditionalFormatting sqref="B49:G49">
    <cfRule type="cellIs" dxfId="3875" priority="76" stopIfTrue="1" operator="notEqual">
      <formula>B36</formula>
    </cfRule>
  </conditionalFormatting>
  <conditionalFormatting sqref="H49:J49">
    <cfRule type="cellIs" dxfId="3874" priority="74" stopIfTrue="1" operator="greaterThan">
      <formula>100</formula>
    </cfRule>
    <cfRule type="cellIs" dxfId="3873" priority="75" stopIfTrue="1" operator="notEqual">
      <formula>H36</formula>
    </cfRule>
  </conditionalFormatting>
  <conditionalFormatting sqref="H39:J48">
    <cfRule type="cellIs" dxfId="3872" priority="73" stopIfTrue="1" operator="greaterThan">
      <formula>100</formula>
    </cfRule>
  </conditionalFormatting>
  <conditionalFormatting sqref="B49:G49">
    <cfRule type="cellIs" dxfId="3871" priority="72" stopIfTrue="1" operator="notEqual">
      <formula>B36</formula>
    </cfRule>
  </conditionalFormatting>
  <conditionalFormatting sqref="H49:J49">
    <cfRule type="cellIs" dxfId="3870" priority="70" stopIfTrue="1" operator="greaterThan">
      <formula>100</formula>
    </cfRule>
    <cfRule type="cellIs" dxfId="3869" priority="71" stopIfTrue="1" operator="notEqual">
      <formula>H36</formula>
    </cfRule>
  </conditionalFormatting>
  <conditionalFormatting sqref="H39:J48">
    <cfRule type="cellIs" dxfId="3868" priority="69" stopIfTrue="1" operator="greaterThan">
      <formula>100</formula>
    </cfRule>
  </conditionalFormatting>
  <conditionalFormatting sqref="B49:G49">
    <cfRule type="cellIs" dxfId="3867" priority="68" stopIfTrue="1" operator="notEqual">
      <formula>B36</formula>
    </cfRule>
  </conditionalFormatting>
  <conditionalFormatting sqref="H49:J49">
    <cfRule type="cellIs" dxfId="3866" priority="66" stopIfTrue="1" operator="greaterThan">
      <formula>100</formula>
    </cfRule>
    <cfRule type="cellIs" dxfId="3865" priority="67" stopIfTrue="1" operator="notEqual">
      <formula>H36</formula>
    </cfRule>
  </conditionalFormatting>
  <conditionalFormatting sqref="H39:J48">
    <cfRule type="cellIs" dxfId="3864" priority="65" stopIfTrue="1" operator="greaterThan">
      <formula>100</formula>
    </cfRule>
  </conditionalFormatting>
  <conditionalFormatting sqref="B49:G49">
    <cfRule type="cellIs" dxfId="3863" priority="64" stopIfTrue="1" operator="notEqual">
      <formula>B36</formula>
    </cfRule>
  </conditionalFormatting>
  <conditionalFormatting sqref="H49:J49">
    <cfRule type="cellIs" dxfId="3862" priority="62" stopIfTrue="1" operator="greaterThan">
      <formula>100</formula>
    </cfRule>
    <cfRule type="cellIs" dxfId="3861" priority="63" stopIfTrue="1" operator="notEqual">
      <formula>H36</formula>
    </cfRule>
  </conditionalFormatting>
  <conditionalFormatting sqref="H39:J48">
    <cfRule type="cellIs" dxfId="3860" priority="61" stopIfTrue="1" operator="greaterThan">
      <formula>100</formula>
    </cfRule>
  </conditionalFormatting>
  <conditionalFormatting sqref="B49:G49">
    <cfRule type="cellIs" dxfId="3859" priority="60" stopIfTrue="1" operator="notEqual">
      <formula>B36</formula>
    </cfRule>
  </conditionalFormatting>
  <conditionalFormatting sqref="H49:J49">
    <cfRule type="cellIs" dxfId="3858" priority="58" stopIfTrue="1" operator="greaterThan">
      <formula>100</formula>
    </cfRule>
    <cfRule type="cellIs" dxfId="3857" priority="59" stopIfTrue="1" operator="notEqual">
      <formula>H36</formula>
    </cfRule>
  </conditionalFormatting>
  <conditionalFormatting sqref="H39:J48">
    <cfRule type="cellIs" dxfId="3856" priority="57" stopIfTrue="1" operator="greaterThan">
      <formula>100</formula>
    </cfRule>
  </conditionalFormatting>
  <conditionalFormatting sqref="B49:G49">
    <cfRule type="cellIs" dxfId="3855" priority="56" stopIfTrue="1" operator="notEqual">
      <formula>B36</formula>
    </cfRule>
  </conditionalFormatting>
  <conditionalFormatting sqref="H49:J49">
    <cfRule type="cellIs" dxfId="3854" priority="54" stopIfTrue="1" operator="greaterThan">
      <formula>100</formula>
    </cfRule>
    <cfRule type="cellIs" dxfId="3853" priority="55" stopIfTrue="1" operator="notEqual">
      <formula>H36</formula>
    </cfRule>
  </conditionalFormatting>
  <conditionalFormatting sqref="H39:J48">
    <cfRule type="cellIs" dxfId="3852" priority="53" stopIfTrue="1" operator="greaterThan">
      <formula>100</formula>
    </cfRule>
  </conditionalFormatting>
  <conditionalFormatting sqref="B49:G49">
    <cfRule type="cellIs" dxfId="3851" priority="52" stopIfTrue="1" operator="notEqual">
      <formula>B36</formula>
    </cfRule>
  </conditionalFormatting>
  <conditionalFormatting sqref="H49:J49">
    <cfRule type="cellIs" dxfId="3850" priority="50" stopIfTrue="1" operator="greaterThan">
      <formula>100</formula>
    </cfRule>
    <cfRule type="cellIs" dxfId="3849" priority="51" stopIfTrue="1" operator="notEqual">
      <formula>H36</formula>
    </cfRule>
  </conditionalFormatting>
  <conditionalFormatting sqref="H39:J48">
    <cfRule type="cellIs" dxfId="3848" priority="49" stopIfTrue="1" operator="greaterThan">
      <formula>100</formula>
    </cfRule>
  </conditionalFormatting>
  <conditionalFormatting sqref="B49:G49">
    <cfRule type="cellIs" dxfId="3847" priority="48" stopIfTrue="1" operator="notEqual">
      <formula>B36</formula>
    </cfRule>
  </conditionalFormatting>
  <conditionalFormatting sqref="H49:J49">
    <cfRule type="cellIs" dxfId="3846" priority="46" stopIfTrue="1" operator="greaterThan">
      <formula>100</formula>
    </cfRule>
    <cfRule type="cellIs" dxfId="3845" priority="47" stopIfTrue="1" operator="notEqual">
      <formula>H36</formula>
    </cfRule>
  </conditionalFormatting>
  <conditionalFormatting sqref="H39:J48">
    <cfRule type="cellIs" dxfId="3844" priority="45" stopIfTrue="1" operator="greaterThan">
      <formula>100</formula>
    </cfRule>
  </conditionalFormatting>
  <conditionalFormatting sqref="B53:G53">
    <cfRule type="cellIs" dxfId="3843" priority="44" stopIfTrue="1" operator="notEqual">
      <formula>B38</formula>
    </cfRule>
  </conditionalFormatting>
  <conditionalFormatting sqref="H53:J53">
    <cfRule type="cellIs" dxfId="3842" priority="42" stopIfTrue="1" operator="greaterThan">
      <formula>100</formula>
    </cfRule>
    <cfRule type="cellIs" dxfId="3841" priority="43" stopIfTrue="1" operator="notEqual">
      <formula>H38</formula>
    </cfRule>
  </conditionalFormatting>
  <conditionalFormatting sqref="H40:J52">
    <cfRule type="cellIs" dxfId="3840" priority="41" stopIfTrue="1" operator="greaterThan">
      <formula>100</formula>
    </cfRule>
  </conditionalFormatting>
  <conditionalFormatting sqref="B53:G53">
    <cfRule type="cellIs" dxfId="3839" priority="40" stopIfTrue="1" operator="notEqual">
      <formula>B38</formula>
    </cfRule>
  </conditionalFormatting>
  <conditionalFormatting sqref="H53:J53">
    <cfRule type="cellIs" dxfId="3838" priority="38" stopIfTrue="1" operator="greaterThan">
      <formula>100</formula>
    </cfRule>
    <cfRule type="cellIs" dxfId="3837" priority="39" stopIfTrue="1" operator="notEqual">
      <formula>H38</formula>
    </cfRule>
  </conditionalFormatting>
  <conditionalFormatting sqref="H40:J52">
    <cfRule type="cellIs" dxfId="3836" priority="37" stopIfTrue="1" operator="greaterThan">
      <formula>100</formula>
    </cfRule>
  </conditionalFormatting>
  <conditionalFormatting sqref="B49:G49">
    <cfRule type="cellIs" dxfId="3835" priority="36" stopIfTrue="1" operator="notEqual">
      <formula>B36</formula>
    </cfRule>
  </conditionalFormatting>
  <conditionalFormatting sqref="H49:J49">
    <cfRule type="cellIs" dxfId="3834" priority="34" stopIfTrue="1" operator="greaterThan">
      <formula>100</formula>
    </cfRule>
    <cfRule type="cellIs" dxfId="3833" priority="35" stopIfTrue="1" operator="notEqual">
      <formula>H36</formula>
    </cfRule>
  </conditionalFormatting>
  <conditionalFormatting sqref="H39:J48">
    <cfRule type="cellIs" dxfId="3832" priority="33" stopIfTrue="1" operator="greaterThan">
      <formula>100</formula>
    </cfRule>
  </conditionalFormatting>
  <conditionalFormatting sqref="B53:G53">
    <cfRule type="cellIs" dxfId="3831" priority="32" stopIfTrue="1" operator="notEqual">
      <formula>B38</formula>
    </cfRule>
  </conditionalFormatting>
  <conditionalFormatting sqref="H53:J53">
    <cfRule type="cellIs" dxfId="3830" priority="30" stopIfTrue="1" operator="greaterThan">
      <formula>100</formula>
    </cfRule>
    <cfRule type="cellIs" dxfId="3829" priority="31" stopIfTrue="1" operator="notEqual">
      <formula>H38</formula>
    </cfRule>
  </conditionalFormatting>
  <conditionalFormatting sqref="H40:J52">
    <cfRule type="cellIs" dxfId="3828" priority="29" stopIfTrue="1" operator="greaterThan">
      <formula>100</formula>
    </cfRule>
  </conditionalFormatting>
  <conditionalFormatting sqref="B53:G53">
    <cfRule type="cellIs" dxfId="3827" priority="28" stopIfTrue="1" operator="notEqual">
      <formula>B38</formula>
    </cfRule>
  </conditionalFormatting>
  <conditionalFormatting sqref="H53:J53">
    <cfRule type="cellIs" dxfId="3826" priority="26" stopIfTrue="1" operator="greaterThan">
      <formula>100</formula>
    </cfRule>
    <cfRule type="cellIs" dxfId="3825" priority="27" stopIfTrue="1" operator="notEqual">
      <formula>H38</formula>
    </cfRule>
  </conditionalFormatting>
  <conditionalFormatting sqref="H40:J52">
    <cfRule type="cellIs" dxfId="3824" priority="25" stopIfTrue="1" operator="greaterThan">
      <formula>100</formula>
    </cfRule>
  </conditionalFormatting>
  <conditionalFormatting sqref="B49:G49">
    <cfRule type="cellIs" dxfId="3823" priority="24" stopIfTrue="1" operator="notEqual">
      <formula>B36</formula>
    </cfRule>
  </conditionalFormatting>
  <conditionalFormatting sqref="H49:J49">
    <cfRule type="cellIs" dxfId="3822" priority="22" stopIfTrue="1" operator="greaterThan">
      <formula>100</formula>
    </cfRule>
    <cfRule type="cellIs" dxfId="3821" priority="23" stopIfTrue="1" operator="notEqual">
      <formula>H36</formula>
    </cfRule>
  </conditionalFormatting>
  <conditionalFormatting sqref="H39:J48">
    <cfRule type="cellIs" dxfId="3820" priority="21" stopIfTrue="1" operator="greaterThan">
      <formula>100</formula>
    </cfRule>
  </conditionalFormatting>
  <conditionalFormatting sqref="B53:G53">
    <cfRule type="cellIs" dxfId="3819" priority="20" stopIfTrue="1" operator="notEqual">
      <formula>B38</formula>
    </cfRule>
  </conditionalFormatting>
  <conditionalFormatting sqref="H53:J53">
    <cfRule type="cellIs" dxfId="3818" priority="18" stopIfTrue="1" operator="greaterThan">
      <formula>100</formula>
    </cfRule>
    <cfRule type="cellIs" dxfId="3817" priority="19" stopIfTrue="1" operator="notEqual">
      <formula>H38</formula>
    </cfRule>
  </conditionalFormatting>
  <conditionalFormatting sqref="H40:J52">
    <cfRule type="cellIs" dxfId="3816" priority="17" stopIfTrue="1" operator="greaterThan">
      <formula>100</formula>
    </cfRule>
  </conditionalFormatting>
  <conditionalFormatting sqref="B53:G53">
    <cfRule type="cellIs" dxfId="3815" priority="16" stopIfTrue="1" operator="notEqual">
      <formula>B38</formula>
    </cfRule>
  </conditionalFormatting>
  <conditionalFormatting sqref="H53:J53">
    <cfRule type="cellIs" dxfId="3814" priority="14" stopIfTrue="1" operator="greaterThan">
      <formula>100</formula>
    </cfRule>
    <cfRule type="cellIs" dxfId="3813" priority="15" stopIfTrue="1" operator="notEqual">
      <formula>H38</formula>
    </cfRule>
  </conditionalFormatting>
  <conditionalFormatting sqref="H40:J52">
    <cfRule type="cellIs" dxfId="3812" priority="13" stopIfTrue="1" operator="greaterThan">
      <formula>100</formula>
    </cfRule>
  </conditionalFormatting>
  <conditionalFormatting sqref="B53:G53">
    <cfRule type="cellIs" dxfId="3811" priority="12" stopIfTrue="1" operator="notEqual">
      <formula>B38</formula>
    </cfRule>
  </conditionalFormatting>
  <conditionalFormatting sqref="H53:J53">
    <cfRule type="cellIs" dxfId="3810" priority="10" stopIfTrue="1" operator="greaterThan">
      <formula>100</formula>
    </cfRule>
    <cfRule type="cellIs" dxfId="3809" priority="11" stopIfTrue="1" operator="notEqual">
      <formula>H38</formula>
    </cfRule>
  </conditionalFormatting>
  <conditionalFormatting sqref="H40:J52">
    <cfRule type="cellIs" dxfId="3808" priority="9" stopIfTrue="1" operator="greaterThan">
      <formula>100</formula>
    </cfRule>
  </conditionalFormatting>
  <conditionalFormatting sqref="B53:G53">
    <cfRule type="cellIs" dxfId="3807" priority="8" stopIfTrue="1" operator="notEqual">
      <formula>B38</formula>
    </cfRule>
  </conditionalFormatting>
  <conditionalFormatting sqref="H53:J53">
    <cfRule type="cellIs" dxfId="3806" priority="6" stopIfTrue="1" operator="greaterThan">
      <formula>100</formula>
    </cfRule>
    <cfRule type="cellIs" dxfId="3805" priority="7" stopIfTrue="1" operator="notEqual">
      <formula>H38</formula>
    </cfRule>
  </conditionalFormatting>
  <conditionalFormatting sqref="H40:J52">
    <cfRule type="cellIs" dxfId="3804" priority="5" stopIfTrue="1" operator="greaterThan">
      <formula>100</formula>
    </cfRule>
  </conditionalFormatting>
  <conditionalFormatting sqref="B53:M53">
    <cfRule type="cellIs" dxfId="3803" priority="4" stopIfTrue="1" operator="notEqual">
      <formula>B38</formula>
    </cfRule>
  </conditionalFormatting>
  <conditionalFormatting sqref="N53:P53">
    <cfRule type="cellIs" dxfId="3802" priority="2" stopIfTrue="1" operator="greaterThan">
      <formula>100</formula>
    </cfRule>
    <cfRule type="cellIs" dxfId="3801" priority="3" stopIfTrue="1" operator="notEqual">
      <formula>N38</formula>
    </cfRule>
  </conditionalFormatting>
  <conditionalFormatting sqref="N40:P52">
    <cfRule type="cellIs" dxfId="380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16</v>
      </c>
      <c r="C6" s="168">
        <f t="shared" si="0"/>
        <v>7</v>
      </c>
      <c r="D6" s="171">
        <f t="shared" ref="D6:D16" si="1">SUM(B6:C6)</f>
        <v>23</v>
      </c>
      <c r="E6" s="174"/>
      <c r="F6" s="174"/>
      <c r="G6" s="174"/>
      <c r="H6" s="174"/>
      <c r="I6" s="174"/>
      <c r="J6" s="174"/>
      <c r="K6" s="179">
        <f t="shared" ref="K6:L16" si="2">K42</f>
        <v>5</v>
      </c>
      <c r="L6" s="183">
        <f t="shared" si="2"/>
        <v>4</v>
      </c>
      <c r="M6" s="188">
        <f t="shared" ref="M6:M17" si="3">SUM(K6:L6)</f>
        <v>9</v>
      </c>
      <c r="N6" s="91">
        <f t="shared" ref="N6:P17" si="4">IF(OR(K6=0,B6=0),0,K6/B6*100)</f>
        <v>31.25</v>
      </c>
      <c r="O6" s="194">
        <f t="shared" si="4"/>
        <v>57.142857142857139</v>
      </c>
      <c r="P6" s="196">
        <f t="shared" si="4"/>
        <v>39.130434782608695</v>
      </c>
    </row>
    <row r="7" spans="1:16" s="2" customFormat="1" ht="22.5" hidden="1" customHeight="1">
      <c r="A7" s="8" t="s">
        <v>7</v>
      </c>
      <c r="B7" s="161">
        <f t="shared" si="0"/>
        <v>9</v>
      </c>
      <c r="C7" s="168">
        <f t="shared" si="0"/>
        <v>11</v>
      </c>
      <c r="D7" s="130">
        <f t="shared" si="1"/>
        <v>20</v>
      </c>
      <c r="E7" s="175"/>
      <c r="F7" s="175"/>
      <c r="G7" s="175"/>
      <c r="H7" s="175"/>
      <c r="I7" s="175"/>
      <c r="J7" s="175"/>
      <c r="K7" s="162">
        <f t="shared" si="2"/>
        <v>4</v>
      </c>
      <c r="L7" s="169">
        <f t="shared" si="2"/>
        <v>6</v>
      </c>
      <c r="M7" s="130">
        <f t="shared" si="3"/>
        <v>10</v>
      </c>
      <c r="N7" s="139">
        <f t="shared" si="4"/>
        <v>44.444444444444443</v>
      </c>
      <c r="O7" s="145">
        <f t="shared" si="4"/>
        <v>54.54545454545454</v>
      </c>
      <c r="P7" s="151">
        <f t="shared" si="4"/>
        <v>50</v>
      </c>
    </row>
    <row r="8" spans="1:16" s="2" customFormat="1" ht="22.5" hidden="1" customHeight="1">
      <c r="A8" s="8" t="s">
        <v>11</v>
      </c>
      <c r="B8" s="161">
        <f t="shared" si="0"/>
        <v>22</v>
      </c>
      <c r="C8" s="168">
        <f t="shared" si="0"/>
        <v>11</v>
      </c>
      <c r="D8" s="130">
        <f t="shared" si="1"/>
        <v>33</v>
      </c>
      <c r="E8" s="175"/>
      <c r="F8" s="175"/>
      <c r="G8" s="175"/>
      <c r="H8" s="175"/>
      <c r="I8" s="175"/>
      <c r="J8" s="175"/>
      <c r="K8" s="162">
        <f t="shared" si="2"/>
        <v>11</v>
      </c>
      <c r="L8" s="169">
        <f t="shared" si="2"/>
        <v>9</v>
      </c>
      <c r="M8" s="130">
        <f t="shared" si="3"/>
        <v>20</v>
      </c>
      <c r="N8" s="139">
        <f t="shared" si="4"/>
        <v>50</v>
      </c>
      <c r="O8" s="145">
        <f t="shared" si="4"/>
        <v>81.818181818181827</v>
      </c>
      <c r="P8" s="151">
        <f t="shared" si="4"/>
        <v>60.606060606060609</v>
      </c>
    </row>
    <row r="9" spans="1:16" s="2" customFormat="1" ht="22.5" hidden="1" customHeight="1">
      <c r="A9" s="8" t="s">
        <v>5</v>
      </c>
      <c r="B9" s="161">
        <f t="shared" si="0"/>
        <v>24</v>
      </c>
      <c r="C9" s="168">
        <f t="shared" si="0"/>
        <v>13</v>
      </c>
      <c r="D9" s="130">
        <f t="shared" si="1"/>
        <v>37</v>
      </c>
      <c r="E9" s="175"/>
      <c r="F9" s="175"/>
      <c r="G9" s="175"/>
      <c r="H9" s="175"/>
      <c r="I9" s="175"/>
      <c r="J9" s="175"/>
      <c r="K9" s="162">
        <f t="shared" si="2"/>
        <v>11</v>
      </c>
      <c r="L9" s="169">
        <f t="shared" si="2"/>
        <v>5</v>
      </c>
      <c r="M9" s="130">
        <f t="shared" si="3"/>
        <v>16</v>
      </c>
      <c r="N9" s="139">
        <f t="shared" si="4"/>
        <v>45.833333333333329</v>
      </c>
      <c r="O9" s="145">
        <f t="shared" si="4"/>
        <v>38.461538461538467</v>
      </c>
      <c r="P9" s="151">
        <f t="shared" si="4"/>
        <v>43.243243243243242</v>
      </c>
    </row>
    <row r="10" spans="1:16" s="2" customFormat="1" ht="22.5" hidden="1" customHeight="1">
      <c r="A10" s="8" t="s">
        <v>17</v>
      </c>
      <c r="B10" s="161">
        <f t="shared" si="0"/>
        <v>27</v>
      </c>
      <c r="C10" s="168">
        <f t="shared" si="0"/>
        <v>23</v>
      </c>
      <c r="D10" s="130">
        <f t="shared" si="1"/>
        <v>50</v>
      </c>
      <c r="E10" s="175"/>
      <c r="F10" s="175"/>
      <c r="G10" s="175"/>
      <c r="H10" s="175"/>
      <c r="I10" s="175"/>
      <c r="J10" s="175"/>
      <c r="K10" s="162">
        <f t="shared" si="2"/>
        <v>15</v>
      </c>
      <c r="L10" s="169">
        <f t="shared" si="2"/>
        <v>11</v>
      </c>
      <c r="M10" s="130">
        <f t="shared" si="3"/>
        <v>26</v>
      </c>
      <c r="N10" s="139">
        <f t="shared" si="4"/>
        <v>55.555555555555557</v>
      </c>
      <c r="O10" s="145">
        <f t="shared" si="4"/>
        <v>47.826086956521742</v>
      </c>
      <c r="P10" s="151">
        <f t="shared" si="4"/>
        <v>52</v>
      </c>
    </row>
    <row r="11" spans="1:16" s="2" customFormat="1" ht="22.5" hidden="1" customHeight="1">
      <c r="A11" s="8" t="s">
        <v>4</v>
      </c>
      <c r="B11" s="161">
        <f t="shared" si="0"/>
        <v>23</v>
      </c>
      <c r="C11" s="168">
        <f t="shared" si="0"/>
        <v>31</v>
      </c>
      <c r="D11" s="130">
        <f t="shared" si="1"/>
        <v>54</v>
      </c>
      <c r="E11" s="175"/>
      <c r="F11" s="175"/>
      <c r="G11" s="175"/>
      <c r="H11" s="175"/>
      <c r="I11" s="175"/>
      <c r="J11" s="175"/>
      <c r="K11" s="162">
        <f t="shared" si="2"/>
        <v>14</v>
      </c>
      <c r="L11" s="169">
        <f t="shared" si="2"/>
        <v>16</v>
      </c>
      <c r="M11" s="130">
        <f t="shared" si="3"/>
        <v>30</v>
      </c>
      <c r="N11" s="139">
        <f t="shared" si="4"/>
        <v>60.869565217391312</v>
      </c>
      <c r="O11" s="145">
        <f t="shared" si="4"/>
        <v>51.612903225806448</v>
      </c>
      <c r="P11" s="151">
        <f t="shared" si="4"/>
        <v>55.555555555555557</v>
      </c>
    </row>
    <row r="12" spans="1:16" s="2" customFormat="1" ht="22.5" hidden="1" customHeight="1">
      <c r="A12" s="8" t="s">
        <v>10</v>
      </c>
      <c r="B12" s="161">
        <f t="shared" si="0"/>
        <v>41</v>
      </c>
      <c r="C12" s="168">
        <f t="shared" si="0"/>
        <v>29</v>
      </c>
      <c r="D12" s="130">
        <f t="shared" si="1"/>
        <v>70</v>
      </c>
      <c r="E12" s="175"/>
      <c r="F12" s="175"/>
      <c r="G12" s="175"/>
      <c r="H12" s="175"/>
      <c r="I12" s="175"/>
      <c r="J12" s="175"/>
      <c r="K12" s="162">
        <f t="shared" si="2"/>
        <v>18</v>
      </c>
      <c r="L12" s="169">
        <f t="shared" si="2"/>
        <v>17</v>
      </c>
      <c r="M12" s="130">
        <f t="shared" si="3"/>
        <v>35</v>
      </c>
      <c r="N12" s="139">
        <f t="shared" si="4"/>
        <v>43.902439024390247</v>
      </c>
      <c r="O12" s="145">
        <f t="shared" si="4"/>
        <v>58.620689655172406</v>
      </c>
      <c r="P12" s="151">
        <f t="shared" si="4"/>
        <v>50</v>
      </c>
    </row>
    <row r="13" spans="1:16" s="2" customFormat="1" ht="22.5" hidden="1" customHeight="1">
      <c r="A13" s="8" t="s">
        <v>14</v>
      </c>
      <c r="B13" s="161">
        <f t="shared" si="0"/>
        <v>34</v>
      </c>
      <c r="C13" s="168">
        <f t="shared" si="0"/>
        <v>32</v>
      </c>
      <c r="D13" s="130">
        <f t="shared" si="1"/>
        <v>66</v>
      </c>
      <c r="E13" s="175"/>
      <c r="F13" s="175"/>
      <c r="G13" s="175"/>
      <c r="H13" s="175"/>
      <c r="I13" s="175"/>
      <c r="J13" s="175"/>
      <c r="K13" s="162">
        <f t="shared" si="2"/>
        <v>17</v>
      </c>
      <c r="L13" s="169">
        <f t="shared" si="2"/>
        <v>14</v>
      </c>
      <c r="M13" s="130">
        <f t="shared" si="3"/>
        <v>31</v>
      </c>
      <c r="N13" s="139">
        <f t="shared" si="4"/>
        <v>50</v>
      </c>
      <c r="O13" s="145">
        <f t="shared" si="4"/>
        <v>43.75</v>
      </c>
      <c r="P13" s="151">
        <f t="shared" si="4"/>
        <v>46.969696969696969</v>
      </c>
    </row>
    <row r="14" spans="1:16" s="2" customFormat="1" ht="22.5" hidden="1" customHeight="1">
      <c r="A14" s="8" t="s">
        <v>20</v>
      </c>
      <c r="B14" s="161">
        <f t="shared" si="0"/>
        <v>42</v>
      </c>
      <c r="C14" s="168">
        <f t="shared" si="0"/>
        <v>39</v>
      </c>
      <c r="D14" s="130">
        <f t="shared" si="1"/>
        <v>81</v>
      </c>
      <c r="E14" s="175"/>
      <c r="F14" s="175"/>
      <c r="G14" s="175"/>
      <c r="H14" s="175"/>
      <c r="I14" s="175"/>
      <c r="J14" s="175"/>
      <c r="K14" s="162">
        <f t="shared" si="2"/>
        <v>16</v>
      </c>
      <c r="L14" s="169">
        <f t="shared" si="2"/>
        <v>19</v>
      </c>
      <c r="M14" s="130">
        <f t="shared" si="3"/>
        <v>35</v>
      </c>
      <c r="N14" s="139">
        <f t="shared" si="4"/>
        <v>38.095238095238095</v>
      </c>
      <c r="O14" s="145">
        <f t="shared" si="4"/>
        <v>48.717948717948715</v>
      </c>
      <c r="P14" s="151">
        <f t="shared" si="4"/>
        <v>43.209876543209873</v>
      </c>
    </row>
    <row r="15" spans="1:16" s="2" customFormat="1" ht="22.5" hidden="1" customHeight="1">
      <c r="A15" s="8" t="s">
        <v>23</v>
      </c>
      <c r="B15" s="161">
        <f t="shared" si="0"/>
        <v>43</v>
      </c>
      <c r="C15" s="168">
        <f t="shared" si="0"/>
        <v>53</v>
      </c>
      <c r="D15" s="130">
        <f t="shared" si="1"/>
        <v>96</v>
      </c>
      <c r="E15" s="174"/>
      <c r="F15" s="174"/>
      <c r="G15" s="174"/>
      <c r="H15" s="174"/>
      <c r="I15" s="174"/>
      <c r="J15" s="174"/>
      <c r="K15" s="161">
        <f t="shared" si="2"/>
        <v>27</v>
      </c>
      <c r="L15" s="168">
        <f t="shared" si="2"/>
        <v>29</v>
      </c>
      <c r="M15" s="130">
        <f t="shared" si="3"/>
        <v>56</v>
      </c>
      <c r="N15" s="139">
        <f t="shared" si="4"/>
        <v>62.790697674418603</v>
      </c>
      <c r="O15" s="145">
        <f t="shared" si="4"/>
        <v>54.716981132075468</v>
      </c>
      <c r="P15" s="151">
        <f t="shared" si="4"/>
        <v>58.333333333333336</v>
      </c>
    </row>
    <row r="16" spans="1:16" s="2" customFormat="1" ht="22.5" hidden="1" customHeight="1">
      <c r="A16" s="10" t="s">
        <v>35</v>
      </c>
      <c r="B16" s="162">
        <f t="shared" si="0"/>
        <v>147</v>
      </c>
      <c r="C16" s="169">
        <f t="shared" si="0"/>
        <v>213</v>
      </c>
      <c r="D16" s="172">
        <f t="shared" si="1"/>
        <v>360</v>
      </c>
      <c r="E16" s="176"/>
      <c r="F16" s="176"/>
      <c r="G16" s="176"/>
      <c r="H16" s="176"/>
      <c r="I16" s="176"/>
      <c r="J16" s="176"/>
      <c r="K16" s="162">
        <f t="shared" si="2"/>
        <v>70</v>
      </c>
      <c r="L16" s="169">
        <f t="shared" si="2"/>
        <v>72</v>
      </c>
      <c r="M16" s="130">
        <f t="shared" si="3"/>
        <v>142</v>
      </c>
      <c r="N16" s="190">
        <f t="shared" si="4"/>
        <v>47.619047619047613</v>
      </c>
      <c r="O16" s="195">
        <f t="shared" si="4"/>
        <v>33.802816901408448</v>
      </c>
      <c r="P16" s="197">
        <f t="shared" si="4"/>
        <v>39.444444444444443</v>
      </c>
    </row>
    <row r="17" spans="1:24" s="2" customFormat="1" ht="22.5" hidden="1" customHeight="1">
      <c r="A17" s="11" t="s">
        <v>34</v>
      </c>
      <c r="B17" s="42">
        <f>SUM(B6:B16)</f>
        <v>428</v>
      </c>
      <c r="C17" s="22">
        <f>SUM(C6:C16)</f>
        <v>462</v>
      </c>
      <c r="D17" s="37">
        <f>SUM(D6:D16)</f>
        <v>890</v>
      </c>
      <c r="E17" s="177"/>
      <c r="F17" s="177"/>
      <c r="G17" s="177"/>
      <c r="H17" s="177"/>
      <c r="I17" s="177"/>
      <c r="J17" s="177"/>
      <c r="K17" s="42">
        <f>SUM(K6:K16)</f>
        <v>208</v>
      </c>
      <c r="L17" s="22">
        <f>SUM(L6:L16)</f>
        <v>202</v>
      </c>
      <c r="M17" s="37">
        <f t="shared" si="3"/>
        <v>410</v>
      </c>
      <c r="N17" s="143">
        <f t="shared" si="4"/>
        <v>48.598130841121495</v>
      </c>
      <c r="O17" s="149">
        <f t="shared" si="4"/>
        <v>43.722943722943725</v>
      </c>
      <c r="P17" s="155">
        <f t="shared" si="4"/>
        <v>46.067415730337082</v>
      </c>
    </row>
    <row r="18" spans="1:24" hidden="1"/>
    <row r="19" spans="1:24" hidden="1"/>
    <row r="20" spans="1:24" s="2" customFormat="1" ht="22.5" customHeight="1">
      <c r="A20" s="156" t="str">
        <f>'31四郷第１'!A20:L20</f>
        <v>令和７年７月２０日執行　参議院議員通常選挙</v>
      </c>
      <c r="B20" s="163"/>
      <c r="C20" s="163"/>
      <c r="D20" s="163"/>
      <c r="E20" s="163"/>
      <c r="F20" s="163"/>
      <c r="G20" s="163"/>
      <c r="H20" s="163"/>
      <c r="I20" s="163"/>
      <c r="J20" s="163"/>
      <c r="K20" s="163"/>
      <c r="L20" s="184"/>
      <c r="M20" s="15" t="s">
        <v>124</v>
      </c>
      <c r="N20" s="31"/>
      <c r="O20" s="15" t="s">
        <v>126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0</v>
      </c>
      <c r="C23" s="170">
        <v>3</v>
      </c>
      <c r="D23" s="171">
        <f t="shared" ref="D23:D35" si="5">SUM(B23:C23)</f>
        <v>3</v>
      </c>
      <c r="E23" s="164">
        <v>0</v>
      </c>
      <c r="F23" s="170">
        <v>0</v>
      </c>
      <c r="G23" s="171">
        <f t="shared" ref="G23:G35" si="6">SUM(E23:F23)</f>
        <v>0</v>
      </c>
      <c r="H23" s="164">
        <v>0</v>
      </c>
      <c r="I23" s="170">
        <v>0</v>
      </c>
      <c r="J23" s="171">
        <f t="shared" ref="J23:J35" si="7">SUM(H23:I23)</f>
        <v>0</v>
      </c>
      <c r="K23" s="180">
        <f t="shared" ref="K23:L35" si="8">E23+H23</f>
        <v>0</v>
      </c>
      <c r="L23" s="185">
        <f t="shared" si="8"/>
        <v>0</v>
      </c>
      <c r="M23" s="189">
        <f t="shared" ref="M23:M35" si="9">SUM(K23:L23)</f>
        <v>0</v>
      </c>
      <c r="N23" s="91">
        <f t="shared" ref="N23:P36" si="10">IF(OR(K23=0,B23=0),0,K23/B23*100)</f>
        <v>0</v>
      </c>
      <c r="O23" s="97">
        <f t="shared" si="10"/>
        <v>0</v>
      </c>
      <c r="P23" s="103">
        <f t="shared" si="10"/>
        <v>0</v>
      </c>
      <c r="Q23" s="158"/>
      <c r="R23" s="198"/>
      <c r="S23" s="1" t="s">
        <v>28</v>
      </c>
      <c r="T23" s="1"/>
      <c r="U23" s="1"/>
      <c r="V23" s="1"/>
      <c r="W23" s="1"/>
      <c r="X23" s="1"/>
    </row>
    <row r="24" spans="1:24" s="2" customFormat="1" ht="22.5" customHeight="1">
      <c r="A24" s="157" t="s">
        <v>70</v>
      </c>
      <c r="B24" s="164">
        <v>2</v>
      </c>
      <c r="C24" s="170">
        <v>4</v>
      </c>
      <c r="D24" s="171">
        <f t="shared" si="5"/>
        <v>6</v>
      </c>
      <c r="E24" s="164">
        <v>0</v>
      </c>
      <c r="F24" s="170">
        <v>2</v>
      </c>
      <c r="G24" s="171">
        <f t="shared" si="6"/>
        <v>2</v>
      </c>
      <c r="H24" s="164">
        <v>0</v>
      </c>
      <c r="I24" s="170">
        <v>0</v>
      </c>
      <c r="J24" s="171">
        <f t="shared" si="7"/>
        <v>0</v>
      </c>
      <c r="K24" s="181">
        <f t="shared" si="8"/>
        <v>0</v>
      </c>
      <c r="L24" s="186">
        <f t="shared" si="8"/>
        <v>2</v>
      </c>
      <c r="M24" s="130">
        <f t="shared" si="9"/>
        <v>2</v>
      </c>
      <c r="N24" s="139">
        <f t="shared" si="10"/>
        <v>0</v>
      </c>
      <c r="O24" s="145">
        <f t="shared" si="10"/>
        <v>50</v>
      </c>
      <c r="P24" s="151">
        <f t="shared" si="10"/>
        <v>33.333333333333329</v>
      </c>
      <c r="R24" s="1"/>
      <c r="S24" s="1" t="s">
        <v>61</v>
      </c>
      <c r="T24" s="1"/>
      <c r="U24" s="1"/>
      <c r="V24" s="1"/>
      <c r="W24" s="1"/>
      <c r="X24" s="1"/>
    </row>
    <row r="25" spans="1:24" s="2" customFormat="1" ht="22.5" customHeight="1">
      <c r="A25" s="65" t="s">
        <v>0</v>
      </c>
      <c r="B25" s="164">
        <v>16</v>
      </c>
      <c r="C25" s="170">
        <v>7</v>
      </c>
      <c r="D25" s="171">
        <f t="shared" si="5"/>
        <v>23</v>
      </c>
      <c r="E25" s="164">
        <v>2</v>
      </c>
      <c r="F25" s="170">
        <v>3</v>
      </c>
      <c r="G25" s="171">
        <f t="shared" si="6"/>
        <v>5</v>
      </c>
      <c r="H25" s="164">
        <v>3</v>
      </c>
      <c r="I25" s="170">
        <v>1</v>
      </c>
      <c r="J25" s="171">
        <f t="shared" si="7"/>
        <v>4</v>
      </c>
      <c r="K25" s="181">
        <f t="shared" si="8"/>
        <v>5</v>
      </c>
      <c r="L25" s="186">
        <f t="shared" si="8"/>
        <v>4</v>
      </c>
      <c r="M25" s="171">
        <f t="shared" si="9"/>
        <v>9</v>
      </c>
      <c r="N25" s="191">
        <f t="shared" si="10"/>
        <v>31.25</v>
      </c>
      <c r="O25" s="101">
        <f t="shared" si="10"/>
        <v>57.142857142857139</v>
      </c>
      <c r="P25" s="107">
        <f t="shared" si="10"/>
        <v>39.130434782608695</v>
      </c>
      <c r="S25" s="1" t="s">
        <v>21</v>
      </c>
      <c r="T25" s="1"/>
      <c r="U25" s="1"/>
      <c r="V25" s="1"/>
      <c r="W25" s="1"/>
      <c r="X25" s="1"/>
    </row>
    <row r="26" spans="1:24" s="2" customFormat="1" ht="22.5" customHeight="1">
      <c r="A26" s="8" t="s">
        <v>7</v>
      </c>
      <c r="B26" s="164">
        <v>9</v>
      </c>
      <c r="C26" s="170">
        <v>11</v>
      </c>
      <c r="D26" s="130">
        <f t="shared" si="5"/>
        <v>20</v>
      </c>
      <c r="E26" s="164">
        <v>2</v>
      </c>
      <c r="F26" s="170">
        <v>4</v>
      </c>
      <c r="G26" s="130">
        <f t="shared" si="6"/>
        <v>6</v>
      </c>
      <c r="H26" s="164">
        <v>2</v>
      </c>
      <c r="I26" s="170">
        <v>2</v>
      </c>
      <c r="J26" s="130">
        <f t="shared" si="7"/>
        <v>4</v>
      </c>
      <c r="K26" s="181">
        <f t="shared" si="8"/>
        <v>4</v>
      </c>
      <c r="L26" s="186">
        <f t="shared" si="8"/>
        <v>6</v>
      </c>
      <c r="M26" s="130">
        <f t="shared" si="9"/>
        <v>10</v>
      </c>
      <c r="N26" s="139">
        <f t="shared" si="10"/>
        <v>44.444444444444443</v>
      </c>
      <c r="O26" s="145">
        <f t="shared" si="10"/>
        <v>54.54545454545454</v>
      </c>
      <c r="P26" s="151">
        <f t="shared" si="10"/>
        <v>50</v>
      </c>
    </row>
    <row r="27" spans="1:24" s="2" customFormat="1" ht="22.5" customHeight="1">
      <c r="A27" s="8" t="s">
        <v>11</v>
      </c>
      <c r="B27" s="164">
        <v>22</v>
      </c>
      <c r="C27" s="170">
        <v>11</v>
      </c>
      <c r="D27" s="130">
        <f t="shared" si="5"/>
        <v>33</v>
      </c>
      <c r="E27" s="164">
        <v>5</v>
      </c>
      <c r="F27" s="170">
        <v>4</v>
      </c>
      <c r="G27" s="130">
        <f t="shared" si="6"/>
        <v>9</v>
      </c>
      <c r="H27" s="164">
        <v>6</v>
      </c>
      <c r="I27" s="170">
        <v>5</v>
      </c>
      <c r="J27" s="130">
        <f t="shared" si="7"/>
        <v>11</v>
      </c>
      <c r="K27" s="181">
        <f t="shared" si="8"/>
        <v>11</v>
      </c>
      <c r="L27" s="186">
        <f t="shared" si="8"/>
        <v>9</v>
      </c>
      <c r="M27" s="130">
        <f t="shared" si="9"/>
        <v>20</v>
      </c>
      <c r="N27" s="139">
        <f t="shared" si="10"/>
        <v>50</v>
      </c>
      <c r="O27" s="145">
        <f t="shared" si="10"/>
        <v>81.818181818181827</v>
      </c>
      <c r="P27" s="151">
        <f t="shared" si="10"/>
        <v>60.606060606060609</v>
      </c>
      <c r="R27" s="199"/>
      <c r="S27" s="1" t="s">
        <v>16</v>
      </c>
    </row>
    <row r="28" spans="1:24" s="2" customFormat="1" ht="22.5" customHeight="1">
      <c r="A28" s="8" t="s">
        <v>5</v>
      </c>
      <c r="B28" s="164">
        <v>24</v>
      </c>
      <c r="C28" s="170">
        <v>13</v>
      </c>
      <c r="D28" s="130">
        <f t="shared" si="5"/>
        <v>37</v>
      </c>
      <c r="E28" s="164">
        <v>3</v>
      </c>
      <c r="F28" s="170">
        <v>3</v>
      </c>
      <c r="G28" s="130">
        <f t="shared" si="6"/>
        <v>6</v>
      </c>
      <c r="H28" s="164">
        <v>8</v>
      </c>
      <c r="I28" s="170">
        <v>2</v>
      </c>
      <c r="J28" s="130">
        <f t="shared" si="7"/>
        <v>10</v>
      </c>
      <c r="K28" s="181">
        <f t="shared" si="8"/>
        <v>11</v>
      </c>
      <c r="L28" s="186">
        <f t="shared" si="8"/>
        <v>5</v>
      </c>
      <c r="M28" s="130">
        <f t="shared" si="9"/>
        <v>16</v>
      </c>
      <c r="N28" s="139">
        <f t="shared" si="10"/>
        <v>45.833333333333329</v>
      </c>
      <c r="O28" s="145">
        <f t="shared" si="10"/>
        <v>38.461538461538467</v>
      </c>
      <c r="P28" s="151">
        <f t="shared" si="10"/>
        <v>43.243243243243242</v>
      </c>
      <c r="S28" s="1" t="s">
        <v>62</v>
      </c>
    </row>
    <row r="29" spans="1:24" s="2" customFormat="1" ht="22.5" customHeight="1">
      <c r="A29" s="8" t="s">
        <v>17</v>
      </c>
      <c r="B29" s="164">
        <v>27</v>
      </c>
      <c r="C29" s="170">
        <v>23</v>
      </c>
      <c r="D29" s="130">
        <f t="shared" si="5"/>
        <v>50</v>
      </c>
      <c r="E29" s="164">
        <v>6</v>
      </c>
      <c r="F29" s="170">
        <v>5</v>
      </c>
      <c r="G29" s="130">
        <f t="shared" si="6"/>
        <v>11</v>
      </c>
      <c r="H29" s="164">
        <v>9</v>
      </c>
      <c r="I29" s="170">
        <v>6</v>
      </c>
      <c r="J29" s="130">
        <f t="shared" si="7"/>
        <v>15</v>
      </c>
      <c r="K29" s="181">
        <f t="shared" si="8"/>
        <v>15</v>
      </c>
      <c r="L29" s="186">
        <f t="shared" si="8"/>
        <v>11</v>
      </c>
      <c r="M29" s="130">
        <f t="shared" si="9"/>
        <v>26</v>
      </c>
      <c r="N29" s="139">
        <f t="shared" si="10"/>
        <v>55.555555555555557</v>
      </c>
      <c r="O29" s="145">
        <f t="shared" si="10"/>
        <v>47.826086956521742</v>
      </c>
      <c r="P29" s="151">
        <f t="shared" si="10"/>
        <v>52</v>
      </c>
    </row>
    <row r="30" spans="1:24" s="2" customFormat="1" ht="22.5" customHeight="1">
      <c r="A30" s="8" t="s">
        <v>4</v>
      </c>
      <c r="B30" s="164">
        <v>23</v>
      </c>
      <c r="C30" s="170">
        <v>31</v>
      </c>
      <c r="D30" s="130">
        <f t="shared" si="5"/>
        <v>54</v>
      </c>
      <c r="E30" s="164">
        <v>9</v>
      </c>
      <c r="F30" s="170">
        <v>8</v>
      </c>
      <c r="G30" s="130">
        <f t="shared" si="6"/>
        <v>17</v>
      </c>
      <c r="H30" s="164">
        <v>5</v>
      </c>
      <c r="I30" s="170">
        <v>8</v>
      </c>
      <c r="J30" s="130">
        <f t="shared" si="7"/>
        <v>13</v>
      </c>
      <c r="K30" s="181">
        <f t="shared" si="8"/>
        <v>14</v>
      </c>
      <c r="L30" s="186">
        <f t="shared" si="8"/>
        <v>16</v>
      </c>
      <c r="M30" s="130">
        <f t="shared" si="9"/>
        <v>30</v>
      </c>
      <c r="N30" s="139">
        <f t="shared" si="10"/>
        <v>60.869565217391312</v>
      </c>
      <c r="O30" s="145">
        <f t="shared" si="10"/>
        <v>51.612903225806448</v>
      </c>
      <c r="P30" s="151">
        <f t="shared" si="10"/>
        <v>55.555555555555557</v>
      </c>
    </row>
    <row r="31" spans="1:24" s="2" customFormat="1" ht="22.5" customHeight="1">
      <c r="A31" s="8" t="s">
        <v>10</v>
      </c>
      <c r="B31" s="164">
        <v>41</v>
      </c>
      <c r="C31" s="170">
        <v>29</v>
      </c>
      <c r="D31" s="130">
        <f t="shared" si="5"/>
        <v>70</v>
      </c>
      <c r="E31" s="164">
        <v>8</v>
      </c>
      <c r="F31" s="170">
        <v>8</v>
      </c>
      <c r="G31" s="130">
        <f t="shared" si="6"/>
        <v>16</v>
      </c>
      <c r="H31" s="164">
        <v>10</v>
      </c>
      <c r="I31" s="170">
        <v>9</v>
      </c>
      <c r="J31" s="130">
        <f t="shared" si="7"/>
        <v>19</v>
      </c>
      <c r="K31" s="181">
        <f t="shared" si="8"/>
        <v>18</v>
      </c>
      <c r="L31" s="186">
        <f t="shared" si="8"/>
        <v>17</v>
      </c>
      <c r="M31" s="130">
        <f t="shared" si="9"/>
        <v>35</v>
      </c>
      <c r="N31" s="139">
        <f t="shared" si="10"/>
        <v>43.902439024390247</v>
      </c>
      <c r="O31" s="145">
        <f t="shared" si="10"/>
        <v>58.620689655172406</v>
      </c>
      <c r="P31" s="151">
        <f t="shared" si="10"/>
        <v>50</v>
      </c>
    </row>
    <row r="32" spans="1:24" s="2" customFormat="1" ht="22.5" customHeight="1">
      <c r="A32" s="8" t="s">
        <v>14</v>
      </c>
      <c r="B32" s="164">
        <v>34</v>
      </c>
      <c r="C32" s="170">
        <v>32</v>
      </c>
      <c r="D32" s="130">
        <f t="shared" si="5"/>
        <v>66</v>
      </c>
      <c r="E32" s="164">
        <v>10</v>
      </c>
      <c r="F32" s="170">
        <v>7</v>
      </c>
      <c r="G32" s="130">
        <f t="shared" si="6"/>
        <v>17</v>
      </c>
      <c r="H32" s="164">
        <v>7</v>
      </c>
      <c r="I32" s="170">
        <v>7</v>
      </c>
      <c r="J32" s="130">
        <f t="shared" si="7"/>
        <v>14</v>
      </c>
      <c r="K32" s="181">
        <f t="shared" si="8"/>
        <v>17</v>
      </c>
      <c r="L32" s="186">
        <f t="shared" si="8"/>
        <v>14</v>
      </c>
      <c r="M32" s="130">
        <f t="shared" si="9"/>
        <v>31</v>
      </c>
      <c r="N32" s="139">
        <f t="shared" si="10"/>
        <v>50</v>
      </c>
      <c r="O32" s="145">
        <f t="shared" si="10"/>
        <v>43.75</v>
      </c>
      <c r="P32" s="151">
        <f t="shared" si="10"/>
        <v>46.969696969696969</v>
      </c>
    </row>
    <row r="33" spans="1:16" s="2" customFormat="1" ht="22.5" customHeight="1">
      <c r="A33" s="8" t="s">
        <v>20</v>
      </c>
      <c r="B33" s="164">
        <v>42</v>
      </c>
      <c r="C33" s="170">
        <v>39</v>
      </c>
      <c r="D33" s="130">
        <f t="shared" si="5"/>
        <v>81</v>
      </c>
      <c r="E33" s="164">
        <v>8</v>
      </c>
      <c r="F33" s="170">
        <v>12</v>
      </c>
      <c r="G33" s="130">
        <f t="shared" si="6"/>
        <v>20</v>
      </c>
      <c r="H33" s="164">
        <v>8</v>
      </c>
      <c r="I33" s="170">
        <v>7</v>
      </c>
      <c r="J33" s="130">
        <f t="shared" si="7"/>
        <v>15</v>
      </c>
      <c r="K33" s="181">
        <f t="shared" si="8"/>
        <v>16</v>
      </c>
      <c r="L33" s="186">
        <f t="shared" si="8"/>
        <v>19</v>
      </c>
      <c r="M33" s="130">
        <f t="shared" si="9"/>
        <v>35</v>
      </c>
      <c r="N33" s="139">
        <f t="shared" si="10"/>
        <v>38.095238095238095</v>
      </c>
      <c r="O33" s="145">
        <f t="shared" si="10"/>
        <v>48.717948717948715</v>
      </c>
      <c r="P33" s="151">
        <f t="shared" si="10"/>
        <v>43.209876543209873</v>
      </c>
    </row>
    <row r="34" spans="1:16" s="2" customFormat="1" ht="22.5" customHeight="1">
      <c r="A34" s="8" t="s">
        <v>23</v>
      </c>
      <c r="B34" s="164">
        <v>43</v>
      </c>
      <c r="C34" s="170">
        <v>53</v>
      </c>
      <c r="D34" s="130">
        <f t="shared" si="5"/>
        <v>96</v>
      </c>
      <c r="E34" s="164">
        <v>13</v>
      </c>
      <c r="F34" s="170">
        <v>16</v>
      </c>
      <c r="G34" s="130">
        <f t="shared" si="6"/>
        <v>29</v>
      </c>
      <c r="H34" s="164">
        <v>14</v>
      </c>
      <c r="I34" s="170">
        <v>13</v>
      </c>
      <c r="J34" s="130">
        <f t="shared" si="7"/>
        <v>27</v>
      </c>
      <c r="K34" s="181">
        <f t="shared" si="8"/>
        <v>27</v>
      </c>
      <c r="L34" s="186">
        <f t="shared" si="8"/>
        <v>29</v>
      </c>
      <c r="M34" s="130">
        <f t="shared" si="9"/>
        <v>56</v>
      </c>
      <c r="N34" s="139">
        <f t="shared" si="10"/>
        <v>62.790697674418603</v>
      </c>
      <c r="O34" s="145">
        <f t="shared" si="10"/>
        <v>54.716981132075468</v>
      </c>
      <c r="P34" s="151">
        <f t="shared" si="10"/>
        <v>58.333333333333336</v>
      </c>
    </row>
    <row r="35" spans="1:16" s="2" customFormat="1" ht="22.5" customHeight="1">
      <c r="A35" s="10" t="s">
        <v>35</v>
      </c>
      <c r="B35" s="164">
        <v>147</v>
      </c>
      <c r="C35" s="170">
        <v>213</v>
      </c>
      <c r="D35" s="172">
        <f t="shared" si="5"/>
        <v>360</v>
      </c>
      <c r="E35" s="164">
        <v>37</v>
      </c>
      <c r="F35" s="170">
        <v>35</v>
      </c>
      <c r="G35" s="172">
        <f t="shared" si="6"/>
        <v>72</v>
      </c>
      <c r="H35" s="164">
        <v>33</v>
      </c>
      <c r="I35" s="170">
        <v>37</v>
      </c>
      <c r="J35" s="172">
        <f t="shared" si="7"/>
        <v>70</v>
      </c>
      <c r="K35" s="182">
        <f t="shared" si="8"/>
        <v>70</v>
      </c>
      <c r="L35" s="187">
        <f t="shared" si="8"/>
        <v>72</v>
      </c>
      <c r="M35" s="130">
        <f t="shared" si="9"/>
        <v>142</v>
      </c>
      <c r="N35" s="190">
        <f t="shared" si="10"/>
        <v>47.619047619047613</v>
      </c>
      <c r="O35" s="195">
        <f t="shared" si="10"/>
        <v>33.802816901408448</v>
      </c>
      <c r="P35" s="197">
        <f t="shared" si="10"/>
        <v>39.444444444444443</v>
      </c>
    </row>
    <row r="36" spans="1:16" s="2" customFormat="1" ht="22.5" customHeight="1">
      <c r="A36" s="11" t="s">
        <v>34</v>
      </c>
      <c r="B36" s="42">
        <f t="shared" ref="B36:M36" si="11">SUM(B23:B35)</f>
        <v>430</v>
      </c>
      <c r="C36" s="22">
        <f t="shared" si="11"/>
        <v>469</v>
      </c>
      <c r="D36" s="37">
        <f t="shared" si="11"/>
        <v>899</v>
      </c>
      <c r="E36" s="42">
        <f t="shared" si="11"/>
        <v>103</v>
      </c>
      <c r="F36" s="22">
        <f t="shared" si="11"/>
        <v>107</v>
      </c>
      <c r="G36" s="37">
        <f t="shared" si="11"/>
        <v>210</v>
      </c>
      <c r="H36" s="42">
        <f t="shared" si="11"/>
        <v>105</v>
      </c>
      <c r="I36" s="22">
        <f t="shared" si="11"/>
        <v>97</v>
      </c>
      <c r="J36" s="37">
        <f t="shared" si="11"/>
        <v>202</v>
      </c>
      <c r="K36" s="42">
        <f t="shared" si="11"/>
        <v>208</v>
      </c>
      <c r="L36" s="22">
        <f t="shared" si="11"/>
        <v>204</v>
      </c>
      <c r="M36" s="37">
        <f t="shared" si="11"/>
        <v>412</v>
      </c>
      <c r="N36" s="143">
        <f t="shared" si="10"/>
        <v>48.372093023255815</v>
      </c>
      <c r="O36" s="149">
        <f t="shared" si="10"/>
        <v>43.49680170575693</v>
      </c>
      <c r="P36" s="155">
        <f t="shared" si="10"/>
        <v>45.828698553948833</v>
      </c>
    </row>
    <row r="38" spans="1:16" s="2" customFormat="1" ht="13.5">
      <c r="A38" s="158" t="s">
        <v>9</v>
      </c>
      <c r="B38" s="165">
        <f>B36</f>
        <v>430</v>
      </c>
      <c r="C38" s="165">
        <f>C36</f>
        <v>469</v>
      </c>
      <c r="D38" s="173">
        <f>SUM(B38:C38)</f>
        <v>899</v>
      </c>
      <c r="E38" s="178">
        <f>E36</f>
        <v>103</v>
      </c>
      <c r="F38" s="178">
        <f>F36</f>
        <v>107</v>
      </c>
      <c r="G38" s="173">
        <f>SUM(E38:F38)</f>
        <v>210</v>
      </c>
      <c r="H38" s="178">
        <f>H36</f>
        <v>105</v>
      </c>
      <c r="I38" s="178">
        <f>I36</f>
        <v>97</v>
      </c>
      <c r="J38" s="173">
        <f>SUM(H38:I38)</f>
        <v>202</v>
      </c>
      <c r="K38" s="165">
        <f>K36</f>
        <v>208</v>
      </c>
      <c r="L38" s="165">
        <f>L36</f>
        <v>204</v>
      </c>
      <c r="M38" s="173">
        <f>SUM(K38:L38)</f>
        <v>412</v>
      </c>
      <c r="N38" s="192">
        <f>IF(OR(K38=0,B38=0),0,K38/B38*100)</f>
        <v>48.372093023255815</v>
      </c>
      <c r="O38" s="192">
        <f>IF(OR(L38=0,C38=0),0,L38/C38*100)</f>
        <v>43.49680170575693</v>
      </c>
      <c r="P38" s="192">
        <f>IF(OR(M38=0,D38=0),0,M38/D38*100)</f>
        <v>45.828698553948833</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0</v>
      </c>
      <c r="C40" s="167">
        <f t="shared" ref="C40:C52" si="13">ROUND(IF(C23=0,0,C23*$C$38/$C$36),0)</f>
        <v>3</v>
      </c>
      <c r="D40" s="166">
        <f t="shared" ref="D40:D52" si="14">SUM(B40:C40)</f>
        <v>3</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70</v>
      </c>
      <c r="B41" s="167">
        <f t="shared" si="12"/>
        <v>2</v>
      </c>
      <c r="C41" s="167">
        <f t="shared" si="13"/>
        <v>4</v>
      </c>
      <c r="D41" s="166">
        <f t="shared" si="14"/>
        <v>6</v>
      </c>
      <c r="E41" s="167">
        <f t="shared" si="15"/>
        <v>0</v>
      </c>
      <c r="F41" s="167">
        <f t="shared" si="16"/>
        <v>2</v>
      </c>
      <c r="G41" s="166">
        <f t="shared" si="17"/>
        <v>2</v>
      </c>
      <c r="H41" s="167">
        <f t="shared" si="18"/>
        <v>0</v>
      </c>
      <c r="I41" s="167">
        <f t="shared" si="19"/>
        <v>0</v>
      </c>
      <c r="J41" s="166">
        <f t="shared" si="20"/>
        <v>0</v>
      </c>
      <c r="K41" s="167">
        <f t="shared" si="21"/>
        <v>0</v>
      </c>
      <c r="L41" s="167">
        <f t="shared" si="22"/>
        <v>2</v>
      </c>
      <c r="M41" s="166">
        <f t="shared" si="23"/>
        <v>2</v>
      </c>
      <c r="N41" s="193">
        <f t="shared" si="24"/>
        <v>0</v>
      </c>
      <c r="O41" s="193">
        <f t="shared" si="24"/>
        <v>50</v>
      </c>
      <c r="P41" s="193">
        <f t="shared" si="24"/>
        <v>33.333333333333329</v>
      </c>
    </row>
    <row r="42" spans="1:16" s="2" customFormat="1" ht="13.5">
      <c r="A42" s="160" t="s">
        <v>0</v>
      </c>
      <c r="B42" s="167">
        <f t="shared" si="12"/>
        <v>16</v>
      </c>
      <c r="C42" s="167">
        <f t="shared" si="13"/>
        <v>7</v>
      </c>
      <c r="D42" s="166">
        <f t="shared" si="14"/>
        <v>23</v>
      </c>
      <c r="E42" s="167">
        <f t="shared" si="15"/>
        <v>2</v>
      </c>
      <c r="F42" s="167">
        <f t="shared" si="16"/>
        <v>3</v>
      </c>
      <c r="G42" s="166">
        <f t="shared" si="17"/>
        <v>5</v>
      </c>
      <c r="H42" s="167">
        <f t="shared" si="18"/>
        <v>3</v>
      </c>
      <c r="I42" s="167">
        <f t="shared" si="19"/>
        <v>1</v>
      </c>
      <c r="J42" s="166">
        <f t="shared" si="20"/>
        <v>4</v>
      </c>
      <c r="K42" s="167">
        <f t="shared" si="21"/>
        <v>5</v>
      </c>
      <c r="L42" s="167">
        <f t="shared" si="22"/>
        <v>4</v>
      </c>
      <c r="M42" s="166">
        <f t="shared" si="23"/>
        <v>9</v>
      </c>
      <c r="N42" s="193">
        <f t="shared" si="24"/>
        <v>31.25</v>
      </c>
      <c r="O42" s="193">
        <f t="shared" si="24"/>
        <v>57.142857142857139</v>
      </c>
      <c r="P42" s="193">
        <f t="shared" si="24"/>
        <v>39.130434782608695</v>
      </c>
    </row>
    <row r="43" spans="1:16" s="2" customFormat="1" ht="13.5">
      <c r="A43" s="160" t="s">
        <v>7</v>
      </c>
      <c r="B43" s="167">
        <f t="shared" si="12"/>
        <v>9</v>
      </c>
      <c r="C43" s="167">
        <f t="shared" si="13"/>
        <v>11</v>
      </c>
      <c r="D43" s="166">
        <f t="shared" si="14"/>
        <v>20</v>
      </c>
      <c r="E43" s="167">
        <f t="shared" si="15"/>
        <v>2</v>
      </c>
      <c r="F43" s="167">
        <f t="shared" si="16"/>
        <v>4</v>
      </c>
      <c r="G43" s="166">
        <f t="shared" si="17"/>
        <v>6</v>
      </c>
      <c r="H43" s="167">
        <f t="shared" si="18"/>
        <v>2</v>
      </c>
      <c r="I43" s="167">
        <f t="shared" si="19"/>
        <v>2</v>
      </c>
      <c r="J43" s="166">
        <f t="shared" si="20"/>
        <v>4</v>
      </c>
      <c r="K43" s="167">
        <f t="shared" si="21"/>
        <v>4</v>
      </c>
      <c r="L43" s="167">
        <f t="shared" si="22"/>
        <v>6</v>
      </c>
      <c r="M43" s="166">
        <f t="shared" si="23"/>
        <v>10</v>
      </c>
      <c r="N43" s="193">
        <f t="shared" si="24"/>
        <v>44.444444444444443</v>
      </c>
      <c r="O43" s="193">
        <f t="shared" si="24"/>
        <v>54.54545454545454</v>
      </c>
      <c r="P43" s="193">
        <f t="shared" si="24"/>
        <v>50</v>
      </c>
    </row>
    <row r="44" spans="1:16" s="2" customFormat="1" ht="13.5">
      <c r="A44" s="160" t="s">
        <v>11</v>
      </c>
      <c r="B44" s="167">
        <f t="shared" si="12"/>
        <v>22</v>
      </c>
      <c r="C44" s="167">
        <f t="shared" si="13"/>
        <v>11</v>
      </c>
      <c r="D44" s="166">
        <f t="shared" si="14"/>
        <v>33</v>
      </c>
      <c r="E44" s="167">
        <f t="shared" si="15"/>
        <v>5</v>
      </c>
      <c r="F44" s="167">
        <f t="shared" si="16"/>
        <v>4</v>
      </c>
      <c r="G44" s="166">
        <f t="shared" si="17"/>
        <v>9</v>
      </c>
      <c r="H44" s="167">
        <f t="shared" si="18"/>
        <v>6</v>
      </c>
      <c r="I44" s="167">
        <f t="shared" si="19"/>
        <v>5</v>
      </c>
      <c r="J44" s="166">
        <f t="shared" si="20"/>
        <v>11</v>
      </c>
      <c r="K44" s="167">
        <f t="shared" si="21"/>
        <v>11</v>
      </c>
      <c r="L44" s="167">
        <f t="shared" si="22"/>
        <v>9</v>
      </c>
      <c r="M44" s="166">
        <f t="shared" si="23"/>
        <v>20</v>
      </c>
      <c r="N44" s="193">
        <f t="shared" si="24"/>
        <v>50</v>
      </c>
      <c r="O44" s="193">
        <f t="shared" si="24"/>
        <v>81.818181818181827</v>
      </c>
      <c r="P44" s="193">
        <f t="shared" si="24"/>
        <v>60.606060606060609</v>
      </c>
    </row>
    <row r="45" spans="1:16" s="2" customFormat="1" ht="13.5">
      <c r="A45" s="160" t="s">
        <v>5</v>
      </c>
      <c r="B45" s="167">
        <f t="shared" si="12"/>
        <v>24</v>
      </c>
      <c r="C45" s="167">
        <f t="shared" si="13"/>
        <v>13</v>
      </c>
      <c r="D45" s="166">
        <f t="shared" si="14"/>
        <v>37</v>
      </c>
      <c r="E45" s="167">
        <f t="shared" si="15"/>
        <v>3</v>
      </c>
      <c r="F45" s="167">
        <f t="shared" si="16"/>
        <v>3</v>
      </c>
      <c r="G45" s="166">
        <f t="shared" si="17"/>
        <v>6</v>
      </c>
      <c r="H45" s="167">
        <f t="shared" si="18"/>
        <v>8</v>
      </c>
      <c r="I45" s="167">
        <f t="shared" si="19"/>
        <v>2</v>
      </c>
      <c r="J45" s="166">
        <f t="shared" si="20"/>
        <v>10</v>
      </c>
      <c r="K45" s="167">
        <f t="shared" si="21"/>
        <v>11</v>
      </c>
      <c r="L45" s="167">
        <f t="shared" si="22"/>
        <v>5</v>
      </c>
      <c r="M45" s="166">
        <f t="shared" si="23"/>
        <v>16</v>
      </c>
      <c r="N45" s="193">
        <f t="shared" si="24"/>
        <v>45.833333333333329</v>
      </c>
      <c r="O45" s="193">
        <f t="shared" si="24"/>
        <v>38.461538461538467</v>
      </c>
      <c r="P45" s="193">
        <f t="shared" si="24"/>
        <v>43.243243243243242</v>
      </c>
    </row>
    <row r="46" spans="1:16" s="2" customFormat="1" ht="13.5">
      <c r="A46" s="160" t="s">
        <v>17</v>
      </c>
      <c r="B46" s="167">
        <f t="shared" si="12"/>
        <v>27</v>
      </c>
      <c r="C46" s="167">
        <f t="shared" si="13"/>
        <v>23</v>
      </c>
      <c r="D46" s="166">
        <f t="shared" si="14"/>
        <v>50</v>
      </c>
      <c r="E46" s="167">
        <f t="shared" si="15"/>
        <v>6</v>
      </c>
      <c r="F46" s="167">
        <f t="shared" si="16"/>
        <v>5</v>
      </c>
      <c r="G46" s="166">
        <f t="shared" si="17"/>
        <v>11</v>
      </c>
      <c r="H46" s="167">
        <f t="shared" si="18"/>
        <v>9</v>
      </c>
      <c r="I46" s="167">
        <f t="shared" si="19"/>
        <v>6</v>
      </c>
      <c r="J46" s="166">
        <f t="shared" si="20"/>
        <v>15</v>
      </c>
      <c r="K46" s="167">
        <f t="shared" si="21"/>
        <v>15</v>
      </c>
      <c r="L46" s="167">
        <f t="shared" si="22"/>
        <v>11</v>
      </c>
      <c r="M46" s="166">
        <f t="shared" si="23"/>
        <v>26</v>
      </c>
      <c r="N46" s="193">
        <f t="shared" si="24"/>
        <v>55.555555555555557</v>
      </c>
      <c r="O46" s="193">
        <f t="shared" si="24"/>
        <v>47.826086956521742</v>
      </c>
      <c r="P46" s="193">
        <f t="shared" si="24"/>
        <v>52</v>
      </c>
    </row>
    <row r="47" spans="1:16" s="2" customFormat="1" ht="13.5">
      <c r="A47" s="160" t="s">
        <v>4</v>
      </c>
      <c r="B47" s="167">
        <f t="shared" si="12"/>
        <v>23</v>
      </c>
      <c r="C47" s="167">
        <f t="shared" si="13"/>
        <v>31</v>
      </c>
      <c r="D47" s="166">
        <f t="shared" si="14"/>
        <v>54</v>
      </c>
      <c r="E47" s="167">
        <f t="shared" si="15"/>
        <v>9</v>
      </c>
      <c r="F47" s="167">
        <f t="shared" si="16"/>
        <v>8</v>
      </c>
      <c r="G47" s="166">
        <f t="shared" si="17"/>
        <v>17</v>
      </c>
      <c r="H47" s="167">
        <f t="shared" si="18"/>
        <v>5</v>
      </c>
      <c r="I47" s="167">
        <f t="shared" si="19"/>
        <v>8</v>
      </c>
      <c r="J47" s="166">
        <f t="shared" si="20"/>
        <v>13</v>
      </c>
      <c r="K47" s="167">
        <f t="shared" si="21"/>
        <v>14</v>
      </c>
      <c r="L47" s="167">
        <f t="shared" si="22"/>
        <v>16</v>
      </c>
      <c r="M47" s="166">
        <f t="shared" si="23"/>
        <v>30</v>
      </c>
      <c r="N47" s="193">
        <f t="shared" si="24"/>
        <v>60.869565217391312</v>
      </c>
      <c r="O47" s="193">
        <f t="shared" si="24"/>
        <v>51.612903225806448</v>
      </c>
      <c r="P47" s="193">
        <f t="shared" si="24"/>
        <v>55.555555555555557</v>
      </c>
    </row>
    <row r="48" spans="1:16" s="2" customFormat="1" ht="13.5">
      <c r="A48" s="160" t="s">
        <v>10</v>
      </c>
      <c r="B48" s="167">
        <f t="shared" si="12"/>
        <v>41</v>
      </c>
      <c r="C48" s="167">
        <f t="shared" si="13"/>
        <v>29</v>
      </c>
      <c r="D48" s="166">
        <f t="shared" si="14"/>
        <v>70</v>
      </c>
      <c r="E48" s="167">
        <f t="shared" si="15"/>
        <v>8</v>
      </c>
      <c r="F48" s="167">
        <f t="shared" si="16"/>
        <v>8</v>
      </c>
      <c r="G48" s="166">
        <f t="shared" si="17"/>
        <v>16</v>
      </c>
      <c r="H48" s="167">
        <f t="shared" si="18"/>
        <v>10</v>
      </c>
      <c r="I48" s="167">
        <f t="shared" si="19"/>
        <v>9</v>
      </c>
      <c r="J48" s="166">
        <f t="shared" si="20"/>
        <v>19</v>
      </c>
      <c r="K48" s="167">
        <f t="shared" si="21"/>
        <v>18</v>
      </c>
      <c r="L48" s="167">
        <f t="shared" si="22"/>
        <v>17</v>
      </c>
      <c r="M48" s="166">
        <f t="shared" si="23"/>
        <v>35</v>
      </c>
      <c r="N48" s="193">
        <f t="shared" si="24"/>
        <v>43.902439024390247</v>
      </c>
      <c r="O48" s="193">
        <f t="shared" si="24"/>
        <v>58.620689655172406</v>
      </c>
      <c r="P48" s="193">
        <f t="shared" si="24"/>
        <v>50</v>
      </c>
    </row>
    <row r="49" spans="1:16" s="2" customFormat="1" ht="13.5">
      <c r="A49" s="160" t="s">
        <v>14</v>
      </c>
      <c r="B49" s="167">
        <f t="shared" si="12"/>
        <v>34</v>
      </c>
      <c r="C49" s="167">
        <f t="shared" si="13"/>
        <v>32</v>
      </c>
      <c r="D49" s="166">
        <f t="shared" si="14"/>
        <v>66</v>
      </c>
      <c r="E49" s="167">
        <f t="shared" si="15"/>
        <v>10</v>
      </c>
      <c r="F49" s="167">
        <f t="shared" si="16"/>
        <v>7</v>
      </c>
      <c r="G49" s="166">
        <f t="shared" si="17"/>
        <v>17</v>
      </c>
      <c r="H49" s="167">
        <f t="shared" si="18"/>
        <v>7</v>
      </c>
      <c r="I49" s="167">
        <f t="shared" si="19"/>
        <v>7</v>
      </c>
      <c r="J49" s="166">
        <f t="shared" si="20"/>
        <v>14</v>
      </c>
      <c r="K49" s="167">
        <f t="shared" si="21"/>
        <v>17</v>
      </c>
      <c r="L49" s="167">
        <f t="shared" si="22"/>
        <v>14</v>
      </c>
      <c r="M49" s="166">
        <f t="shared" si="23"/>
        <v>31</v>
      </c>
      <c r="N49" s="193">
        <f t="shared" si="24"/>
        <v>50</v>
      </c>
      <c r="O49" s="193">
        <f t="shared" si="24"/>
        <v>43.75</v>
      </c>
      <c r="P49" s="193">
        <f t="shared" si="24"/>
        <v>46.969696969696969</v>
      </c>
    </row>
    <row r="50" spans="1:16" s="2" customFormat="1" ht="13.5">
      <c r="A50" s="160" t="s">
        <v>20</v>
      </c>
      <c r="B50" s="167">
        <f t="shared" si="12"/>
        <v>42</v>
      </c>
      <c r="C50" s="167">
        <f t="shared" si="13"/>
        <v>39</v>
      </c>
      <c r="D50" s="166">
        <f t="shared" si="14"/>
        <v>81</v>
      </c>
      <c r="E50" s="167">
        <f t="shared" si="15"/>
        <v>8</v>
      </c>
      <c r="F50" s="167">
        <f t="shared" si="16"/>
        <v>12</v>
      </c>
      <c r="G50" s="166">
        <f t="shared" si="17"/>
        <v>20</v>
      </c>
      <c r="H50" s="167">
        <f t="shared" si="18"/>
        <v>8</v>
      </c>
      <c r="I50" s="167">
        <f t="shared" si="19"/>
        <v>7</v>
      </c>
      <c r="J50" s="166">
        <f t="shared" si="20"/>
        <v>15</v>
      </c>
      <c r="K50" s="167">
        <f t="shared" si="21"/>
        <v>16</v>
      </c>
      <c r="L50" s="167">
        <f t="shared" si="22"/>
        <v>19</v>
      </c>
      <c r="M50" s="166">
        <f t="shared" si="23"/>
        <v>35</v>
      </c>
      <c r="N50" s="193">
        <f t="shared" si="24"/>
        <v>38.095238095238095</v>
      </c>
      <c r="O50" s="193">
        <f t="shared" si="24"/>
        <v>48.717948717948715</v>
      </c>
      <c r="P50" s="193">
        <f t="shared" si="24"/>
        <v>43.209876543209873</v>
      </c>
    </row>
    <row r="51" spans="1:16" s="2" customFormat="1" ht="13.5">
      <c r="A51" s="160" t="s">
        <v>23</v>
      </c>
      <c r="B51" s="167">
        <f t="shared" si="12"/>
        <v>43</v>
      </c>
      <c r="C51" s="167">
        <f t="shared" si="13"/>
        <v>53</v>
      </c>
      <c r="D51" s="166">
        <f t="shared" si="14"/>
        <v>96</v>
      </c>
      <c r="E51" s="167">
        <f t="shared" si="15"/>
        <v>13</v>
      </c>
      <c r="F51" s="167">
        <f t="shared" si="16"/>
        <v>16</v>
      </c>
      <c r="G51" s="166">
        <f t="shared" si="17"/>
        <v>29</v>
      </c>
      <c r="H51" s="167">
        <f t="shared" si="18"/>
        <v>14</v>
      </c>
      <c r="I51" s="167">
        <f t="shared" si="19"/>
        <v>13</v>
      </c>
      <c r="J51" s="166">
        <f t="shared" si="20"/>
        <v>27</v>
      </c>
      <c r="K51" s="167">
        <f t="shared" si="21"/>
        <v>27</v>
      </c>
      <c r="L51" s="167">
        <f t="shared" si="22"/>
        <v>29</v>
      </c>
      <c r="M51" s="166">
        <f t="shared" si="23"/>
        <v>56</v>
      </c>
      <c r="N51" s="193">
        <f t="shared" si="24"/>
        <v>62.790697674418603</v>
      </c>
      <c r="O51" s="193">
        <f t="shared" si="24"/>
        <v>54.716981132075468</v>
      </c>
      <c r="P51" s="193">
        <f t="shared" si="24"/>
        <v>58.333333333333336</v>
      </c>
    </row>
    <row r="52" spans="1:16" s="2" customFormat="1" ht="13.5">
      <c r="A52" s="160" t="s">
        <v>35</v>
      </c>
      <c r="B52" s="167">
        <f t="shared" si="12"/>
        <v>147</v>
      </c>
      <c r="C52" s="167">
        <f t="shared" si="13"/>
        <v>213</v>
      </c>
      <c r="D52" s="166">
        <f t="shared" si="14"/>
        <v>360</v>
      </c>
      <c r="E52" s="167">
        <f t="shared" si="15"/>
        <v>37</v>
      </c>
      <c r="F52" s="167">
        <f t="shared" si="16"/>
        <v>35</v>
      </c>
      <c r="G52" s="166">
        <f t="shared" si="17"/>
        <v>72</v>
      </c>
      <c r="H52" s="167">
        <f t="shared" si="18"/>
        <v>33</v>
      </c>
      <c r="I52" s="167">
        <f t="shared" si="19"/>
        <v>37</v>
      </c>
      <c r="J52" s="166">
        <f t="shared" si="20"/>
        <v>70</v>
      </c>
      <c r="K52" s="167">
        <f t="shared" si="21"/>
        <v>70</v>
      </c>
      <c r="L52" s="167">
        <f t="shared" si="22"/>
        <v>72</v>
      </c>
      <c r="M52" s="166">
        <f t="shared" si="23"/>
        <v>142</v>
      </c>
      <c r="N52" s="193">
        <f t="shared" si="24"/>
        <v>47.619047619047613</v>
      </c>
      <c r="O52" s="193">
        <f t="shared" si="24"/>
        <v>33.802816901408448</v>
      </c>
      <c r="P52" s="193">
        <f t="shared" si="24"/>
        <v>39.444444444444443</v>
      </c>
    </row>
    <row r="53" spans="1:16" s="2" customFormat="1" ht="13.5">
      <c r="A53" s="160" t="s">
        <v>34</v>
      </c>
      <c r="B53" s="166">
        <f t="shared" ref="B53:M53" si="25">SUM(B40:B52)</f>
        <v>430</v>
      </c>
      <c r="C53" s="166">
        <f t="shared" si="25"/>
        <v>469</v>
      </c>
      <c r="D53" s="166">
        <f t="shared" si="25"/>
        <v>899</v>
      </c>
      <c r="E53" s="166">
        <f t="shared" si="25"/>
        <v>103</v>
      </c>
      <c r="F53" s="166">
        <f t="shared" si="25"/>
        <v>107</v>
      </c>
      <c r="G53" s="166">
        <f t="shared" si="25"/>
        <v>210</v>
      </c>
      <c r="H53" s="166">
        <f t="shared" si="25"/>
        <v>105</v>
      </c>
      <c r="I53" s="166">
        <f t="shared" si="25"/>
        <v>97</v>
      </c>
      <c r="J53" s="166">
        <f t="shared" si="25"/>
        <v>202</v>
      </c>
      <c r="K53" s="166">
        <f t="shared" si="25"/>
        <v>208</v>
      </c>
      <c r="L53" s="166">
        <f t="shared" si="25"/>
        <v>204</v>
      </c>
      <c r="M53" s="166">
        <f t="shared" si="25"/>
        <v>412</v>
      </c>
      <c r="N53" s="193">
        <f>ROUND(IF(OR(K53=0,B53=0),0,K53/B53*100),2)</f>
        <v>48.37</v>
      </c>
      <c r="O53" s="193">
        <f>ROUND(IF(OR(L53=0,C53=0),0,L53/C53*100),2)</f>
        <v>43.5</v>
      </c>
      <c r="P53" s="193">
        <f>ROUND(IF(OR(M53=0,D53=0),0,M53/D53*100),2)</f>
        <v>45.83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799" priority="161" stopIfTrue="1" operator="notEqual">
      <formula>B36</formula>
    </cfRule>
  </conditionalFormatting>
  <conditionalFormatting sqref="H49:J49">
    <cfRule type="cellIs" dxfId="3798" priority="162" stopIfTrue="1" operator="greaterThan">
      <formula>100</formula>
    </cfRule>
    <cfRule type="cellIs" dxfId="3797" priority="163" stopIfTrue="1" operator="notEqual">
      <formula>H36</formula>
    </cfRule>
  </conditionalFormatting>
  <conditionalFormatting sqref="H39:J48">
    <cfRule type="cellIs" dxfId="3796" priority="164" stopIfTrue="1" operator="greaterThan">
      <formula>100</formula>
    </cfRule>
  </conditionalFormatting>
  <conditionalFormatting sqref="B49:G49">
    <cfRule type="cellIs" dxfId="3795" priority="160" stopIfTrue="1" operator="notEqual">
      <formula>B36</formula>
    </cfRule>
  </conditionalFormatting>
  <conditionalFormatting sqref="H49:J49">
    <cfRule type="cellIs" dxfId="3794" priority="158" stopIfTrue="1" operator="greaterThan">
      <formula>100</formula>
    </cfRule>
    <cfRule type="cellIs" dxfId="3793" priority="159" stopIfTrue="1" operator="notEqual">
      <formula>H36</formula>
    </cfRule>
  </conditionalFormatting>
  <conditionalFormatting sqref="H39:J48">
    <cfRule type="cellIs" dxfId="3792" priority="157" stopIfTrue="1" operator="greaterThan">
      <formula>100</formula>
    </cfRule>
  </conditionalFormatting>
  <conditionalFormatting sqref="B49:G49">
    <cfRule type="cellIs" dxfId="3791" priority="156" stopIfTrue="1" operator="notEqual">
      <formula>B36</formula>
    </cfRule>
  </conditionalFormatting>
  <conditionalFormatting sqref="H49:J49">
    <cfRule type="cellIs" dxfId="3790" priority="154" stopIfTrue="1" operator="greaterThan">
      <formula>100</formula>
    </cfRule>
    <cfRule type="cellIs" dxfId="3789" priority="155" stopIfTrue="1" operator="notEqual">
      <formula>H36</formula>
    </cfRule>
  </conditionalFormatting>
  <conditionalFormatting sqref="H39:J48">
    <cfRule type="cellIs" dxfId="3788" priority="153" stopIfTrue="1" operator="greaterThan">
      <formula>100</formula>
    </cfRule>
  </conditionalFormatting>
  <conditionalFormatting sqref="B49:G49">
    <cfRule type="cellIs" dxfId="3787" priority="152" stopIfTrue="1" operator="notEqual">
      <formula>B36</formula>
    </cfRule>
  </conditionalFormatting>
  <conditionalFormatting sqref="H49:J49">
    <cfRule type="cellIs" dxfId="3786" priority="150" stopIfTrue="1" operator="greaterThan">
      <formula>100</formula>
    </cfRule>
    <cfRule type="cellIs" dxfId="3785" priority="151" stopIfTrue="1" operator="notEqual">
      <formula>H36</formula>
    </cfRule>
  </conditionalFormatting>
  <conditionalFormatting sqref="H39:J48">
    <cfRule type="cellIs" dxfId="3784" priority="149" stopIfTrue="1" operator="greaterThan">
      <formula>100</formula>
    </cfRule>
  </conditionalFormatting>
  <conditionalFormatting sqref="B49:G49">
    <cfRule type="cellIs" dxfId="3783" priority="148" stopIfTrue="1" operator="notEqual">
      <formula>B36</formula>
    </cfRule>
  </conditionalFormatting>
  <conditionalFormatting sqref="H49:J49">
    <cfRule type="cellIs" dxfId="3782" priority="146" stopIfTrue="1" operator="greaterThan">
      <formula>100</formula>
    </cfRule>
    <cfRule type="cellIs" dxfId="3781" priority="147" stopIfTrue="1" operator="notEqual">
      <formula>H36</formula>
    </cfRule>
  </conditionalFormatting>
  <conditionalFormatting sqref="H39:J48">
    <cfRule type="cellIs" dxfId="3780" priority="145" stopIfTrue="1" operator="greaterThan">
      <formula>100</formula>
    </cfRule>
  </conditionalFormatting>
  <conditionalFormatting sqref="B49:G49">
    <cfRule type="cellIs" dxfId="3779" priority="144" stopIfTrue="1" operator="notEqual">
      <formula>B36</formula>
    </cfRule>
  </conditionalFormatting>
  <conditionalFormatting sqref="H49:J49">
    <cfRule type="cellIs" dxfId="3778" priority="142" stopIfTrue="1" operator="greaterThan">
      <formula>100</formula>
    </cfRule>
    <cfRule type="cellIs" dxfId="3777" priority="143" stopIfTrue="1" operator="notEqual">
      <formula>H36</formula>
    </cfRule>
  </conditionalFormatting>
  <conditionalFormatting sqref="H39:J48">
    <cfRule type="cellIs" dxfId="3776" priority="141" stopIfTrue="1" operator="greaterThan">
      <formula>100</formula>
    </cfRule>
  </conditionalFormatting>
  <conditionalFormatting sqref="B49:G49">
    <cfRule type="cellIs" dxfId="3775" priority="140" stopIfTrue="1" operator="notEqual">
      <formula>B36</formula>
    </cfRule>
  </conditionalFormatting>
  <conditionalFormatting sqref="H49:J49">
    <cfRule type="cellIs" dxfId="3774" priority="138" stopIfTrue="1" operator="greaterThan">
      <formula>100</formula>
    </cfRule>
    <cfRule type="cellIs" dxfId="3773" priority="139" stopIfTrue="1" operator="notEqual">
      <formula>H36</formula>
    </cfRule>
  </conditionalFormatting>
  <conditionalFormatting sqref="H39:J48">
    <cfRule type="cellIs" dxfId="3772" priority="137" stopIfTrue="1" operator="greaterThan">
      <formula>100</formula>
    </cfRule>
  </conditionalFormatting>
  <conditionalFormatting sqref="B49:G49">
    <cfRule type="cellIs" dxfId="3771" priority="136" stopIfTrue="1" operator="notEqual">
      <formula>B36</formula>
    </cfRule>
  </conditionalFormatting>
  <conditionalFormatting sqref="H49:J49">
    <cfRule type="cellIs" dxfId="3770" priority="134" stopIfTrue="1" operator="greaterThan">
      <formula>100</formula>
    </cfRule>
    <cfRule type="cellIs" dxfId="3769" priority="135" stopIfTrue="1" operator="notEqual">
      <formula>H36</formula>
    </cfRule>
  </conditionalFormatting>
  <conditionalFormatting sqref="H39:J48">
    <cfRule type="cellIs" dxfId="3768" priority="133" stopIfTrue="1" operator="greaterThan">
      <formula>100</formula>
    </cfRule>
  </conditionalFormatting>
  <conditionalFormatting sqref="B49:G49">
    <cfRule type="cellIs" dxfId="3767" priority="132" stopIfTrue="1" operator="notEqual">
      <formula>B36</formula>
    </cfRule>
  </conditionalFormatting>
  <conditionalFormatting sqref="H49:J49">
    <cfRule type="cellIs" dxfId="3766" priority="130" stopIfTrue="1" operator="greaterThan">
      <formula>100</formula>
    </cfRule>
    <cfRule type="cellIs" dxfId="3765" priority="131" stopIfTrue="1" operator="notEqual">
      <formula>H36</formula>
    </cfRule>
  </conditionalFormatting>
  <conditionalFormatting sqref="H39:J48">
    <cfRule type="cellIs" dxfId="3764" priority="129" stopIfTrue="1" operator="greaterThan">
      <formula>100</formula>
    </cfRule>
  </conditionalFormatting>
  <conditionalFormatting sqref="B49:G49">
    <cfRule type="cellIs" dxfId="3763" priority="128" stopIfTrue="1" operator="notEqual">
      <formula>B36</formula>
    </cfRule>
  </conditionalFormatting>
  <conditionalFormatting sqref="H49:J49">
    <cfRule type="cellIs" dxfId="3762" priority="126" stopIfTrue="1" operator="greaterThan">
      <formula>100</formula>
    </cfRule>
    <cfRule type="cellIs" dxfId="3761" priority="127" stopIfTrue="1" operator="notEqual">
      <formula>H36</formula>
    </cfRule>
  </conditionalFormatting>
  <conditionalFormatting sqref="H39:J48">
    <cfRule type="cellIs" dxfId="3760" priority="125" stopIfTrue="1" operator="greaterThan">
      <formula>100</formula>
    </cfRule>
  </conditionalFormatting>
  <conditionalFormatting sqref="B49:G49">
    <cfRule type="cellIs" dxfId="3759" priority="124" stopIfTrue="1" operator="notEqual">
      <formula>B36</formula>
    </cfRule>
  </conditionalFormatting>
  <conditionalFormatting sqref="H49:J49">
    <cfRule type="cellIs" dxfId="3758" priority="122" stopIfTrue="1" operator="greaterThan">
      <formula>100</formula>
    </cfRule>
    <cfRule type="cellIs" dxfId="3757" priority="123" stopIfTrue="1" operator="notEqual">
      <formula>H36</formula>
    </cfRule>
  </conditionalFormatting>
  <conditionalFormatting sqref="H39:J48">
    <cfRule type="cellIs" dxfId="3756" priority="121" stopIfTrue="1" operator="greaterThan">
      <formula>100</formula>
    </cfRule>
  </conditionalFormatting>
  <conditionalFormatting sqref="B49:G49">
    <cfRule type="cellIs" dxfId="3755" priority="120" stopIfTrue="1" operator="notEqual">
      <formula>B36</formula>
    </cfRule>
  </conditionalFormatting>
  <conditionalFormatting sqref="H49:J49">
    <cfRule type="cellIs" dxfId="3754" priority="118" stopIfTrue="1" operator="greaterThan">
      <formula>100</formula>
    </cfRule>
    <cfRule type="cellIs" dxfId="3753" priority="119" stopIfTrue="1" operator="notEqual">
      <formula>H36</formula>
    </cfRule>
  </conditionalFormatting>
  <conditionalFormatting sqref="H39:J48">
    <cfRule type="cellIs" dxfId="3752" priority="117" stopIfTrue="1" operator="greaterThan">
      <formula>100</formula>
    </cfRule>
  </conditionalFormatting>
  <conditionalFormatting sqref="B49:G49">
    <cfRule type="cellIs" dxfId="3751" priority="116" stopIfTrue="1" operator="notEqual">
      <formula>B36</formula>
    </cfRule>
  </conditionalFormatting>
  <conditionalFormatting sqref="H49:J49">
    <cfRule type="cellIs" dxfId="3750" priority="114" stopIfTrue="1" operator="greaterThan">
      <formula>100</formula>
    </cfRule>
    <cfRule type="cellIs" dxfId="3749" priority="115" stopIfTrue="1" operator="notEqual">
      <formula>H36</formula>
    </cfRule>
  </conditionalFormatting>
  <conditionalFormatting sqref="H39:J48">
    <cfRule type="cellIs" dxfId="3748" priority="113" stopIfTrue="1" operator="greaterThan">
      <formula>100</formula>
    </cfRule>
  </conditionalFormatting>
  <conditionalFormatting sqref="B49:G49">
    <cfRule type="cellIs" dxfId="3747" priority="112" stopIfTrue="1" operator="notEqual">
      <formula>B36</formula>
    </cfRule>
  </conditionalFormatting>
  <conditionalFormatting sqref="H49:J49">
    <cfRule type="cellIs" dxfId="3746" priority="110" stopIfTrue="1" operator="greaterThan">
      <formula>100</formula>
    </cfRule>
    <cfRule type="cellIs" dxfId="3745" priority="111" stopIfTrue="1" operator="notEqual">
      <formula>H36</formula>
    </cfRule>
  </conditionalFormatting>
  <conditionalFormatting sqref="H39:J48">
    <cfRule type="cellIs" dxfId="3744" priority="109" stopIfTrue="1" operator="greaterThan">
      <formula>100</formula>
    </cfRule>
  </conditionalFormatting>
  <conditionalFormatting sqref="B49:G49">
    <cfRule type="cellIs" dxfId="3743" priority="108" stopIfTrue="1" operator="notEqual">
      <formula>B36</formula>
    </cfRule>
  </conditionalFormatting>
  <conditionalFormatting sqref="H49:J49">
    <cfRule type="cellIs" dxfId="3742" priority="106" stopIfTrue="1" operator="greaterThan">
      <formula>100</formula>
    </cfRule>
    <cfRule type="cellIs" dxfId="3741" priority="107" stopIfTrue="1" operator="notEqual">
      <formula>H36</formula>
    </cfRule>
  </conditionalFormatting>
  <conditionalFormatting sqref="H39:J48">
    <cfRule type="cellIs" dxfId="3740" priority="105" stopIfTrue="1" operator="greaterThan">
      <formula>100</formula>
    </cfRule>
  </conditionalFormatting>
  <conditionalFormatting sqref="B49:G49">
    <cfRule type="cellIs" dxfId="3739" priority="104" stopIfTrue="1" operator="notEqual">
      <formula>B36</formula>
    </cfRule>
  </conditionalFormatting>
  <conditionalFormatting sqref="H49:J49">
    <cfRule type="cellIs" dxfId="3738" priority="102" stopIfTrue="1" operator="greaterThan">
      <formula>100</formula>
    </cfRule>
    <cfRule type="cellIs" dxfId="3737" priority="103" stopIfTrue="1" operator="notEqual">
      <formula>H36</formula>
    </cfRule>
  </conditionalFormatting>
  <conditionalFormatting sqref="H39:J48">
    <cfRule type="cellIs" dxfId="3736" priority="101" stopIfTrue="1" operator="greaterThan">
      <formula>100</formula>
    </cfRule>
  </conditionalFormatting>
  <conditionalFormatting sqref="B49:G49">
    <cfRule type="cellIs" dxfId="3735" priority="100" stopIfTrue="1" operator="notEqual">
      <formula>B36</formula>
    </cfRule>
  </conditionalFormatting>
  <conditionalFormatting sqref="H49:J49">
    <cfRule type="cellIs" dxfId="3734" priority="98" stopIfTrue="1" operator="greaterThan">
      <formula>100</formula>
    </cfRule>
    <cfRule type="cellIs" dxfId="3733" priority="99" stopIfTrue="1" operator="notEqual">
      <formula>H36</formula>
    </cfRule>
  </conditionalFormatting>
  <conditionalFormatting sqref="H39:J48">
    <cfRule type="cellIs" dxfId="3732" priority="97" stopIfTrue="1" operator="greaterThan">
      <formula>100</formula>
    </cfRule>
  </conditionalFormatting>
  <conditionalFormatting sqref="B49:G49">
    <cfRule type="cellIs" dxfId="3731" priority="96" stopIfTrue="1" operator="notEqual">
      <formula>B36</formula>
    </cfRule>
  </conditionalFormatting>
  <conditionalFormatting sqref="H49:J49">
    <cfRule type="cellIs" dxfId="3730" priority="94" stopIfTrue="1" operator="greaterThan">
      <formula>100</formula>
    </cfRule>
    <cfRule type="cellIs" dxfId="3729" priority="95" stopIfTrue="1" operator="notEqual">
      <formula>H36</formula>
    </cfRule>
  </conditionalFormatting>
  <conditionalFormatting sqref="H39:J48">
    <cfRule type="cellIs" dxfId="3728" priority="93" stopIfTrue="1" operator="greaterThan">
      <formula>100</formula>
    </cfRule>
  </conditionalFormatting>
  <conditionalFormatting sqref="B49:G49">
    <cfRule type="cellIs" dxfId="3727" priority="92" stopIfTrue="1" operator="notEqual">
      <formula>B36</formula>
    </cfRule>
  </conditionalFormatting>
  <conditionalFormatting sqref="H49:J49">
    <cfRule type="cellIs" dxfId="3726" priority="90" stopIfTrue="1" operator="greaterThan">
      <formula>100</formula>
    </cfRule>
    <cfRule type="cellIs" dxfId="3725" priority="91" stopIfTrue="1" operator="notEqual">
      <formula>H36</formula>
    </cfRule>
  </conditionalFormatting>
  <conditionalFormatting sqref="H39:J48">
    <cfRule type="cellIs" dxfId="3724" priority="89" stopIfTrue="1" operator="greaterThan">
      <formula>100</formula>
    </cfRule>
  </conditionalFormatting>
  <conditionalFormatting sqref="B49:G49">
    <cfRule type="cellIs" dxfId="3723" priority="88" stopIfTrue="1" operator="notEqual">
      <formula>B36</formula>
    </cfRule>
  </conditionalFormatting>
  <conditionalFormatting sqref="H49:J49">
    <cfRule type="cellIs" dxfId="3722" priority="86" stopIfTrue="1" operator="greaterThan">
      <formula>100</formula>
    </cfRule>
    <cfRule type="cellIs" dxfId="3721" priority="87" stopIfTrue="1" operator="notEqual">
      <formula>H36</formula>
    </cfRule>
  </conditionalFormatting>
  <conditionalFormatting sqref="H39:J48">
    <cfRule type="cellIs" dxfId="3720" priority="85" stopIfTrue="1" operator="greaterThan">
      <formula>100</formula>
    </cfRule>
  </conditionalFormatting>
  <conditionalFormatting sqref="B49:G49">
    <cfRule type="cellIs" dxfId="3719" priority="84" stopIfTrue="1" operator="notEqual">
      <formula>B36</formula>
    </cfRule>
  </conditionalFormatting>
  <conditionalFormatting sqref="H49:J49">
    <cfRule type="cellIs" dxfId="3718" priority="82" stopIfTrue="1" operator="greaterThan">
      <formula>100</formula>
    </cfRule>
    <cfRule type="cellIs" dxfId="3717" priority="83" stopIfTrue="1" operator="notEqual">
      <formula>H36</formula>
    </cfRule>
  </conditionalFormatting>
  <conditionalFormatting sqref="H39:J48">
    <cfRule type="cellIs" dxfId="3716" priority="81" stopIfTrue="1" operator="greaterThan">
      <formula>100</formula>
    </cfRule>
  </conditionalFormatting>
  <conditionalFormatting sqref="B49:G49">
    <cfRule type="cellIs" dxfId="3715" priority="80" stopIfTrue="1" operator="notEqual">
      <formula>B36</formula>
    </cfRule>
  </conditionalFormatting>
  <conditionalFormatting sqref="H49:J49">
    <cfRule type="cellIs" dxfId="3714" priority="78" stopIfTrue="1" operator="greaterThan">
      <formula>100</formula>
    </cfRule>
    <cfRule type="cellIs" dxfId="3713" priority="79" stopIfTrue="1" operator="notEqual">
      <formula>H36</formula>
    </cfRule>
  </conditionalFormatting>
  <conditionalFormatting sqref="H39:J48">
    <cfRule type="cellIs" dxfId="3712" priority="77" stopIfTrue="1" operator="greaterThan">
      <formula>100</formula>
    </cfRule>
  </conditionalFormatting>
  <conditionalFormatting sqref="B49:G49">
    <cfRule type="cellIs" dxfId="3711" priority="76" stopIfTrue="1" operator="notEqual">
      <formula>B36</formula>
    </cfRule>
  </conditionalFormatting>
  <conditionalFormatting sqref="H49:J49">
    <cfRule type="cellIs" dxfId="3710" priority="74" stopIfTrue="1" operator="greaterThan">
      <formula>100</formula>
    </cfRule>
    <cfRule type="cellIs" dxfId="3709" priority="75" stopIfTrue="1" operator="notEqual">
      <formula>H36</formula>
    </cfRule>
  </conditionalFormatting>
  <conditionalFormatting sqref="H39:J48">
    <cfRule type="cellIs" dxfId="3708" priority="73" stopIfTrue="1" operator="greaterThan">
      <formula>100</formula>
    </cfRule>
  </conditionalFormatting>
  <conditionalFormatting sqref="B49:G49">
    <cfRule type="cellIs" dxfId="3707" priority="72" stopIfTrue="1" operator="notEqual">
      <formula>B36</formula>
    </cfRule>
  </conditionalFormatting>
  <conditionalFormatting sqref="H49:J49">
    <cfRule type="cellIs" dxfId="3706" priority="70" stopIfTrue="1" operator="greaterThan">
      <formula>100</formula>
    </cfRule>
    <cfRule type="cellIs" dxfId="3705" priority="71" stopIfTrue="1" operator="notEqual">
      <formula>H36</formula>
    </cfRule>
  </conditionalFormatting>
  <conditionalFormatting sqref="H39:J48">
    <cfRule type="cellIs" dxfId="3704" priority="69" stopIfTrue="1" operator="greaterThan">
      <formula>100</formula>
    </cfRule>
  </conditionalFormatting>
  <conditionalFormatting sqref="B49:G49">
    <cfRule type="cellIs" dxfId="3703" priority="68" stopIfTrue="1" operator="notEqual">
      <formula>B36</formula>
    </cfRule>
  </conditionalFormatting>
  <conditionalFormatting sqref="H49:J49">
    <cfRule type="cellIs" dxfId="3702" priority="66" stopIfTrue="1" operator="greaterThan">
      <formula>100</formula>
    </cfRule>
    <cfRule type="cellIs" dxfId="3701" priority="67" stopIfTrue="1" operator="notEqual">
      <formula>H36</formula>
    </cfRule>
  </conditionalFormatting>
  <conditionalFormatting sqref="H39:J48">
    <cfRule type="cellIs" dxfId="3700" priority="65" stopIfTrue="1" operator="greaterThan">
      <formula>100</formula>
    </cfRule>
  </conditionalFormatting>
  <conditionalFormatting sqref="B49:G49">
    <cfRule type="cellIs" dxfId="3699" priority="64" stopIfTrue="1" operator="notEqual">
      <formula>B36</formula>
    </cfRule>
  </conditionalFormatting>
  <conditionalFormatting sqref="H49:J49">
    <cfRule type="cellIs" dxfId="3698" priority="62" stopIfTrue="1" operator="greaterThan">
      <formula>100</formula>
    </cfRule>
    <cfRule type="cellIs" dxfId="3697" priority="63" stopIfTrue="1" operator="notEqual">
      <formula>H36</formula>
    </cfRule>
  </conditionalFormatting>
  <conditionalFormatting sqref="H39:J48">
    <cfRule type="cellIs" dxfId="3696" priority="61" stopIfTrue="1" operator="greaterThan">
      <formula>100</formula>
    </cfRule>
  </conditionalFormatting>
  <conditionalFormatting sqref="B49:G49">
    <cfRule type="cellIs" dxfId="3695" priority="60" stopIfTrue="1" operator="notEqual">
      <formula>B36</formula>
    </cfRule>
  </conditionalFormatting>
  <conditionalFormatting sqref="H49:J49">
    <cfRule type="cellIs" dxfId="3694" priority="58" stopIfTrue="1" operator="greaterThan">
      <formula>100</formula>
    </cfRule>
    <cfRule type="cellIs" dxfId="3693" priority="59" stopIfTrue="1" operator="notEqual">
      <formula>H36</formula>
    </cfRule>
  </conditionalFormatting>
  <conditionalFormatting sqref="H39:J48">
    <cfRule type="cellIs" dxfId="3692" priority="57" stopIfTrue="1" operator="greaterThan">
      <formula>100</formula>
    </cfRule>
  </conditionalFormatting>
  <conditionalFormatting sqref="B49:G49">
    <cfRule type="cellIs" dxfId="3691" priority="56" stopIfTrue="1" operator="notEqual">
      <formula>B36</formula>
    </cfRule>
  </conditionalFormatting>
  <conditionalFormatting sqref="H49:J49">
    <cfRule type="cellIs" dxfId="3690" priority="54" stopIfTrue="1" operator="greaterThan">
      <formula>100</formula>
    </cfRule>
    <cfRule type="cellIs" dxfId="3689" priority="55" stopIfTrue="1" operator="notEqual">
      <formula>H36</formula>
    </cfRule>
  </conditionalFormatting>
  <conditionalFormatting sqref="H39:J48">
    <cfRule type="cellIs" dxfId="3688" priority="53" stopIfTrue="1" operator="greaterThan">
      <formula>100</formula>
    </cfRule>
  </conditionalFormatting>
  <conditionalFormatting sqref="B49:G49">
    <cfRule type="cellIs" dxfId="3687" priority="52" stopIfTrue="1" operator="notEqual">
      <formula>B36</formula>
    </cfRule>
  </conditionalFormatting>
  <conditionalFormatting sqref="H49:J49">
    <cfRule type="cellIs" dxfId="3686" priority="50" stopIfTrue="1" operator="greaterThan">
      <formula>100</formula>
    </cfRule>
    <cfRule type="cellIs" dxfId="3685" priority="51" stopIfTrue="1" operator="notEqual">
      <formula>H36</formula>
    </cfRule>
  </conditionalFormatting>
  <conditionalFormatting sqref="H39:J48">
    <cfRule type="cellIs" dxfId="3684" priority="49" stopIfTrue="1" operator="greaterThan">
      <formula>100</formula>
    </cfRule>
  </conditionalFormatting>
  <conditionalFormatting sqref="B49:G49">
    <cfRule type="cellIs" dxfId="3683" priority="48" stopIfTrue="1" operator="notEqual">
      <formula>B36</formula>
    </cfRule>
  </conditionalFormatting>
  <conditionalFormatting sqref="H49:J49">
    <cfRule type="cellIs" dxfId="3682" priority="46" stopIfTrue="1" operator="greaterThan">
      <formula>100</formula>
    </cfRule>
    <cfRule type="cellIs" dxfId="3681" priority="47" stopIfTrue="1" operator="notEqual">
      <formula>H36</formula>
    </cfRule>
  </conditionalFormatting>
  <conditionalFormatting sqref="H39:J48">
    <cfRule type="cellIs" dxfId="3680" priority="45" stopIfTrue="1" operator="greaterThan">
      <formula>100</formula>
    </cfRule>
  </conditionalFormatting>
  <conditionalFormatting sqref="B53:G53">
    <cfRule type="cellIs" dxfId="3679" priority="44" stopIfTrue="1" operator="notEqual">
      <formula>B38</formula>
    </cfRule>
  </conditionalFormatting>
  <conditionalFormatting sqref="H53:J53">
    <cfRule type="cellIs" dxfId="3678" priority="42" stopIfTrue="1" operator="greaterThan">
      <formula>100</formula>
    </cfRule>
    <cfRule type="cellIs" dxfId="3677" priority="43" stopIfTrue="1" operator="notEqual">
      <formula>H38</formula>
    </cfRule>
  </conditionalFormatting>
  <conditionalFormatting sqref="H40:J52">
    <cfRule type="cellIs" dxfId="3676" priority="41" stopIfTrue="1" operator="greaterThan">
      <formula>100</formula>
    </cfRule>
  </conditionalFormatting>
  <conditionalFormatting sqref="B53:G53">
    <cfRule type="cellIs" dxfId="3675" priority="40" stopIfTrue="1" operator="notEqual">
      <formula>B38</formula>
    </cfRule>
  </conditionalFormatting>
  <conditionalFormatting sqref="H53:J53">
    <cfRule type="cellIs" dxfId="3674" priority="38" stopIfTrue="1" operator="greaterThan">
      <formula>100</formula>
    </cfRule>
    <cfRule type="cellIs" dxfId="3673" priority="39" stopIfTrue="1" operator="notEqual">
      <formula>H38</formula>
    </cfRule>
  </conditionalFormatting>
  <conditionalFormatting sqref="H40:J52">
    <cfRule type="cellIs" dxfId="3672" priority="37" stopIfTrue="1" operator="greaterThan">
      <formula>100</formula>
    </cfRule>
  </conditionalFormatting>
  <conditionalFormatting sqref="B49:G49">
    <cfRule type="cellIs" dxfId="3671" priority="36" stopIfTrue="1" operator="notEqual">
      <formula>B36</formula>
    </cfRule>
  </conditionalFormatting>
  <conditionalFormatting sqref="H49:J49">
    <cfRule type="cellIs" dxfId="3670" priority="34" stopIfTrue="1" operator="greaterThan">
      <formula>100</formula>
    </cfRule>
    <cfRule type="cellIs" dxfId="3669" priority="35" stopIfTrue="1" operator="notEqual">
      <formula>H36</formula>
    </cfRule>
  </conditionalFormatting>
  <conditionalFormatting sqref="H39:J48">
    <cfRule type="cellIs" dxfId="3668" priority="33" stopIfTrue="1" operator="greaterThan">
      <formula>100</formula>
    </cfRule>
  </conditionalFormatting>
  <conditionalFormatting sqref="B53:G53">
    <cfRule type="cellIs" dxfId="3667" priority="32" stopIfTrue="1" operator="notEqual">
      <formula>B38</formula>
    </cfRule>
  </conditionalFormatting>
  <conditionalFormatting sqref="H53:J53">
    <cfRule type="cellIs" dxfId="3666" priority="30" stopIfTrue="1" operator="greaterThan">
      <formula>100</formula>
    </cfRule>
    <cfRule type="cellIs" dxfId="3665" priority="31" stopIfTrue="1" operator="notEqual">
      <formula>H38</formula>
    </cfRule>
  </conditionalFormatting>
  <conditionalFormatting sqref="H40:J52">
    <cfRule type="cellIs" dxfId="3664" priority="29" stopIfTrue="1" operator="greaterThan">
      <formula>100</formula>
    </cfRule>
  </conditionalFormatting>
  <conditionalFormatting sqref="B53:G53">
    <cfRule type="cellIs" dxfId="3663" priority="28" stopIfTrue="1" operator="notEqual">
      <formula>B38</formula>
    </cfRule>
  </conditionalFormatting>
  <conditionalFormatting sqref="H53:J53">
    <cfRule type="cellIs" dxfId="3662" priority="26" stopIfTrue="1" operator="greaterThan">
      <formula>100</formula>
    </cfRule>
    <cfRule type="cellIs" dxfId="3661" priority="27" stopIfTrue="1" operator="notEqual">
      <formula>H38</formula>
    </cfRule>
  </conditionalFormatting>
  <conditionalFormatting sqref="H40:J52">
    <cfRule type="cellIs" dxfId="3660" priority="25" stopIfTrue="1" operator="greaterThan">
      <formula>100</formula>
    </cfRule>
  </conditionalFormatting>
  <conditionalFormatting sqref="B49:G49">
    <cfRule type="cellIs" dxfId="3659" priority="24" stopIfTrue="1" operator="notEqual">
      <formula>B36</formula>
    </cfRule>
  </conditionalFormatting>
  <conditionalFormatting sqref="H49:J49">
    <cfRule type="cellIs" dxfId="3658" priority="22" stopIfTrue="1" operator="greaterThan">
      <formula>100</formula>
    </cfRule>
    <cfRule type="cellIs" dxfId="3657" priority="23" stopIfTrue="1" operator="notEqual">
      <formula>H36</formula>
    </cfRule>
  </conditionalFormatting>
  <conditionalFormatting sqref="H39:J48">
    <cfRule type="cellIs" dxfId="3656" priority="21" stopIfTrue="1" operator="greaterThan">
      <formula>100</formula>
    </cfRule>
  </conditionalFormatting>
  <conditionalFormatting sqref="B53:G53">
    <cfRule type="cellIs" dxfId="3655" priority="20" stopIfTrue="1" operator="notEqual">
      <formula>B38</formula>
    </cfRule>
  </conditionalFormatting>
  <conditionalFormatting sqref="H53:J53">
    <cfRule type="cellIs" dxfId="3654" priority="18" stopIfTrue="1" operator="greaterThan">
      <formula>100</formula>
    </cfRule>
    <cfRule type="cellIs" dxfId="3653" priority="19" stopIfTrue="1" operator="notEqual">
      <formula>H38</formula>
    </cfRule>
  </conditionalFormatting>
  <conditionalFormatting sqref="H40:J52">
    <cfRule type="cellIs" dxfId="3652" priority="17" stopIfTrue="1" operator="greaterThan">
      <formula>100</formula>
    </cfRule>
  </conditionalFormatting>
  <conditionalFormatting sqref="B53:G53">
    <cfRule type="cellIs" dxfId="3651" priority="16" stopIfTrue="1" operator="notEqual">
      <formula>B38</formula>
    </cfRule>
  </conditionalFormatting>
  <conditionalFormatting sqref="H53:J53">
    <cfRule type="cellIs" dxfId="3650" priority="14" stopIfTrue="1" operator="greaterThan">
      <formula>100</formula>
    </cfRule>
    <cfRule type="cellIs" dxfId="3649" priority="15" stopIfTrue="1" operator="notEqual">
      <formula>H38</formula>
    </cfRule>
  </conditionalFormatting>
  <conditionalFormatting sqref="H40:J52">
    <cfRule type="cellIs" dxfId="3648" priority="13" stopIfTrue="1" operator="greaterThan">
      <formula>100</formula>
    </cfRule>
  </conditionalFormatting>
  <conditionalFormatting sqref="B53:G53">
    <cfRule type="cellIs" dxfId="3647" priority="12" stopIfTrue="1" operator="notEqual">
      <formula>B38</formula>
    </cfRule>
  </conditionalFormatting>
  <conditionalFormatting sqref="H53:J53">
    <cfRule type="cellIs" dxfId="3646" priority="10" stopIfTrue="1" operator="greaterThan">
      <formula>100</formula>
    </cfRule>
    <cfRule type="cellIs" dxfId="3645" priority="11" stopIfTrue="1" operator="notEqual">
      <formula>H38</formula>
    </cfRule>
  </conditionalFormatting>
  <conditionalFormatting sqref="H40:J52">
    <cfRule type="cellIs" dxfId="3644" priority="9" stopIfTrue="1" operator="greaterThan">
      <formula>100</formula>
    </cfRule>
  </conditionalFormatting>
  <conditionalFormatting sqref="B53:G53">
    <cfRule type="cellIs" dxfId="3643" priority="8" stopIfTrue="1" operator="notEqual">
      <formula>B38</formula>
    </cfRule>
  </conditionalFormatting>
  <conditionalFormatting sqref="H53:J53">
    <cfRule type="cellIs" dxfId="3642" priority="6" stopIfTrue="1" operator="greaterThan">
      <formula>100</formula>
    </cfRule>
    <cfRule type="cellIs" dxfId="3641" priority="7" stopIfTrue="1" operator="notEqual">
      <formula>H38</formula>
    </cfRule>
  </conditionalFormatting>
  <conditionalFormatting sqref="H40:J52">
    <cfRule type="cellIs" dxfId="3640" priority="5" stopIfTrue="1" operator="greaterThan">
      <formula>100</formula>
    </cfRule>
  </conditionalFormatting>
  <conditionalFormatting sqref="B53:M53">
    <cfRule type="cellIs" dxfId="3639" priority="4" stopIfTrue="1" operator="notEqual">
      <formula>B38</formula>
    </cfRule>
  </conditionalFormatting>
  <conditionalFormatting sqref="N53:P53">
    <cfRule type="cellIs" dxfId="3638" priority="2" stopIfTrue="1" operator="greaterThan">
      <formula>100</formula>
    </cfRule>
    <cfRule type="cellIs" dxfId="3637" priority="3" stopIfTrue="1" operator="notEqual">
      <formula>N38</formula>
    </cfRule>
  </conditionalFormatting>
  <conditionalFormatting sqref="N40:P52">
    <cfRule type="cellIs" dxfId="36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35</v>
      </c>
      <c r="C6" s="168">
        <f t="shared" si="0"/>
        <v>33</v>
      </c>
      <c r="D6" s="171">
        <f t="shared" ref="D6:D16" si="1">SUM(B6:C6)</f>
        <v>68</v>
      </c>
      <c r="E6" s="174"/>
      <c r="F6" s="174"/>
      <c r="G6" s="174"/>
      <c r="H6" s="174"/>
      <c r="I6" s="174"/>
      <c r="J6" s="174"/>
      <c r="K6" s="179">
        <f t="shared" ref="K6:L16" si="2">K42</f>
        <v>13</v>
      </c>
      <c r="L6" s="183">
        <f t="shared" si="2"/>
        <v>12</v>
      </c>
      <c r="M6" s="188">
        <f t="shared" ref="M6:M17" si="3">SUM(K6:L6)</f>
        <v>25</v>
      </c>
      <c r="N6" s="91">
        <f t="shared" ref="N6:P17" si="4">IF(OR(K6=0,B6=0),0,K6/B6*100)</f>
        <v>37.142857142857146</v>
      </c>
      <c r="O6" s="194">
        <f t="shared" si="4"/>
        <v>36.363636363636367</v>
      </c>
      <c r="P6" s="196">
        <f t="shared" si="4"/>
        <v>36.764705882352942</v>
      </c>
    </row>
    <row r="7" spans="1:16" s="2" customFormat="1" ht="22.5" hidden="1" customHeight="1">
      <c r="A7" s="8" t="s">
        <v>7</v>
      </c>
      <c r="B7" s="161">
        <f t="shared" si="0"/>
        <v>36</v>
      </c>
      <c r="C7" s="168">
        <f t="shared" si="0"/>
        <v>34</v>
      </c>
      <c r="D7" s="130">
        <f t="shared" si="1"/>
        <v>70</v>
      </c>
      <c r="E7" s="175"/>
      <c r="F7" s="175"/>
      <c r="G7" s="175"/>
      <c r="H7" s="175"/>
      <c r="I7" s="175"/>
      <c r="J7" s="175"/>
      <c r="K7" s="162">
        <f t="shared" si="2"/>
        <v>15</v>
      </c>
      <c r="L7" s="169">
        <f t="shared" si="2"/>
        <v>19</v>
      </c>
      <c r="M7" s="130">
        <f t="shared" si="3"/>
        <v>34</v>
      </c>
      <c r="N7" s="139">
        <f t="shared" si="4"/>
        <v>41.666666666666671</v>
      </c>
      <c r="O7" s="145">
        <f t="shared" si="4"/>
        <v>55.882352941176471</v>
      </c>
      <c r="P7" s="151">
        <f t="shared" si="4"/>
        <v>48.571428571428569</v>
      </c>
    </row>
    <row r="8" spans="1:16" s="2" customFormat="1" ht="22.5" hidden="1" customHeight="1">
      <c r="A8" s="8" t="s">
        <v>11</v>
      </c>
      <c r="B8" s="161">
        <f t="shared" si="0"/>
        <v>26</v>
      </c>
      <c r="C8" s="168">
        <f t="shared" si="0"/>
        <v>24</v>
      </c>
      <c r="D8" s="130">
        <f t="shared" si="1"/>
        <v>50</v>
      </c>
      <c r="E8" s="175"/>
      <c r="F8" s="175"/>
      <c r="G8" s="175"/>
      <c r="H8" s="175"/>
      <c r="I8" s="175"/>
      <c r="J8" s="175"/>
      <c r="K8" s="162">
        <f t="shared" si="2"/>
        <v>17</v>
      </c>
      <c r="L8" s="169">
        <f t="shared" si="2"/>
        <v>15</v>
      </c>
      <c r="M8" s="130">
        <f t="shared" si="3"/>
        <v>32</v>
      </c>
      <c r="N8" s="139">
        <f t="shared" si="4"/>
        <v>65.384615384615387</v>
      </c>
      <c r="O8" s="145">
        <f t="shared" si="4"/>
        <v>62.5</v>
      </c>
      <c r="P8" s="151">
        <f t="shared" si="4"/>
        <v>64</v>
      </c>
    </row>
    <row r="9" spans="1:16" s="2" customFormat="1" ht="22.5" hidden="1" customHeight="1">
      <c r="A9" s="8" t="s">
        <v>5</v>
      </c>
      <c r="B9" s="161">
        <f t="shared" si="0"/>
        <v>35</v>
      </c>
      <c r="C9" s="168">
        <f t="shared" si="0"/>
        <v>34</v>
      </c>
      <c r="D9" s="130">
        <f t="shared" si="1"/>
        <v>69</v>
      </c>
      <c r="E9" s="175"/>
      <c r="F9" s="175"/>
      <c r="G9" s="175"/>
      <c r="H9" s="175"/>
      <c r="I9" s="175"/>
      <c r="J9" s="175"/>
      <c r="K9" s="162">
        <f t="shared" si="2"/>
        <v>17</v>
      </c>
      <c r="L9" s="169">
        <f t="shared" si="2"/>
        <v>22</v>
      </c>
      <c r="M9" s="130">
        <f t="shared" si="3"/>
        <v>39</v>
      </c>
      <c r="N9" s="139">
        <f t="shared" si="4"/>
        <v>48.571428571428569</v>
      </c>
      <c r="O9" s="145">
        <f t="shared" si="4"/>
        <v>64.705882352941174</v>
      </c>
      <c r="P9" s="151">
        <f t="shared" si="4"/>
        <v>56.521739130434781</v>
      </c>
    </row>
    <row r="10" spans="1:16" s="2" customFormat="1" ht="22.5" hidden="1" customHeight="1">
      <c r="A10" s="8" t="s">
        <v>17</v>
      </c>
      <c r="B10" s="161">
        <f t="shared" si="0"/>
        <v>52</v>
      </c>
      <c r="C10" s="168">
        <f t="shared" si="0"/>
        <v>54</v>
      </c>
      <c r="D10" s="130">
        <f t="shared" si="1"/>
        <v>106</v>
      </c>
      <c r="E10" s="175"/>
      <c r="F10" s="175"/>
      <c r="G10" s="175"/>
      <c r="H10" s="175"/>
      <c r="I10" s="175"/>
      <c r="J10" s="175"/>
      <c r="K10" s="162">
        <f t="shared" si="2"/>
        <v>32</v>
      </c>
      <c r="L10" s="169">
        <f t="shared" si="2"/>
        <v>34</v>
      </c>
      <c r="M10" s="130">
        <f t="shared" si="3"/>
        <v>66</v>
      </c>
      <c r="N10" s="139">
        <f t="shared" si="4"/>
        <v>61.53846153846154</v>
      </c>
      <c r="O10" s="145">
        <f t="shared" si="4"/>
        <v>62.962962962962962</v>
      </c>
      <c r="P10" s="151">
        <f t="shared" si="4"/>
        <v>62.264150943396224</v>
      </c>
    </row>
    <row r="11" spans="1:16" s="2" customFormat="1" ht="22.5" hidden="1" customHeight="1">
      <c r="A11" s="8" t="s">
        <v>4</v>
      </c>
      <c r="B11" s="161">
        <f t="shared" si="0"/>
        <v>60</v>
      </c>
      <c r="C11" s="168">
        <f t="shared" si="0"/>
        <v>69</v>
      </c>
      <c r="D11" s="130">
        <f t="shared" si="1"/>
        <v>129</v>
      </c>
      <c r="E11" s="175"/>
      <c r="F11" s="175"/>
      <c r="G11" s="175"/>
      <c r="H11" s="175"/>
      <c r="I11" s="175"/>
      <c r="J11" s="175"/>
      <c r="K11" s="162">
        <f t="shared" si="2"/>
        <v>37</v>
      </c>
      <c r="L11" s="169">
        <f t="shared" si="2"/>
        <v>42</v>
      </c>
      <c r="M11" s="130">
        <f t="shared" si="3"/>
        <v>79</v>
      </c>
      <c r="N11" s="139">
        <f t="shared" si="4"/>
        <v>61.666666666666671</v>
      </c>
      <c r="O11" s="145">
        <f t="shared" si="4"/>
        <v>60.869565217391312</v>
      </c>
      <c r="P11" s="151">
        <f t="shared" si="4"/>
        <v>61.240310077519375</v>
      </c>
    </row>
    <row r="12" spans="1:16" s="2" customFormat="1" ht="22.5" hidden="1" customHeight="1">
      <c r="A12" s="8" t="s">
        <v>10</v>
      </c>
      <c r="B12" s="161">
        <f t="shared" si="0"/>
        <v>64</v>
      </c>
      <c r="C12" s="168">
        <f t="shared" si="0"/>
        <v>77</v>
      </c>
      <c r="D12" s="130">
        <f t="shared" si="1"/>
        <v>141</v>
      </c>
      <c r="E12" s="175"/>
      <c r="F12" s="175"/>
      <c r="G12" s="175"/>
      <c r="H12" s="175"/>
      <c r="I12" s="175"/>
      <c r="J12" s="175"/>
      <c r="K12" s="162">
        <f t="shared" si="2"/>
        <v>43</v>
      </c>
      <c r="L12" s="169">
        <f t="shared" si="2"/>
        <v>52</v>
      </c>
      <c r="M12" s="130">
        <f t="shared" si="3"/>
        <v>95</v>
      </c>
      <c r="N12" s="139">
        <f t="shared" si="4"/>
        <v>67.1875</v>
      </c>
      <c r="O12" s="145">
        <f t="shared" si="4"/>
        <v>67.532467532467535</v>
      </c>
      <c r="P12" s="151">
        <f t="shared" si="4"/>
        <v>67.37588652482269</v>
      </c>
    </row>
    <row r="13" spans="1:16" s="2" customFormat="1" ht="22.5" hidden="1" customHeight="1">
      <c r="A13" s="8" t="s">
        <v>14</v>
      </c>
      <c r="B13" s="161">
        <f t="shared" si="0"/>
        <v>51</v>
      </c>
      <c r="C13" s="168">
        <f t="shared" si="0"/>
        <v>43</v>
      </c>
      <c r="D13" s="130">
        <f t="shared" si="1"/>
        <v>94</v>
      </c>
      <c r="E13" s="175"/>
      <c r="F13" s="175"/>
      <c r="G13" s="175"/>
      <c r="H13" s="175"/>
      <c r="I13" s="175"/>
      <c r="J13" s="175"/>
      <c r="K13" s="162">
        <f t="shared" si="2"/>
        <v>31</v>
      </c>
      <c r="L13" s="169">
        <f t="shared" si="2"/>
        <v>31</v>
      </c>
      <c r="M13" s="130">
        <f t="shared" si="3"/>
        <v>62</v>
      </c>
      <c r="N13" s="139">
        <f t="shared" si="4"/>
        <v>60.784313725490193</v>
      </c>
      <c r="O13" s="145">
        <f t="shared" si="4"/>
        <v>72.093023255813947</v>
      </c>
      <c r="P13" s="151">
        <f t="shared" si="4"/>
        <v>65.957446808510639</v>
      </c>
    </row>
    <row r="14" spans="1:16" s="2" customFormat="1" ht="22.5" hidden="1" customHeight="1">
      <c r="A14" s="8" t="s">
        <v>20</v>
      </c>
      <c r="B14" s="161">
        <f t="shared" si="0"/>
        <v>45</v>
      </c>
      <c r="C14" s="168">
        <f t="shared" si="0"/>
        <v>39</v>
      </c>
      <c r="D14" s="130">
        <f t="shared" si="1"/>
        <v>84</v>
      </c>
      <c r="E14" s="175"/>
      <c r="F14" s="175"/>
      <c r="G14" s="175"/>
      <c r="H14" s="175"/>
      <c r="I14" s="175"/>
      <c r="J14" s="175"/>
      <c r="K14" s="162">
        <f t="shared" si="2"/>
        <v>29</v>
      </c>
      <c r="L14" s="169">
        <f t="shared" si="2"/>
        <v>31</v>
      </c>
      <c r="M14" s="130">
        <f t="shared" si="3"/>
        <v>60</v>
      </c>
      <c r="N14" s="139">
        <f t="shared" si="4"/>
        <v>64.444444444444443</v>
      </c>
      <c r="O14" s="145">
        <f t="shared" si="4"/>
        <v>79.487179487179489</v>
      </c>
      <c r="P14" s="151">
        <f t="shared" si="4"/>
        <v>71.428571428571431</v>
      </c>
    </row>
    <row r="15" spans="1:16" s="2" customFormat="1" ht="22.5" hidden="1" customHeight="1">
      <c r="A15" s="8" t="s">
        <v>23</v>
      </c>
      <c r="B15" s="161">
        <f t="shared" si="0"/>
        <v>43</v>
      </c>
      <c r="C15" s="168">
        <f t="shared" si="0"/>
        <v>42</v>
      </c>
      <c r="D15" s="130">
        <f t="shared" si="1"/>
        <v>85</v>
      </c>
      <c r="E15" s="174"/>
      <c r="F15" s="174"/>
      <c r="G15" s="174"/>
      <c r="H15" s="174"/>
      <c r="I15" s="174"/>
      <c r="J15" s="174"/>
      <c r="K15" s="161">
        <f t="shared" si="2"/>
        <v>37</v>
      </c>
      <c r="L15" s="168">
        <f t="shared" si="2"/>
        <v>28</v>
      </c>
      <c r="M15" s="130">
        <f t="shared" si="3"/>
        <v>65</v>
      </c>
      <c r="N15" s="139">
        <f t="shared" si="4"/>
        <v>86.04651162790698</v>
      </c>
      <c r="O15" s="145">
        <f t="shared" si="4"/>
        <v>66.666666666666657</v>
      </c>
      <c r="P15" s="151">
        <f t="shared" si="4"/>
        <v>76.470588235294116</v>
      </c>
    </row>
    <row r="16" spans="1:16" s="2" customFormat="1" ht="22.5" hidden="1" customHeight="1">
      <c r="A16" s="10" t="s">
        <v>35</v>
      </c>
      <c r="B16" s="162">
        <f t="shared" si="0"/>
        <v>102</v>
      </c>
      <c r="C16" s="169">
        <f t="shared" si="0"/>
        <v>142</v>
      </c>
      <c r="D16" s="172">
        <f t="shared" si="1"/>
        <v>244</v>
      </c>
      <c r="E16" s="176"/>
      <c r="F16" s="176"/>
      <c r="G16" s="176"/>
      <c r="H16" s="176"/>
      <c r="I16" s="176"/>
      <c r="J16" s="176"/>
      <c r="K16" s="162">
        <f t="shared" si="2"/>
        <v>65</v>
      </c>
      <c r="L16" s="169">
        <f t="shared" si="2"/>
        <v>75</v>
      </c>
      <c r="M16" s="130">
        <f t="shared" si="3"/>
        <v>140</v>
      </c>
      <c r="N16" s="190">
        <f t="shared" si="4"/>
        <v>63.725490196078425</v>
      </c>
      <c r="O16" s="195">
        <f t="shared" si="4"/>
        <v>52.816901408450704</v>
      </c>
      <c r="P16" s="197">
        <f t="shared" si="4"/>
        <v>57.377049180327866</v>
      </c>
    </row>
    <row r="17" spans="1:24" s="2" customFormat="1" ht="22.5" hidden="1" customHeight="1">
      <c r="A17" s="11" t="s">
        <v>34</v>
      </c>
      <c r="B17" s="42">
        <f>SUM(B6:B16)</f>
        <v>549</v>
      </c>
      <c r="C17" s="22">
        <f>SUM(C6:C16)</f>
        <v>591</v>
      </c>
      <c r="D17" s="37">
        <f>SUM(D6:D16)</f>
        <v>1140</v>
      </c>
      <c r="E17" s="177"/>
      <c r="F17" s="177"/>
      <c r="G17" s="177"/>
      <c r="H17" s="177"/>
      <c r="I17" s="177"/>
      <c r="J17" s="177"/>
      <c r="K17" s="42">
        <f>SUM(K6:K16)</f>
        <v>336</v>
      </c>
      <c r="L17" s="22">
        <f>SUM(L6:L16)</f>
        <v>361</v>
      </c>
      <c r="M17" s="37">
        <f t="shared" si="3"/>
        <v>697</v>
      </c>
      <c r="N17" s="143">
        <f t="shared" si="4"/>
        <v>61.202185792349731</v>
      </c>
      <c r="O17" s="149">
        <f t="shared" si="4"/>
        <v>61.082910321489003</v>
      </c>
      <c r="P17" s="155">
        <f t="shared" si="4"/>
        <v>61.140350877192986</v>
      </c>
    </row>
    <row r="18" spans="1:24" hidden="1"/>
    <row r="19" spans="1:24" hidden="1"/>
    <row r="20" spans="1:24" s="2" customFormat="1" ht="22.5" customHeight="1">
      <c r="A20" s="156" t="str">
        <f>'32四郷第2'!A20:L20</f>
        <v>令和７年７月２０日執行　参議院議員通常選挙</v>
      </c>
      <c r="B20" s="163"/>
      <c r="C20" s="163"/>
      <c r="D20" s="163"/>
      <c r="E20" s="163"/>
      <c r="F20" s="163"/>
      <c r="G20" s="163"/>
      <c r="H20" s="163"/>
      <c r="I20" s="163"/>
      <c r="J20" s="163"/>
      <c r="K20" s="163"/>
      <c r="L20" s="184"/>
      <c r="M20" s="15" t="s">
        <v>127</v>
      </c>
      <c r="N20" s="31"/>
      <c r="O20" s="15" t="s">
        <v>128</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9</v>
      </c>
      <c r="C23" s="170">
        <v>10</v>
      </c>
      <c r="D23" s="171">
        <f t="shared" ref="D23:D35" si="5">SUM(B23:C23)</f>
        <v>19</v>
      </c>
      <c r="E23" s="164">
        <v>1</v>
      </c>
      <c r="F23" s="170">
        <v>3</v>
      </c>
      <c r="G23" s="171">
        <f t="shared" ref="G23:G35" si="6">SUM(E23:F23)</f>
        <v>4</v>
      </c>
      <c r="H23" s="164">
        <v>4</v>
      </c>
      <c r="I23" s="170">
        <v>3</v>
      </c>
      <c r="J23" s="171">
        <f t="shared" ref="J23:J35" si="7">SUM(H23:I23)</f>
        <v>7</v>
      </c>
      <c r="K23" s="180">
        <f t="shared" ref="K23:L35" si="8">E23+H23</f>
        <v>5</v>
      </c>
      <c r="L23" s="185">
        <f t="shared" si="8"/>
        <v>6</v>
      </c>
      <c r="M23" s="189">
        <f t="shared" ref="M23:M35" si="9">SUM(K23:L23)</f>
        <v>11</v>
      </c>
      <c r="N23" s="91">
        <f t="shared" ref="N23:P36" si="10">IF(OR(K23=0,B23=0),0,K23/B23*100)</f>
        <v>55.555555555555557</v>
      </c>
      <c r="O23" s="97">
        <f t="shared" si="10"/>
        <v>60</v>
      </c>
      <c r="P23" s="103">
        <f t="shared" si="10"/>
        <v>57.894736842105267</v>
      </c>
      <c r="Q23" s="158"/>
      <c r="R23" s="198"/>
      <c r="S23" s="1" t="s">
        <v>28</v>
      </c>
      <c r="T23" s="1"/>
      <c r="U23" s="1"/>
      <c r="V23" s="1"/>
      <c r="W23" s="1"/>
      <c r="X23" s="1"/>
    </row>
    <row r="24" spans="1:24" s="2" customFormat="1" ht="22.5" customHeight="1">
      <c r="A24" s="157" t="s">
        <v>70</v>
      </c>
      <c r="B24" s="164">
        <v>8</v>
      </c>
      <c r="C24" s="170">
        <v>13</v>
      </c>
      <c r="D24" s="171">
        <f t="shared" si="5"/>
        <v>21</v>
      </c>
      <c r="E24" s="164">
        <v>1</v>
      </c>
      <c r="F24" s="170">
        <v>5</v>
      </c>
      <c r="G24" s="171">
        <f t="shared" si="6"/>
        <v>6</v>
      </c>
      <c r="H24" s="164">
        <v>0</v>
      </c>
      <c r="I24" s="170">
        <v>0</v>
      </c>
      <c r="J24" s="171">
        <f t="shared" si="7"/>
        <v>0</v>
      </c>
      <c r="K24" s="181">
        <f t="shared" si="8"/>
        <v>1</v>
      </c>
      <c r="L24" s="186">
        <f t="shared" si="8"/>
        <v>5</v>
      </c>
      <c r="M24" s="130">
        <f t="shared" si="9"/>
        <v>6</v>
      </c>
      <c r="N24" s="139">
        <f t="shared" si="10"/>
        <v>12.5</v>
      </c>
      <c r="O24" s="145">
        <f t="shared" si="10"/>
        <v>38.461538461538467</v>
      </c>
      <c r="P24" s="151">
        <f t="shared" si="10"/>
        <v>28.571428571428569</v>
      </c>
      <c r="R24" s="1"/>
      <c r="S24" s="1" t="s">
        <v>61</v>
      </c>
      <c r="T24" s="1"/>
      <c r="U24" s="1"/>
      <c r="V24" s="1"/>
      <c r="W24" s="1"/>
      <c r="X24" s="1"/>
    </row>
    <row r="25" spans="1:24" s="2" customFormat="1" ht="22.5" customHeight="1">
      <c r="A25" s="65" t="s">
        <v>0</v>
      </c>
      <c r="B25" s="164">
        <v>35</v>
      </c>
      <c r="C25" s="170">
        <v>33</v>
      </c>
      <c r="D25" s="171">
        <f t="shared" si="5"/>
        <v>68</v>
      </c>
      <c r="E25" s="164">
        <v>13</v>
      </c>
      <c r="F25" s="170">
        <v>12</v>
      </c>
      <c r="G25" s="171">
        <f t="shared" si="6"/>
        <v>25</v>
      </c>
      <c r="H25" s="164">
        <v>0</v>
      </c>
      <c r="I25" s="170">
        <v>0</v>
      </c>
      <c r="J25" s="171">
        <f t="shared" si="7"/>
        <v>0</v>
      </c>
      <c r="K25" s="181">
        <f t="shared" si="8"/>
        <v>13</v>
      </c>
      <c r="L25" s="186">
        <f t="shared" si="8"/>
        <v>12</v>
      </c>
      <c r="M25" s="171">
        <f t="shared" si="9"/>
        <v>25</v>
      </c>
      <c r="N25" s="191">
        <f t="shared" si="10"/>
        <v>37.142857142857146</v>
      </c>
      <c r="O25" s="101">
        <f t="shared" si="10"/>
        <v>36.363636363636367</v>
      </c>
      <c r="P25" s="107">
        <f t="shared" si="10"/>
        <v>36.764705882352942</v>
      </c>
      <c r="S25" s="1" t="s">
        <v>21</v>
      </c>
      <c r="T25" s="1"/>
      <c r="U25" s="1"/>
      <c r="V25" s="1"/>
      <c r="W25" s="1"/>
      <c r="X25" s="1"/>
    </row>
    <row r="26" spans="1:24" s="2" customFormat="1" ht="22.5" customHeight="1">
      <c r="A26" s="8" t="s">
        <v>7</v>
      </c>
      <c r="B26" s="164">
        <v>36</v>
      </c>
      <c r="C26" s="170">
        <v>34</v>
      </c>
      <c r="D26" s="130">
        <f t="shared" si="5"/>
        <v>70</v>
      </c>
      <c r="E26" s="164">
        <v>11</v>
      </c>
      <c r="F26" s="170">
        <v>14</v>
      </c>
      <c r="G26" s="130">
        <f t="shared" si="6"/>
        <v>25</v>
      </c>
      <c r="H26" s="164">
        <v>4</v>
      </c>
      <c r="I26" s="170">
        <v>5</v>
      </c>
      <c r="J26" s="130">
        <f t="shared" si="7"/>
        <v>9</v>
      </c>
      <c r="K26" s="181">
        <f t="shared" si="8"/>
        <v>15</v>
      </c>
      <c r="L26" s="186">
        <f t="shared" si="8"/>
        <v>19</v>
      </c>
      <c r="M26" s="130">
        <f t="shared" si="9"/>
        <v>34</v>
      </c>
      <c r="N26" s="139">
        <f t="shared" si="10"/>
        <v>41.666666666666671</v>
      </c>
      <c r="O26" s="145">
        <f t="shared" si="10"/>
        <v>55.882352941176471</v>
      </c>
      <c r="P26" s="151">
        <f t="shared" si="10"/>
        <v>48.571428571428569</v>
      </c>
    </row>
    <row r="27" spans="1:24" s="2" customFormat="1" ht="22.5" customHeight="1">
      <c r="A27" s="8" t="s">
        <v>11</v>
      </c>
      <c r="B27" s="164">
        <v>26</v>
      </c>
      <c r="C27" s="170">
        <v>24</v>
      </c>
      <c r="D27" s="130">
        <f t="shared" si="5"/>
        <v>50</v>
      </c>
      <c r="E27" s="164">
        <v>7</v>
      </c>
      <c r="F27" s="170">
        <v>6</v>
      </c>
      <c r="G27" s="130">
        <f t="shared" si="6"/>
        <v>13</v>
      </c>
      <c r="H27" s="164">
        <v>10</v>
      </c>
      <c r="I27" s="170">
        <v>9</v>
      </c>
      <c r="J27" s="130">
        <f t="shared" si="7"/>
        <v>19</v>
      </c>
      <c r="K27" s="181">
        <f t="shared" si="8"/>
        <v>17</v>
      </c>
      <c r="L27" s="186">
        <f t="shared" si="8"/>
        <v>15</v>
      </c>
      <c r="M27" s="130">
        <f t="shared" si="9"/>
        <v>32</v>
      </c>
      <c r="N27" s="139">
        <f t="shared" si="10"/>
        <v>65.384615384615387</v>
      </c>
      <c r="O27" s="145">
        <f t="shared" si="10"/>
        <v>62.5</v>
      </c>
      <c r="P27" s="151">
        <f t="shared" si="10"/>
        <v>64</v>
      </c>
      <c r="R27" s="199"/>
      <c r="S27" s="1" t="s">
        <v>16</v>
      </c>
    </row>
    <row r="28" spans="1:24" s="2" customFormat="1" ht="22.5" customHeight="1">
      <c r="A28" s="8" t="s">
        <v>5</v>
      </c>
      <c r="B28" s="164">
        <v>35</v>
      </c>
      <c r="C28" s="170">
        <v>34</v>
      </c>
      <c r="D28" s="130">
        <f t="shared" si="5"/>
        <v>69</v>
      </c>
      <c r="E28" s="164">
        <v>9</v>
      </c>
      <c r="F28" s="170">
        <v>14</v>
      </c>
      <c r="G28" s="130">
        <f t="shared" si="6"/>
        <v>23</v>
      </c>
      <c r="H28" s="164">
        <v>8</v>
      </c>
      <c r="I28" s="170">
        <v>8</v>
      </c>
      <c r="J28" s="130">
        <f t="shared" si="7"/>
        <v>16</v>
      </c>
      <c r="K28" s="181">
        <f t="shared" si="8"/>
        <v>17</v>
      </c>
      <c r="L28" s="186">
        <f t="shared" si="8"/>
        <v>22</v>
      </c>
      <c r="M28" s="130">
        <f t="shared" si="9"/>
        <v>39</v>
      </c>
      <c r="N28" s="139">
        <f t="shared" si="10"/>
        <v>48.571428571428569</v>
      </c>
      <c r="O28" s="145">
        <f t="shared" si="10"/>
        <v>64.705882352941174</v>
      </c>
      <c r="P28" s="151">
        <f t="shared" si="10"/>
        <v>56.521739130434781</v>
      </c>
      <c r="S28" s="1" t="s">
        <v>62</v>
      </c>
    </row>
    <row r="29" spans="1:24" s="2" customFormat="1" ht="22.5" customHeight="1">
      <c r="A29" s="8" t="s">
        <v>17</v>
      </c>
      <c r="B29" s="164">
        <v>52</v>
      </c>
      <c r="C29" s="170">
        <v>54</v>
      </c>
      <c r="D29" s="130">
        <f t="shared" si="5"/>
        <v>106</v>
      </c>
      <c r="E29" s="164">
        <v>13</v>
      </c>
      <c r="F29" s="170">
        <v>18</v>
      </c>
      <c r="G29" s="130">
        <f t="shared" si="6"/>
        <v>31</v>
      </c>
      <c r="H29" s="164">
        <v>19</v>
      </c>
      <c r="I29" s="170">
        <v>16</v>
      </c>
      <c r="J29" s="130">
        <f t="shared" si="7"/>
        <v>35</v>
      </c>
      <c r="K29" s="181">
        <f t="shared" si="8"/>
        <v>32</v>
      </c>
      <c r="L29" s="186">
        <f t="shared" si="8"/>
        <v>34</v>
      </c>
      <c r="M29" s="130">
        <f t="shared" si="9"/>
        <v>66</v>
      </c>
      <c r="N29" s="139">
        <f t="shared" si="10"/>
        <v>61.53846153846154</v>
      </c>
      <c r="O29" s="145">
        <f t="shared" si="10"/>
        <v>62.962962962962962</v>
      </c>
      <c r="P29" s="151">
        <f t="shared" si="10"/>
        <v>62.264150943396224</v>
      </c>
    </row>
    <row r="30" spans="1:24" s="2" customFormat="1" ht="22.5" customHeight="1">
      <c r="A30" s="8" t="s">
        <v>4</v>
      </c>
      <c r="B30" s="164">
        <v>60</v>
      </c>
      <c r="C30" s="170">
        <v>69</v>
      </c>
      <c r="D30" s="130">
        <f t="shared" si="5"/>
        <v>129</v>
      </c>
      <c r="E30" s="164">
        <v>20</v>
      </c>
      <c r="F30" s="170">
        <v>23</v>
      </c>
      <c r="G30" s="130">
        <f t="shared" si="6"/>
        <v>43</v>
      </c>
      <c r="H30" s="164">
        <v>17</v>
      </c>
      <c r="I30" s="170">
        <v>19</v>
      </c>
      <c r="J30" s="130">
        <f t="shared" si="7"/>
        <v>36</v>
      </c>
      <c r="K30" s="181">
        <f t="shared" si="8"/>
        <v>37</v>
      </c>
      <c r="L30" s="186">
        <f t="shared" si="8"/>
        <v>42</v>
      </c>
      <c r="M30" s="130">
        <f t="shared" si="9"/>
        <v>79</v>
      </c>
      <c r="N30" s="139">
        <f t="shared" si="10"/>
        <v>61.666666666666671</v>
      </c>
      <c r="O30" s="145">
        <f t="shared" si="10"/>
        <v>60.869565217391312</v>
      </c>
      <c r="P30" s="151">
        <f t="shared" si="10"/>
        <v>61.240310077519375</v>
      </c>
    </row>
    <row r="31" spans="1:24" s="2" customFormat="1" ht="22.5" customHeight="1">
      <c r="A31" s="8" t="s">
        <v>10</v>
      </c>
      <c r="B31" s="164">
        <v>64</v>
      </c>
      <c r="C31" s="170">
        <v>77</v>
      </c>
      <c r="D31" s="130">
        <f t="shared" si="5"/>
        <v>141</v>
      </c>
      <c r="E31" s="164">
        <v>30</v>
      </c>
      <c r="F31" s="170">
        <v>36</v>
      </c>
      <c r="G31" s="130">
        <f t="shared" si="6"/>
        <v>66</v>
      </c>
      <c r="H31" s="164">
        <v>13</v>
      </c>
      <c r="I31" s="170">
        <v>16</v>
      </c>
      <c r="J31" s="130">
        <f t="shared" si="7"/>
        <v>29</v>
      </c>
      <c r="K31" s="181">
        <f t="shared" si="8"/>
        <v>43</v>
      </c>
      <c r="L31" s="186">
        <f t="shared" si="8"/>
        <v>52</v>
      </c>
      <c r="M31" s="130">
        <f t="shared" si="9"/>
        <v>95</v>
      </c>
      <c r="N31" s="139">
        <f t="shared" si="10"/>
        <v>67.1875</v>
      </c>
      <c r="O31" s="145">
        <f t="shared" si="10"/>
        <v>67.532467532467535</v>
      </c>
      <c r="P31" s="151">
        <f t="shared" si="10"/>
        <v>67.37588652482269</v>
      </c>
    </row>
    <row r="32" spans="1:24" s="2" customFormat="1" ht="22.5" customHeight="1">
      <c r="A32" s="8" t="s">
        <v>14</v>
      </c>
      <c r="B32" s="164">
        <v>51</v>
      </c>
      <c r="C32" s="170">
        <v>43</v>
      </c>
      <c r="D32" s="130">
        <f t="shared" si="5"/>
        <v>94</v>
      </c>
      <c r="E32" s="164">
        <v>22</v>
      </c>
      <c r="F32" s="170">
        <v>20</v>
      </c>
      <c r="G32" s="130">
        <f t="shared" si="6"/>
        <v>42</v>
      </c>
      <c r="H32" s="164">
        <v>9</v>
      </c>
      <c r="I32" s="170">
        <v>11</v>
      </c>
      <c r="J32" s="130">
        <f t="shared" si="7"/>
        <v>20</v>
      </c>
      <c r="K32" s="181">
        <f t="shared" si="8"/>
        <v>31</v>
      </c>
      <c r="L32" s="186">
        <f t="shared" si="8"/>
        <v>31</v>
      </c>
      <c r="M32" s="130">
        <f t="shared" si="9"/>
        <v>62</v>
      </c>
      <c r="N32" s="139">
        <f t="shared" si="10"/>
        <v>60.784313725490193</v>
      </c>
      <c r="O32" s="145">
        <f t="shared" si="10"/>
        <v>72.093023255813947</v>
      </c>
      <c r="P32" s="151">
        <f t="shared" si="10"/>
        <v>65.957446808510639</v>
      </c>
    </row>
    <row r="33" spans="1:16" s="2" customFormat="1" ht="22.5" customHeight="1">
      <c r="A33" s="8" t="s">
        <v>20</v>
      </c>
      <c r="B33" s="164">
        <v>45</v>
      </c>
      <c r="C33" s="170">
        <v>39</v>
      </c>
      <c r="D33" s="130">
        <f t="shared" si="5"/>
        <v>84</v>
      </c>
      <c r="E33" s="164">
        <v>18</v>
      </c>
      <c r="F33" s="170">
        <v>23</v>
      </c>
      <c r="G33" s="130">
        <f t="shared" si="6"/>
        <v>41</v>
      </c>
      <c r="H33" s="164">
        <v>11</v>
      </c>
      <c r="I33" s="170">
        <v>8</v>
      </c>
      <c r="J33" s="130">
        <f t="shared" si="7"/>
        <v>19</v>
      </c>
      <c r="K33" s="181">
        <f t="shared" si="8"/>
        <v>29</v>
      </c>
      <c r="L33" s="186">
        <f t="shared" si="8"/>
        <v>31</v>
      </c>
      <c r="M33" s="130">
        <f t="shared" si="9"/>
        <v>60</v>
      </c>
      <c r="N33" s="139">
        <f t="shared" si="10"/>
        <v>64.444444444444443</v>
      </c>
      <c r="O33" s="145">
        <f t="shared" si="10"/>
        <v>79.487179487179489</v>
      </c>
      <c r="P33" s="151">
        <f t="shared" si="10"/>
        <v>71.428571428571431</v>
      </c>
    </row>
    <row r="34" spans="1:16" s="2" customFormat="1" ht="22.5" customHeight="1">
      <c r="A34" s="8" t="s">
        <v>23</v>
      </c>
      <c r="B34" s="164">
        <v>43</v>
      </c>
      <c r="C34" s="170">
        <v>42</v>
      </c>
      <c r="D34" s="130">
        <f t="shared" si="5"/>
        <v>85</v>
      </c>
      <c r="E34" s="164">
        <v>27</v>
      </c>
      <c r="F34" s="170">
        <v>20</v>
      </c>
      <c r="G34" s="130">
        <f t="shared" si="6"/>
        <v>47</v>
      </c>
      <c r="H34" s="164">
        <v>10</v>
      </c>
      <c r="I34" s="170">
        <v>8</v>
      </c>
      <c r="J34" s="130">
        <f t="shared" si="7"/>
        <v>18</v>
      </c>
      <c r="K34" s="181">
        <f t="shared" si="8"/>
        <v>37</v>
      </c>
      <c r="L34" s="186">
        <f t="shared" si="8"/>
        <v>28</v>
      </c>
      <c r="M34" s="130">
        <f t="shared" si="9"/>
        <v>65</v>
      </c>
      <c r="N34" s="139">
        <f t="shared" si="10"/>
        <v>86.04651162790698</v>
      </c>
      <c r="O34" s="145">
        <f t="shared" si="10"/>
        <v>66.666666666666657</v>
      </c>
      <c r="P34" s="151">
        <f t="shared" si="10"/>
        <v>76.470588235294116</v>
      </c>
    </row>
    <row r="35" spans="1:16" s="2" customFormat="1" ht="22.5" customHeight="1">
      <c r="A35" s="10">
        <v>4</v>
      </c>
      <c r="B35" s="164">
        <v>102</v>
      </c>
      <c r="C35" s="170">
        <v>142</v>
      </c>
      <c r="D35" s="172">
        <f t="shared" si="5"/>
        <v>244</v>
      </c>
      <c r="E35" s="164">
        <v>41</v>
      </c>
      <c r="F35" s="170">
        <v>59</v>
      </c>
      <c r="G35" s="172">
        <f t="shared" si="6"/>
        <v>100</v>
      </c>
      <c r="H35" s="164">
        <v>24</v>
      </c>
      <c r="I35" s="170">
        <v>16</v>
      </c>
      <c r="J35" s="172">
        <f t="shared" si="7"/>
        <v>40</v>
      </c>
      <c r="K35" s="182">
        <f t="shared" si="8"/>
        <v>65</v>
      </c>
      <c r="L35" s="187">
        <f t="shared" si="8"/>
        <v>75</v>
      </c>
      <c r="M35" s="130">
        <f t="shared" si="9"/>
        <v>140</v>
      </c>
      <c r="N35" s="190">
        <f t="shared" si="10"/>
        <v>63.725490196078425</v>
      </c>
      <c r="O35" s="195">
        <f t="shared" si="10"/>
        <v>52.816901408450704</v>
      </c>
      <c r="P35" s="197">
        <f t="shared" si="10"/>
        <v>57.377049180327866</v>
      </c>
    </row>
    <row r="36" spans="1:16" s="2" customFormat="1" ht="22.5" customHeight="1">
      <c r="A36" s="11" t="s">
        <v>34</v>
      </c>
      <c r="B36" s="42">
        <f t="shared" ref="B36:M36" si="11">SUM(B23:B35)</f>
        <v>566</v>
      </c>
      <c r="C36" s="22">
        <f t="shared" si="11"/>
        <v>614</v>
      </c>
      <c r="D36" s="37">
        <f t="shared" si="11"/>
        <v>1180</v>
      </c>
      <c r="E36" s="42">
        <f t="shared" si="11"/>
        <v>213</v>
      </c>
      <c r="F36" s="22">
        <f t="shared" si="11"/>
        <v>253</v>
      </c>
      <c r="G36" s="37">
        <f t="shared" si="11"/>
        <v>466</v>
      </c>
      <c r="H36" s="42">
        <f t="shared" si="11"/>
        <v>129</v>
      </c>
      <c r="I36" s="22">
        <f t="shared" si="11"/>
        <v>119</v>
      </c>
      <c r="J36" s="37">
        <f t="shared" si="11"/>
        <v>248</v>
      </c>
      <c r="K36" s="42">
        <f t="shared" si="11"/>
        <v>342</v>
      </c>
      <c r="L36" s="22">
        <f t="shared" si="11"/>
        <v>372</v>
      </c>
      <c r="M36" s="37">
        <f t="shared" si="11"/>
        <v>714</v>
      </c>
      <c r="N36" s="143">
        <f t="shared" si="10"/>
        <v>60.424028268551233</v>
      </c>
      <c r="O36" s="149">
        <f t="shared" si="10"/>
        <v>60.586319218241044</v>
      </c>
      <c r="P36" s="155">
        <f t="shared" si="10"/>
        <v>60.50847457627119</v>
      </c>
    </row>
    <row r="38" spans="1:16" s="2" customFormat="1" ht="13.5">
      <c r="A38" s="158" t="s">
        <v>9</v>
      </c>
      <c r="B38" s="165">
        <f>B36</f>
        <v>566</v>
      </c>
      <c r="C38" s="165">
        <f>C36</f>
        <v>614</v>
      </c>
      <c r="D38" s="173">
        <f>SUM(B38:C38)</f>
        <v>1180</v>
      </c>
      <c r="E38" s="178">
        <f>E36</f>
        <v>213</v>
      </c>
      <c r="F38" s="178">
        <f>F36</f>
        <v>253</v>
      </c>
      <c r="G38" s="173">
        <f>SUM(E38:F38)</f>
        <v>466</v>
      </c>
      <c r="H38" s="178">
        <f>H36</f>
        <v>129</v>
      </c>
      <c r="I38" s="178">
        <f>I36</f>
        <v>119</v>
      </c>
      <c r="J38" s="173">
        <f>SUM(H38:I38)</f>
        <v>248</v>
      </c>
      <c r="K38" s="165">
        <f>K36</f>
        <v>342</v>
      </c>
      <c r="L38" s="165">
        <f>L36</f>
        <v>372</v>
      </c>
      <c r="M38" s="173">
        <f>SUM(K38:L38)</f>
        <v>714</v>
      </c>
      <c r="N38" s="192">
        <f>IF(OR(K38=0,B38=0),0,K38/B38*100)</f>
        <v>60.424028268551233</v>
      </c>
      <c r="O38" s="192">
        <f>IF(OR(L38=0,C38=0),0,L38/C38*100)</f>
        <v>60.586319218241044</v>
      </c>
      <c r="P38" s="192">
        <f>IF(OR(M38=0,D38=0),0,M38/D38*100)</f>
        <v>60.50847457627119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9</v>
      </c>
      <c r="C40" s="167">
        <f t="shared" ref="C40:C52" si="13">ROUND(IF(C23=0,0,C23*$C$38/$C$36),0)</f>
        <v>10</v>
      </c>
      <c r="D40" s="166">
        <f t="shared" ref="D40:D52" si="14">SUM(B40:C40)</f>
        <v>19</v>
      </c>
      <c r="E40" s="167">
        <f t="shared" ref="E40:E52" si="15">ROUND(IF(E23=0,0,E23*$E$38/$E$36),0)</f>
        <v>1</v>
      </c>
      <c r="F40" s="167">
        <f t="shared" ref="F40:F52" si="16">ROUND(IF(F23=0,0,F23*$F$38/$F$36),0)</f>
        <v>3</v>
      </c>
      <c r="G40" s="166">
        <f t="shared" ref="G40:G52" si="17">SUM(E40:F40)</f>
        <v>4</v>
      </c>
      <c r="H40" s="167">
        <f t="shared" ref="H40:H52" si="18">ROUND(IF(H23=0,0,H23*$H$38/$H$36),0)</f>
        <v>4</v>
      </c>
      <c r="I40" s="167">
        <f t="shared" ref="I40:I52" si="19">ROUND(IF(I23=0,0,I23*$I$38/$I$36),0)</f>
        <v>3</v>
      </c>
      <c r="J40" s="166">
        <f t="shared" ref="J40:J52" si="20">SUM(H40:I40)</f>
        <v>7</v>
      </c>
      <c r="K40" s="167">
        <f t="shared" ref="K40:K52" si="21">ROUND(IF(K23=0,0,K23*$K$38/$K$36),0)</f>
        <v>5</v>
      </c>
      <c r="L40" s="167">
        <f t="shared" ref="L40:L52" si="22">ROUND(IF(L23=0,0,L23*$L$38/$L$36),0)</f>
        <v>6</v>
      </c>
      <c r="M40" s="166">
        <f t="shared" ref="M40:M52" si="23">SUM(K40:L40)</f>
        <v>11</v>
      </c>
      <c r="N40" s="193">
        <f t="shared" ref="N40:P52" si="24">IF(OR(K40=0,B40=0),0,K40/B40*100)</f>
        <v>55.555555555555557</v>
      </c>
      <c r="O40" s="193">
        <f t="shared" si="24"/>
        <v>60</v>
      </c>
      <c r="P40" s="193">
        <f t="shared" si="24"/>
        <v>57.894736842105267</v>
      </c>
    </row>
    <row r="41" spans="1:16" s="2" customFormat="1" ht="13.5">
      <c r="A41" s="159" t="s">
        <v>70</v>
      </c>
      <c r="B41" s="167">
        <f t="shared" si="12"/>
        <v>8</v>
      </c>
      <c r="C41" s="167">
        <f t="shared" si="13"/>
        <v>13</v>
      </c>
      <c r="D41" s="166">
        <f t="shared" si="14"/>
        <v>21</v>
      </c>
      <c r="E41" s="167">
        <f t="shared" si="15"/>
        <v>1</v>
      </c>
      <c r="F41" s="167">
        <f t="shared" si="16"/>
        <v>5</v>
      </c>
      <c r="G41" s="166">
        <f t="shared" si="17"/>
        <v>6</v>
      </c>
      <c r="H41" s="167">
        <f t="shared" si="18"/>
        <v>0</v>
      </c>
      <c r="I41" s="167">
        <f t="shared" si="19"/>
        <v>0</v>
      </c>
      <c r="J41" s="166">
        <f t="shared" si="20"/>
        <v>0</v>
      </c>
      <c r="K41" s="167">
        <f t="shared" si="21"/>
        <v>1</v>
      </c>
      <c r="L41" s="167">
        <f t="shared" si="22"/>
        <v>5</v>
      </c>
      <c r="M41" s="166">
        <f t="shared" si="23"/>
        <v>6</v>
      </c>
      <c r="N41" s="193">
        <f t="shared" si="24"/>
        <v>12.5</v>
      </c>
      <c r="O41" s="193">
        <f t="shared" si="24"/>
        <v>38.461538461538467</v>
      </c>
      <c r="P41" s="193">
        <f t="shared" si="24"/>
        <v>28.571428571428569</v>
      </c>
    </row>
    <row r="42" spans="1:16" s="2" customFormat="1" ht="13.5">
      <c r="A42" s="160" t="s">
        <v>0</v>
      </c>
      <c r="B42" s="167">
        <f t="shared" si="12"/>
        <v>35</v>
      </c>
      <c r="C42" s="167">
        <f t="shared" si="13"/>
        <v>33</v>
      </c>
      <c r="D42" s="166">
        <f t="shared" si="14"/>
        <v>68</v>
      </c>
      <c r="E42" s="167">
        <f t="shared" si="15"/>
        <v>13</v>
      </c>
      <c r="F42" s="167">
        <f t="shared" si="16"/>
        <v>12</v>
      </c>
      <c r="G42" s="166">
        <f t="shared" si="17"/>
        <v>25</v>
      </c>
      <c r="H42" s="167">
        <f t="shared" si="18"/>
        <v>0</v>
      </c>
      <c r="I42" s="167">
        <f t="shared" si="19"/>
        <v>0</v>
      </c>
      <c r="J42" s="166">
        <f t="shared" si="20"/>
        <v>0</v>
      </c>
      <c r="K42" s="167">
        <f t="shared" si="21"/>
        <v>13</v>
      </c>
      <c r="L42" s="167">
        <f t="shared" si="22"/>
        <v>12</v>
      </c>
      <c r="M42" s="166">
        <f t="shared" si="23"/>
        <v>25</v>
      </c>
      <c r="N42" s="193">
        <f t="shared" si="24"/>
        <v>37.142857142857146</v>
      </c>
      <c r="O42" s="193">
        <f t="shared" si="24"/>
        <v>36.363636363636367</v>
      </c>
      <c r="P42" s="193">
        <f t="shared" si="24"/>
        <v>36.764705882352942</v>
      </c>
    </row>
    <row r="43" spans="1:16" s="2" customFormat="1" ht="13.5">
      <c r="A43" s="160" t="s">
        <v>7</v>
      </c>
      <c r="B43" s="167">
        <f t="shared" si="12"/>
        <v>36</v>
      </c>
      <c r="C43" s="167">
        <f t="shared" si="13"/>
        <v>34</v>
      </c>
      <c r="D43" s="166">
        <f t="shared" si="14"/>
        <v>70</v>
      </c>
      <c r="E43" s="167">
        <f t="shared" si="15"/>
        <v>11</v>
      </c>
      <c r="F43" s="167">
        <f t="shared" si="16"/>
        <v>14</v>
      </c>
      <c r="G43" s="166">
        <f t="shared" si="17"/>
        <v>25</v>
      </c>
      <c r="H43" s="167">
        <f t="shared" si="18"/>
        <v>4</v>
      </c>
      <c r="I43" s="167">
        <f t="shared" si="19"/>
        <v>5</v>
      </c>
      <c r="J43" s="166">
        <f t="shared" si="20"/>
        <v>9</v>
      </c>
      <c r="K43" s="167">
        <f t="shared" si="21"/>
        <v>15</v>
      </c>
      <c r="L43" s="167">
        <f t="shared" si="22"/>
        <v>19</v>
      </c>
      <c r="M43" s="166">
        <f t="shared" si="23"/>
        <v>34</v>
      </c>
      <c r="N43" s="193">
        <f t="shared" si="24"/>
        <v>41.666666666666671</v>
      </c>
      <c r="O43" s="193">
        <f t="shared" si="24"/>
        <v>55.882352941176471</v>
      </c>
      <c r="P43" s="193">
        <f t="shared" si="24"/>
        <v>48.571428571428569</v>
      </c>
    </row>
    <row r="44" spans="1:16" s="2" customFormat="1" ht="13.5">
      <c r="A44" s="160" t="s">
        <v>11</v>
      </c>
      <c r="B44" s="167">
        <f t="shared" si="12"/>
        <v>26</v>
      </c>
      <c r="C44" s="167">
        <f t="shared" si="13"/>
        <v>24</v>
      </c>
      <c r="D44" s="166">
        <f t="shared" si="14"/>
        <v>50</v>
      </c>
      <c r="E44" s="167">
        <f t="shared" si="15"/>
        <v>7</v>
      </c>
      <c r="F44" s="167">
        <f t="shared" si="16"/>
        <v>6</v>
      </c>
      <c r="G44" s="166">
        <f t="shared" si="17"/>
        <v>13</v>
      </c>
      <c r="H44" s="167">
        <f t="shared" si="18"/>
        <v>10</v>
      </c>
      <c r="I44" s="167">
        <f t="shared" si="19"/>
        <v>9</v>
      </c>
      <c r="J44" s="166">
        <f t="shared" si="20"/>
        <v>19</v>
      </c>
      <c r="K44" s="167">
        <f t="shared" si="21"/>
        <v>17</v>
      </c>
      <c r="L44" s="167">
        <f t="shared" si="22"/>
        <v>15</v>
      </c>
      <c r="M44" s="166">
        <f t="shared" si="23"/>
        <v>32</v>
      </c>
      <c r="N44" s="193">
        <f t="shared" si="24"/>
        <v>65.384615384615387</v>
      </c>
      <c r="O44" s="193">
        <f t="shared" si="24"/>
        <v>62.5</v>
      </c>
      <c r="P44" s="193">
        <f t="shared" si="24"/>
        <v>64</v>
      </c>
    </row>
    <row r="45" spans="1:16" s="2" customFormat="1" ht="13.5">
      <c r="A45" s="160" t="s">
        <v>5</v>
      </c>
      <c r="B45" s="167">
        <f t="shared" si="12"/>
        <v>35</v>
      </c>
      <c r="C45" s="167">
        <f t="shared" si="13"/>
        <v>34</v>
      </c>
      <c r="D45" s="166">
        <f t="shared" si="14"/>
        <v>69</v>
      </c>
      <c r="E45" s="167">
        <f t="shared" si="15"/>
        <v>9</v>
      </c>
      <c r="F45" s="167">
        <f t="shared" si="16"/>
        <v>14</v>
      </c>
      <c r="G45" s="166">
        <f t="shared" si="17"/>
        <v>23</v>
      </c>
      <c r="H45" s="167">
        <f t="shared" si="18"/>
        <v>8</v>
      </c>
      <c r="I45" s="167">
        <f t="shared" si="19"/>
        <v>8</v>
      </c>
      <c r="J45" s="166">
        <f t="shared" si="20"/>
        <v>16</v>
      </c>
      <c r="K45" s="167">
        <f t="shared" si="21"/>
        <v>17</v>
      </c>
      <c r="L45" s="167">
        <f t="shared" si="22"/>
        <v>22</v>
      </c>
      <c r="M45" s="166">
        <f t="shared" si="23"/>
        <v>39</v>
      </c>
      <c r="N45" s="193">
        <f t="shared" si="24"/>
        <v>48.571428571428569</v>
      </c>
      <c r="O45" s="193">
        <f t="shared" si="24"/>
        <v>64.705882352941174</v>
      </c>
      <c r="P45" s="193">
        <f t="shared" si="24"/>
        <v>56.521739130434781</v>
      </c>
    </row>
    <row r="46" spans="1:16" s="2" customFormat="1" ht="13.5">
      <c r="A46" s="160" t="s">
        <v>17</v>
      </c>
      <c r="B46" s="167">
        <f t="shared" si="12"/>
        <v>52</v>
      </c>
      <c r="C46" s="167">
        <f t="shared" si="13"/>
        <v>54</v>
      </c>
      <c r="D46" s="166">
        <f t="shared" si="14"/>
        <v>106</v>
      </c>
      <c r="E46" s="167">
        <f t="shared" si="15"/>
        <v>13</v>
      </c>
      <c r="F46" s="167">
        <f t="shared" si="16"/>
        <v>18</v>
      </c>
      <c r="G46" s="166">
        <f t="shared" si="17"/>
        <v>31</v>
      </c>
      <c r="H46" s="167">
        <f t="shared" si="18"/>
        <v>19</v>
      </c>
      <c r="I46" s="167">
        <f t="shared" si="19"/>
        <v>16</v>
      </c>
      <c r="J46" s="166">
        <f t="shared" si="20"/>
        <v>35</v>
      </c>
      <c r="K46" s="167">
        <f t="shared" si="21"/>
        <v>32</v>
      </c>
      <c r="L46" s="167">
        <f t="shared" si="22"/>
        <v>34</v>
      </c>
      <c r="M46" s="166">
        <f t="shared" si="23"/>
        <v>66</v>
      </c>
      <c r="N46" s="193">
        <f t="shared" si="24"/>
        <v>61.53846153846154</v>
      </c>
      <c r="O46" s="193">
        <f t="shared" si="24"/>
        <v>62.962962962962962</v>
      </c>
      <c r="P46" s="193">
        <f t="shared" si="24"/>
        <v>62.264150943396224</v>
      </c>
    </row>
    <row r="47" spans="1:16" s="2" customFormat="1" ht="13.5">
      <c r="A47" s="160" t="s">
        <v>4</v>
      </c>
      <c r="B47" s="167">
        <f t="shared" si="12"/>
        <v>60</v>
      </c>
      <c r="C47" s="167">
        <f t="shared" si="13"/>
        <v>69</v>
      </c>
      <c r="D47" s="166">
        <f t="shared" si="14"/>
        <v>129</v>
      </c>
      <c r="E47" s="167">
        <f t="shared" si="15"/>
        <v>20</v>
      </c>
      <c r="F47" s="167">
        <f t="shared" si="16"/>
        <v>23</v>
      </c>
      <c r="G47" s="166">
        <f t="shared" si="17"/>
        <v>43</v>
      </c>
      <c r="H47" s="167">
        <f t="shared" si="18"/>
        <v>17</v>
      </c>
      <c r="I47" s="167">
        <f t="shared" si="19"/>
        <v>19</v>
      </c>
      <c r="J47" s="166">
        <f t="shared" si="20"/>
        <v>36</v>
      </c>
      <c r="K47" s="167">
        <f t="shared" si="21"/>
        <v>37</v>
      </c>
      <c r="L47" s="167">
        <f t="shared" si="22"/>
        <v>42</v>
      </c>
      <c r="M47" s="166">
        <f t="shared" si="23"/>
        <v>79</v>
      </c>
      <c r="N47" s="193">
        <f t="shared" si="24"/>
        <v>61.666666666666671</v>
      </c>
      <c r="O47" s="193">
        <f t="shared" si="24"/>
        <v>60.869565217391312</v>
      </c>
      <c r="P47" s="193">
        <f t="shared" si="24"/>
        <v>61.240310077519375</v>
      </c>
    </row>
    <row r="48" spans="1:16" s="2" customFormat="1" ht="13.5">
      <c r="A48" s="160" t="s">
        <v>10</v>
      </c>
      <c r="B48" s="167">
        <f t="shared" si="12"/>
        <v>64</v>
      </c>
      <c r="C48" s="167">
        <f t="shared" si="13"/>
        <v>77</v>
      </c>
      <c r="D48" s="166">
        <f t="shared" si="14"/>
        <v>141</v>
      </c>
      <c r="E48" s="167">
        <f t="shared" si="15"/>
        <v>30</v>
      </c>
      <c r="F48" s="167">
        <f t="shared" si="16"/>
        <v>36</v>
      </c>
      <c r="G48" s="166">
        <f t="shared" si="17"/>
        <v>66</v>
      </c>
      <c r="H48" s="167">
        <f t="shared" si="18"/>
        <v>13</v>
      </c>
      <c r="I48" s="167">
        <f t="shared" si="19"/>
        <v>16</v>
      </c>
      <c r="J48" s="166">
        <f t="shared" si="20"/>
        <v>29</v>
      </c>
      <c r="K48" s="167">
        <f t="shared" si="21"/>
        <v>43</v>
      </c>
      <c r="L48" s="167">
        <f t="shared" si="22"/>
        <v>52</v>
      </c>
      <c r="M48" s="166">
        <f t="shared" si="23"/>
        <v>95</v>
      </c>
      <c r="N48" s="193">
        <f t="shared" si="24"/>
        <v>67.1875</v>
      </c>
      <c r="O48" s="193">
        <f t="shared" si="24"/>
        <v>67.532467532467535</v>
      </c>
      <c r="P48" s="193">
        <f t="shared" si="24"/>
        <v>67.37588652482269</v>
      </c>
    </row>
    <row r="49" spans="1:16" s="2" customFormat="1" ht="13.5">
      <c r="A49" s="160" t="s">
        <v>14</v>
      </c>
      <c r="B49" s="167">
        <f t="shared" si="12"/>
        <v>51</v>
      </c>
      <c r="C49" s="167">
        <f t="shared" si="13"/>
        <v>43</v>
      </c>
      <c r="D49" s="166">
        <f t="shared" si="14"/>
        <v>94</v>
      </c>
      <c r="E49" s="167">
        <f t="shared" si="15"/>
        <v>22</v>
      </c>
      <c r="F49" s="167">
        <f t="shared" si="16"/>
        <v>20</v>
      </c>
      <c r="G49" s="166">
        <f t="shared" si="17"/>
        <v>42</v>
      </c>
      <c r="H49" s="167">
        <f t="shared" si="18"/>
        <v>9</v>
      </c>
      <c r="I49" s="167">
        <f t="shared" si="19"/>
        <v>11</v>
      </c>
      <c r="J49" s="166">
        <f t="shared" si="20"/>
        <v>20</v>
      </c>
      <c r="K49" s="167">
        <f t="shared" si="21"/>
        <v>31</v>
      </c>
      <c r="L49" s="167">
        <f t="shared" si="22"/>
        <v>31</v>
      </c>
      <c r="M49" s="166">
        <f t="shared" si="23"/>
        <v>62</v>
      </c>
      <c r="N49" s="193">
        <f t="shared" si="24"/>
        <v>60.784313725490193</v>
      </c>
      <c r="O49" s="193">
        <f t="shared" si="24"/>
        <v>72.093023255813947</v>
      </c>
      <c r="P49" s="193">
        <f t="shared" si="24"/>
        <v>65.957446808510639</v>
      </c>
    </row>
    <row r="50" spans="1:16" s="2" customFormat="1" ht="13.5">
      <c r="A50" s="160" t="s">
        <v>20</v>
      </c>
      <c r="B50" s="167">
        <f t="shared" si="12"/>
        <v>45</v>
      </c>
      <c r="C50" s="167">
        <f t="shared" si="13"/>
        <v>39</v>
      </c>
      <c r="D50" s="166">
        <f t="shared" si="14"/>
        <v>84</v>
      </c>
      <c r="E50" s="167">
        <f t="shared" si="15"/>
        <v>18</v>
      </c>
      <c r="F50" s="167">
        <f t="shared" si="16"/>
        <v>23</v>
      </c>
      <c r="G50" s="166">
        <f t="shared" si="17"/>
        <v>41</v>
      </c>
      <c r="H50" s="167">
        <f t="shared" si="18"/>
        <v>11</v>
      </c>
      <c r="I50" s="167">
        <f t="shared" si="19"/>
        <v>8</v>
      </c>
      <c r="J50" s="166">
        <f t="shared" si="20"/>
        <v>19</v>
      </c>
      <c r="K50" s="167">
        <f t="shared" si="21"/>
        <v>29</v>
      </c>
      <c r="L50" s="167">
        <f t="shared" si="22"/>
        <v>31</v>
      </c>
      <c r="M50" s="166">
        <f t="shared" si="23"/>
        <v>60</v>
      </c>
      <c r="N50" s="193">
        <f t="shared" si="24"/>
        <v>64.444444444444443</v>
      </c>
      <c r="O50" s="193">
        <f t="shared" si="24"/>
        <v>79.487179487179489</v>
      </c>
      <c r="P50" s="193">
        <f t="shared" si="24"/>
        <v>71.428571428571431</v>
      </c>
    </row>
    <row r="51" spans="1:16" s="2" customFormat="1" ht="13.5">
      <c r="A51" s="160" t="s">
        <v>23</v>
      </c>
      <c r="B51" s="167">
        <f t="shared" si="12"/>
        <v>43</v>
      </c>
      <c r="C51" s="167">
        <f t="shared" si="13"/>
        <v>42</v>
      </c>
      <c r="D51" s="166">
        <f t="shared" si="14"/>
        <v>85</v>
      </c>
      <c r="E51" s="167">
        <f t="shared" si="15"/>
        <v>27</v>
      </c>
      <c r="F51" s="167">
        <f t="shared" si="16"/>
        <v>20</v>
      </c>
      <c r="G51" s="166">
        <f t="shared" si="17"/>
        <v>47</v>
      </c>
      <c r="H51" s="167">
        <f t="shared" si="18"/>
        <v>10</v>
      </c>
      <c r="I51" s="167">
        <f t="shared" si="19"/>
        <v>8</v>
      </c>
      <c r="J51" s="166">
        <f t="shared" si="20"/>
        <v>18</v>
      </c>
      <c r="K51" s="167">
        <f t="shared" si="21"/>
        <v>37</v>
      </c>
      <c r="L51" s="167">
        <f t="shared" si="22"/>
        <v>28</v>
      </c>
      <c r="M51" s="166">
        <f t="shared" si="23"/>
        <v>65</v>
      </c>
      <c r="N51" s="193">
        <f t="shared" si="24"/>
        <v>86.04651162790698</v>
      </c>
      <c r="O51" s="193">
        <f t="shared" si="24"/>
        <v>66.666666666666657</v>
      </c>
      <c r="P51" s="193">
        <f t="shared" si="24"/>
        <v>76.470588235294116</v>
      </c>
    </row>
    <row r="52" spans="1:16" s="2" customFormat="1" ht="13.5">
      <c r="A52" s="160" t="s">
        <v>35</v>
      </c>
      <c r="B52" s="167">
        <f t="shared" si="12"/>
        <v>102</v>
      </c>
      <c r="C52" s="167">
        <f t="shared" si="13"/>
        <v>142</v>
      </c>
      <c r="D52" s="166">
        <f t="shared" si="14"/>
        <v>244</v>
      </c>
      <c r="E52" s="167">
        <f t="shared" si="15"/>
        <v>41</v>
      </c>
      <c r="F52" s="167">
        <f t="shared" si="16"/>
        <v>59</v>
      </c>
      <c r="G52" s="166">
        <f t="shared" si="17"/>
        <v>100</v>
      </c>
      <c r="H52" s="167">
        <f t="shared" si="18"/>
        <v>24</v>
      </c>
      <c r="I52" s="167">
        <f t="shared" si="19"/>
        <v>16</v>
      </c>
      <c r="J52" s="166">
        <f t="shared" si="20"/>
        <v>40</v>
      </c>
      <c r="K52" s="167">
        <f t="shared" si="21"/>
        <v>65</v>
      </c>
      <c r="L52" s="167">
        <f t="shared" si="22"/>
        <v>75</v>
      </c>
      <c r="M52" s="166">
        <f t="shared" si="23"/>
        <v>140</v>
      </c>
      <c r="N52" s="193">
        <f t="shared" si="24"/>
        <v>63.725490196078425</v>
      </c>
      <c r="O52" s="193">
        <f t="shared" si="24"/>
        <v>52.816901408450704</v>
      </c>
      <c r="P52" s="193">
        <f t="shared" si="24"/>
        <v>57.377049180327866</v>
      </c>
    </row>
    <row r="53" spans="1:16" s="2" customFormat="1" ht="13.5">
      <c r="A53" s="160" t="s">
        <v>34</v>
      </c>
      <c r="B53" s="166">
        <f t="shared" ref="B53:M53" si="25">SUM(B40:B52)</f>
        <v>566</v>
      </c>
      <c r="C53" s="166">
        <f t="shared" si="25"/>
        <v>614</v>
      </c>
      <c r="D53" s="166">
        <f t="shared" si="25"/>
        <v>1180</v>
      </c>
      <c r="E53" s="166">
        <f t="shared" si="25"/>
        <v>213</v>
      </c>
      <c r="F53" s="166">
        <f t="shared" si="25"/>
        <v>253</v>
      </c>
      <c r="G53" s="166">
        <f t="shared" si="25"/>
        <v>466</v>
      </c>
      <c r="H53" s="166">
        <f t="shared" si="25"/>
        <v>129</v>
      </c>
      <c r="I53" s="166">
        <f t="shared" si="25"/>
        <v>119</v>
      </c>
      <c r="J53" s="166">
        <f t="shared" si="25"/>
        <v>248</v>
      </c>
      <c r="K53" s="166">
        <f t="shared" si="25"/>
        <v>342</v>
      </c>
      <c r="L53" s="166">
        <f t="shared" si="25"/>
        <v>372</v>
      </c>
      <c r="M53" s="166">
        <f t="shared" si="25"/>
        <v>714</v>
      </c>
      <c r="N53" s="193">
        <f>ROUND(IF(OR(K53=0,B53=0),0,K53/B53*100),2)</f>
        <v>60.42</v>
      </c>
      <c r="O53" s="193">
        <f>ROUND(IF(OR(L53=0,C53=0),0,L53/C53*100),2)</f>
        <v>60.59</v>
      </c>
      <c r="P53" s="193">
        <f>ROUND(IF(OR(M53=0,D53=0),0,M53/D53*100),2)</f>
        <v>60.51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635" priority="165" stopIfTrue="1" operator="notEqual">
      <formula>B36</formula>
    </cfRule>
  </conditionalFormatting>
  <conditionalFormatting sqref="H49:J49">
    <cfRule type="cellIs" dxfId="3634" priority="166" stopIfTrue="1" operator="greaterThan">
      <formula>100</formula>
    </cfRule>
    <cfRule type="cellIs" dxfId="3633" priority="167" stopIfTrue="1" operator="notEqual">
      <formula>H36</formula>
    </cfRule>
  </conditionalFormatting>
  <conditionalFormatting sqref="H39:J48">
    <cfRule type="cellIs" dxfId="3632" priority="168" stopIfTrue="1" operator="greaterThan">
      <formula>100</formula>
    </cfRule>
  </conditionalFormatting>
  <conditionalFormatting sqref="B49:G49">
    <cfRule type="cellIs" dxfId="3631" priority="164" stopIfTrue="1" operator="notEqual">
      <formula>B36</formula>
    </cfRule>
  </conditionalFormatting>
  <conditionalFormatting sqref="H49:J49">
    <cfRule type="cellIs" dxfId="3630" priority="162" stopIfTrue="1" operator="greaterThan">
      <formula>100</formula>
    </cfRule>
    <cfRule type="cellIs" dxfId="3629" priority="163" stopIfTrue="1" operator="notEqual">
      <formula>H36</formula>
    </cfRule>
  </conditionalFormatting>
  <conditionalFormatting sqref="H39:J48">
    <cfRule type="cellIs" dxfId="3628" priority="161" stopIfTrue="1" operator="greaterThan">
      <formula>100</formula>
    </cfRule>
  </conditionalFormatting>
  <conditionalFormatting sqref="B49:G49">
    <cfRule type="cellIs" dxfId="3627" priority="160" stopIfTrue="1" operator="notEqual">
      <formula>B36</formula>
    </cfRule>
  </conditionalFormatting>
  <conditionalFormatting sqref="H49:J49">
    <cfRule type="cellIs" dxfId="3626" priority="158" stopIfTrue="1" operator="greaterThan">
      <formula>100</formula>
    </cfRule>
    <cfRule type="cellIs" dxfId="3625" priority="159" stopIfTrue="1" operator="notEqual">
      <formula>H36</formula>
    </cfRule>
  </conditionalFormatting>
  <conditionalFormatting sqref="H39:J48">
    <cfRule type="cellIs" dxfId="3624" priority="157" stopIfTrue="1" operator="greaterThan">
      <formula>100</formula>
    </cfRule>
  </conditionalFormatting>
  <conditionalFormatting sqref="B49:G49">
    <cfRule type="cellIs" dxfId="3623" priority="156" stopIfTrue="1" operator="notEqual">
      <formula>B36</formula>
    </cfRule>
  </conditionalFormatting>
  <conditionalFormatting sqref="H49:J49">
    <cfRule type="cellIs" dxfId="3622" priority="154" stopIfTrue="1" operator="greaterThan">
      <formula>100</formula>
    </cfRule>
    <cfRule type="cellIs" dxfId="3621" priority="155" stopIfTrue="1" operator="notEqual">
      <formula>H36</formula>
    </cfRule>
  </conditionalFormatting>
  <conditionalFormatting sqref="H39:J48">
    <cfRule type="cellIs" dxfId="3620" priority="153" stopIfTrue="1" operator="greaterThan">
      <formula>100</formula>
    </cfRule>
  </conditionalFormatting>
  <conditionalFormatting sqref="B49:G49">
    <cfRule type="cellIs" dxfId="3619" priority="152" stopIfTrue="1" operator="notEqual">
      <formula>B36</formula>
    </cfRule>
  </conditionalFormatting>
  <conditionalFormatting sqref="H49:J49">
    <cfRule type="cellIs" dxfId="3618" priority="150" stopIfTrue="1" operator="greaterThan">
      <formula>100</formula>
    </cfRule>
    <cfRule type="cellIs" dxfId="3617" priority="151" stopIfTrue="1" operator="notEqual">
      <formula>H36</formula>
    </cfRule>
  </conditionalFormatting>
  <conditionalFormatting sqref="H39:J48">
    <cfRule type="cellIs" dxfId="3616" priority="149" stopIfTrue="1" operator="greaterThan">
      <formula>100</formula>
    </cfRule>
  </conditionalFormatting>
  <conditionalFormatting sqref="B49:G49">
    <cfRule type="cellIs" dxfId="3615" priority="148" stopIfTrue="1" operator="notEqual">
      <formula>B36</formula>
    </cfRule>
  </conditionalFormatting>
  <conditionalFormatting sqref="H49:J49">
    <cfRule type="cellIs" dxfId="3614" priority="146" stopIfTrue="1" operator="greaterThan">
      <formula>100</formula>
    </cfRule>
    <cfRule type="cellIs" dxfId="3613" priority="147" stopIfTrue="1" operator="notEqual">
      <formula>H36</formula>
    </cfRule>
  </conditionalFormatting>
  <conditionalFormatting sqref="H39:J48">
    <cfRule type="cellIs" dxfId="3612" priority="145" stopIfTrue="1" operator="greaterThan">
      <formula>100</formula>
    </cfRule>
  </conditionalFormatting>
  <conditionalFormatting sqref="B49:G49">
    <cfRule type="cellIs" dxfId="3611" priority="144" stopIfTrue="1" operator="notEqual">
      <formula>B36</formula>
    </cfRule>
  </conditionalFormatting>
  <conditionalFormatting sqref="H49:J49">
    <cfRule type="cellIs" dxfId="3610" priority="142" stopIfTrue="1" operator="greaterThan">
      <formula>100</formula>
    </cfRule>
    <cfRule type="cellIs" dxfId="3609" priority="143" stopIfTrue="1" operator="notEqual">
      <formula>H36</formula>
    </cfRule>
  </conditionalFormatting>
  <conditionalFormatting sqref="H39:J48">
    <cfRule type="cellIs" dxfId="3608" priority="141" stopIfTrue="1" operator="greaterThan">
      <formula>100</formula>
    </cfRule>
  </conditionalFormatting>
  <conditionalFormatting sqref="B49:G49">
    <cfRule type="cellIs" dxfId="3607" priority="140" stopIfTrue="1" operator="notEqual">
      <formula>B36</formula>
    </cfRule>
  </conditionalFormatting>
  <conditionalFormatting sqref="H49:J49">
    <cfRule type="cellIs" dxfId="3606" priority="138" stopIfTrue="1" operator="greaterThan">
      <formula>100</formula>
    </cfRule>
    <cfRule type="cellIs" dxfId="3605" priority="139" stopIfTrue="1" operator="notEqual">
      <formula>H36</formula>
    </cfRule>
  </conditionalFormatting>
  <conditionalFormatting sqref="H39:J48">
    <cfRule type="cellIs" dxfId="3604" priority="137" stopIfTrue="1" operator="greaterThan">
      <formula>100</formula>
    </cfRule>
  </conditionalFormatting>
  <conditionalFormatting sqref="B49:G49">
    <cfRule type="cellIs" dxfId="3603" priority="136" stopIfTrue="1" operator="notEqual">
      <formula>B36</formula>
    </cfRule>
  </conditionalFormatting>
  <conditionalFormatting sqref="H49:J49">
    <cfRule type="cellIs" dxfId="3602" priority="134" stopIfTrue="1" operator="greaterThan">
      <formula>100</formula>
    </cfRule>
    <cfRule type="cellIs" dxfId="3601" priority="135" stopIfTrue="1" operator="notEqual">
      <formula>H36</formula>
    </cfRule>
  </conditionalFormatting>
  <conditionalFormatting sqref="H39:J48">
    <cfRule type="cellIs" dxfId="3600" priority="133" stopIfTrue="1" operator="greaterThan">
      <formula>100</formula>
    </cfRule>
  </conditionalFormatting>
  <conditionalFormatting sqref="B49:G49">
    <cfRule type="cellIs" dxfId="3599" priority="132" stopIfTrue="1" operator="notEqual">
      <formula>B36</formula>
    </cfRule>
  </conditionalFormatting>
  <conditionalFormatting sqref="H49:J49">
    <cfRule type="cellIs" dxfId="3598" priority="130" stopIfTrue="1" operator="greaterThan">
      <formula>100</formula>
    </cfRule>
    <cfRule type="cellIs" dxfId="3597" priority="131" stopIfTrue="1" operator="notEqual">
      <formula>H36</formula>
    </cfRule>
  </conditionalFormatting>
  <conditionalFormatting sqref="H39:J48">
    <cfRule type="cellIs" dxfId="3596" priority="129" stopIfTrue="1" operator="greaterThan">
      <formula>100</formula>
    </cfRule>
  </conditionalFormatting>
  <conditionalFormatting sqref="B49:G49">
    <cfRule type="cellIs" dxfId="3595" priority="128" stopIfTrue="1" operator="notEqual">
      <formula>B36</formula>
    </cfRule>
  </conditionalFormatting>
  <conditionalFormatting sqref="H49:J49">
    <cfRule type="cellIs" dxfId="3594" priority="126" stopIfTrue="1" operator="greaterThan">
      <formula>100</formula>
    </cfRule>
    <cfRule type="cellIs" dxfId="3593" priority="127" stopIfTrue="1" operator="notEqual">
      <formula>H36</formula>
    </cfRule>
  </conditionalFormatting>
  <conditionalFormatting sqref="H39:J48">
    <cfRule type="cellIs" dxfId="3592" priority="125" stopIfTrue="1" operator="greaterThan">
      <formula>100</formula>
    </cfRule>
  </conditionalFormatting>
  <conditionalFormatting sqref="B49:G49">
    <cfRule type="cellIs" dxfId="3591" priority="124" stopIfTrue="1" operator="notEqual">
      <formula>B36</formula>
    </cfRule>
  </conditionalFormatting>
  <conditionalFormatting sqref="H49:J49">
    <cfRule type="cellIs" dxfId="3590" priority="122" stopIfTrue="1" operator="greaterThan">
      <formula>100</formula>
    </cfRule>
    <cfRule type="cellIs" dxfId="3589" priority="123" stopIfTrue="1" operator="notEqual">
      <formula>H36</formula>
    </cfRule>
  </conditionalFormatting>
  <conditionalFormatting sqref="H39:J48">
    <cfRule type="cellIs" dxfId="3588" priority="121" stopIfTrue="1" operator="greaterThan">
      <formula>100</formula>
    </cfRule>
  </conditionalFormatting>
  <conditionalFormatting sqref="B49:G49">
    <cfRule type="cellIs" dxfId="3587" priority="120" stopIfTrue="1" operator="notEqual">
      <formula>B36</formula>
    </cfRule>
  </conditionalFormatting>
  <conditionalFormatting sqref="H49:J49">
    <cfRule type="cellIs" dxfId="3586" priority="118" stopIfTrue="1" operator="greaterThan">
      <formula>100</formula>
    </cfRule>
    <cfRule type="cellIs" dxfId="3585" priority="119" stopIfTrue="1" operator="notEqual">
      <formula>H36</formula>
    </cfRule>
  </conditionalFormatting>
  <conditionalFormatting sqref="H39:J48">
    <cfRule type="cellIs" dxfId="3584" priority="117" stopIfTrue="1" operator="greaterThan">
      <formula>100</formula>
    </cfRule>
  </conditionalFormatting>
  <conditionalFormatting sqref="B49:G49">
    <cfRule type="cellIs" dxfId="3583" priority="116" stopIfTrue="1" operator="notEqual">
      <formula>B36</formula>
    </cfRule>
  </conditionalFormatting>
  <conditionalFormatting sqref="H49:J49">
    <cfRule type="cellIs" dxfId="3582" priority="114" stopIfTrue="1" operator="greaterThan">
      <formula>100</formula>
    </cfRule>
    <cfRule type="cellIs" dxfId="3581" priority="115" stopIfTrue="1" operator="notEqual">
      <formula>H36</formula>
    </cfRule>
  </conditionalFormatting>
  <conditionalFormatting sqref="H39:J48">
    <cfRule type="cellIs" dxfId="3580" priority="113" stopIfTrue="1" operator="greaterThan">
      <formula>100</formula>
    </cfRule>
  </conditionalFormatting>
  <conditionalFormatting sqref="B49:G49">
    <cfRule type="cellIs" dxfId="3579" priority="112" stopIfTrue="1" operator="notEqual">
      <formula>B36</formula>
    </cfRule>
  </conditionalFormatting>
  <conditionalFormatting sqref="H49:J49">
    <cfRule type="cellIs" dxfId="3578" priority="110" stopIfTrue="1" operator="greaterThan">
      <formula>100</formula>
    </cfRule>
    <cfRule type="cellIs" dxfId="3577" priority="111" stopIfTrue="1" operator="notEqual">
      <formula>H36</formula>
    </cfRule>
  </conditionalFormatting>
  <conditionalFormatting sqref="H39:J48">
    <cfRule type="cellIs" dxfId="3576" priority="109" stopIfTrue="1" operator="greaterThan">
      <formula>100</formula>
    </cfRule>
  </conditionalFormatting>
  <conditionalFormatting sqref="B49:G49">
    <cfRule type="cellIs" dxfId="3575" priority="108" stopIfTrue="1" operator="notEqual">
      <formula>B36</formula>
    </cfRule>
  </conditionalFormatting>
  <conditionalFormatting sqref="H49:J49">
    <cfRule type="cellIs" dxfId="3574" priority="106" stopIfTrue="1" operator="greaterThan">
      <formula>100</formula>
    </cfRule>
    <cfRule type="cellIs" dxfId="3573" priority="107" stopIfTrue="1" operator="notEqual">
      <formula>H36</formula>
    </cfRule>
  </conditionalFormatting>
  <conditionalFormatting sqref="H39:J48">
    <cfRule type="cellIs" dxfId="3572" priority="105" stopIfTrue="1" operator="greaterThan">
      <formula>100</formula>
    </cfRule>
  </conditionalFormatting>
  <conditionalFormatting sqref="B49:G49">
    <cfRule type="cellIs" dxfId="3571" priority="104" stopIfTrue="1" operator="notEqual">
      <formula>B36</formula>
    </cfRule>
  </conditionalFormatting>
  <conditionalFormatting sqref="H49:J49">
    <cfRule type="cellIs" dxfId="3570" priority="102" stopIfTrue="1" operator="greaterThan">
      <formula>100</formula>
    </cfRule>
    <cfRule type="cellIs" dxfId="3569" priority="103" stopIfTrue="1" operator="notEqual">
      <formula>H36</formula>
    </cfRule>
  </conditionalFormatting>
  <conditionalFormatting sqref="H39:J48">
    <cfRule type="cellIs" dxfId="3568" priority="101" stopIfTrue="1" operator="greaterThan">
      <formula>100</formula>
    </cfRule>
  </conditionalFormatting>
  <conditionalFormatting sqref="B49:G49">
    <cfRule type="cellIs" dxfId="3567" priority="100" stopIfTrue="1" operator="notEqual">
      <formula>B36</formula>
    </cfRule>
  </conditionalFormatting>
  <conditionalFormatting sqref="H49:J49">
    <cfRule type="cellIs" dxfId="3566" priority="98" stopIfTrue="1" operator="greaterThan">
      <formula>100</formula>
    </cfRule>
    <cfRule type="cellIs" dxfId="3565" priority="99" stopIfTrue="1" operator="notEqual">
      <formula>H36</formula>
    </cfRule>
  </conditionalFormatting>
  <conditionalFormatting sqref="H39:J48">
    <cfRule type="cellIs" dxfId="3564" priority="97" stopIfTrue="1" operator="greaterThan">
      <formula>100</formula>
    </cfRule>
  </conditionalFormatting>
  <conditionalFormatting sqref="B49:G49">
    <cfRule type="cellIs" dxfId="3563" priority="96" stopIfTrue="1" operator="notEqual">
      <formula>B36</formula>
    </cfRule>
  </conditionalFormatting>
  <conditionalFormatting sqref="H49:J49">
    <cfRule type="cellIs" dxfId="3562" priority="94" stopIfTrue="1" operator="greaterThan">
      <formula>100</formula>
    </cfRule>
    <cfRule type="cellIs" dxfId="3561" priority="95" stopIfTrue="1" operator="notEqual">
      <formula>H36</formula>
    </cfRule>
  </conditionalFormatting>
  <conditionalFormatting sqref="H39:J48">
    <cfRule type="cellIs" dxfId="3560" priority="93" stopIfTrue="1" operator="greaterThan">
      <formula>100</formula>
    </cfRule>
  </conditionalFormatting>
  <conditionalFormatting sqref="B49:G49">
    <cfRule type="cellIs" dxfId="3559" priority="92" stopIfTrue="1" operator="notEqual">
      <formula>B36</formula>
    </cfRule>
  </conditionalFormatting>
  <conditionalFormatting sqref="H49:J49">
    <cfRule type="cellIs" dxfId="3558" priority="90" stopIfTrue="1" operator="greaterThan">
      <formula>100</formula>
    </cfRule>
    <cfRule type="cellIs" dxfId="3557" priority="91" stopIfTrue="1" operator="notEqual">
      <formula>H36</formula>
    </cfRule>
  </conditionalFormatting>
  <conditionalFormatting sqref="H39:J48">
    <cfRule type="cellIs" dxfId="3556" priority="89" stopIfTrue="1" operator="greaterThan">
      <formula>100</formula>
    </cfRule>
  </conditionalFormatting>
  <conditionalFormatting sqref="B49:G49">
    <cfRule type="cellIs" dxfId="3555" priority="88" stopIfTrue="1" operator="notEqual">
      <formula>B36</formula>
    </cfRule>
  </conditionalFormatting>
  <conditionalFormatting sqref="H49:J49">
    <cfRule type="cellIs" dxfId="3554" priority="86" stopIfTrue="1" operator="greaterThan">
      <formula>100</formula>
    </cfRule>
    <cfRule type="cellIs" dxfId="3553" priority="87" stopIfTrue="1" operator="notEqual">
      <formula>H36</formula>
    </cfRule>
  </conditionalFormatting>
  <conditionalFormatting sqref="H39:J48">
    <cfRule type="cellIs" dxfId="3552" priority="85" stopIfTrue="1" operator="greaterThan">
      <formula>100</formula>
    </cfRule>
  </conditionalFormatting>
  <conditionalFormatting sqref="B49:G49">
    <cfRule type="cellIs" dxfId="3551" priority="84" stopIfTrue="1" operator="notEqual">
      <formula>B36</formula>
    </cfRule>
  </conditionalFormatting>
  <conditionalFormatting sqref="H49:J49">
    <cfRule type="cellIs" dxfId="3550" priority="82" stopIfTrue="1" operator="greaterThan">
      <formula>100</formula>
    </cfRule>
    <cfRule type="cellIs" dxfId="3549" priority="83" stopIfTrue="1" operator="notEqual">
      <formula>H36</formula>
    </cfRule>
  </conditionalFormatting>
  <conditionalFormatting sqref="H39:J48">
    <cfRule type="cellIs" dxfId="3548" priority="81" stopIfTrue="1" operator="greaterThan">
      <formula>100</formula>
    </cfRule>
  </conditionalFormatting>
  <conditionalFormatting sqref="B49:G49">
    <cfRule type="cellIs" dxfId="3547" priority="80" stopIfTrue="1" operator="notEqual">
      <formula>B36</formula>
    </cfRule>
  </conditionalFormatting>
  <conditionalFormatting sqref="H49:J49">
    <cfRule type="cellIs" dxfId="3546" priority="78" stopIfTrue="1" operator="greaterThan">
      <formula>100</formula>
    </cfRule>
    <cfRule type="cellIs" dxfId="3545" priority="79" stopIfTrue="1" operator="notEqual">
      <formula>H36</formula>
    </cfRule>
  </conditionalFormatting>
  <conditionalFormatting sqref="H39:J48">
    <cfRule type="cellIs" dxfId="3544" priority="77" stopIfTrue="1" operator="greaterThan">
      <formula>100</formula>
    </cfRule>
  </conditionalFormatting>
  <conditionalFormatting sqref="B49:G49">
    <cfRule type="cellIs" dxfId="3543" priority="76" stopIfTrue="1" operator="notEqual">
      <formula>B36</formula>
    </cfRule>
  </conditionalFormatting>
  <conditionalFormatting sqref="H49:J49">
    <cfRule type="cellIs" dxfId="3542" priority="74" stopIfTrue="1" operator="greaterThan">
      <formula>100</formula>
    </cfRule>
    <cfRule type="cellIs" dxfId="3541" priority="75" stopIfTrue="1" operator="notEqual">
      <formula>H36</formula>
    </cfRule>
  </conditionalFormatting>
  <conditionalFormatting sqref="H39:J48">
    <cfRule type="cellIs" dxfId="3540" priority="73" stopIfTrue="1" operator="greaterThan">
      <formula>100</formula>
    </cfRule>
  </conditionalFormatting>
  <conditionalFormatting sqref="B49:G49">
    <cfRule type="cellIs" dxfId="3539" priority="72" stopIfTrue="1" operator="notEqual">
      <formula>B36</formula>
    </cfRule>
  </conditionalFormatting>
  <conditionalFormatting sqref="H49:J49">
    <cfRule type="cellIs" dxfId="3538" priority="70" stopIfTrue="1" operator="greaterThan">
      <formula>100</formula>
    </cfRule>
    <cfRule type="cellIs" dxfId="3537" priority="71" stopIfTrue="1" operator="notEqual">
      <formula>H36</formula>
    </cfRule>
  </conditionalFormatting>
  <conditionalFormatting sqref="H39:J48">
    <cfRule type="cellIs" dxfId="3536" priority="69" stopIfTrue="1" operator="greaterThan">
      <formula>100</formula>
    </cfRule>
  </conditionalFormatting>
  <conditionalFormatting sqref="B49:G49">
    <cfRule type="cellIs" dxfId="3535" priority="68" stopIfTrue="1" operator="notEqual">
      <formula>B36</formula>
    </cfRule>
  </conditionalFormatting>
  <conditionalFormatting sqref="H49:J49">
    <cfRule type="cellIs" dxfId="3534" priority="66" stopIfTrue="1" operator="greaterThan">
      <formula>100</formula>
    </cfRule>
    <cfRule type="cellIs" dxfId="3533" priority="67" stopIfTrue="1" operator="notEqual">
      <formula>H36</formula>
    </cfRule>
  </conditionalFormatting>
  <conditionalFormatting sqref="H39:J48">
    <cfRule type="cellIs" dxfId="3532" priority="65" stopIfTrue="1" operator="greaterThan">
      <formula>100</formula>
    </cfRule>
  </conditionalFormatting>
  <conditionalFormatting sqref="B49:G49">
    <cfRule type="cellIs" dxfId="3531" priority="64" stopIfTrue="1" operator="notEqual">
      <formula>B36</formula>
    </cfRule>
  </conditionalFormatting>
  <conditionalFormatting sqref="H49:J49">
    <cfRule type="cellIs" dxfId="3530" priority="62" stopIfTrue="1" operator="greaterThan">
      <formula>100</formula>
    </cfRule>
    <cfRule type="cellIs" dxfId="3529" priority="63" stopIfTrue="1" operator="notEqual">
      <formula>H36</formula>
    </cfRule>
  </conditionalFormatting>
  <conditionalFormatting sqref="H39:J48">
    <cfRule type="cellIs" dxfId="3528" priority="61" stopIfTrue="1" operator="greaterThan">
      <formula>100</formula>
    </cfRule>
  </conditionalFormatting>
  <conditionalFormatting sqref="B49:G49">
    <cfRule type="cellIs" dxfId="3527" priority="60" stopIfTrue="1" operator="notEqual">
      <formula>B36</formula>
    </cfRule>
  </conditionalFormatting>
  <conditionalFormatting sqref="H49:J49">
    <cfRule type="cellIs" dxfId="3526" priority="58" stopIfTrue="1" operator="greaterThan">
      <formula>100</formula>
    </cfRule>
    <cfRule type="cellIs" dxfId="3525" priority="59" stopIfTrue="1" operator="notEqual">
      <formula>H36</formula>
    </cfRule>
  </conditionalFormatting>
  <conditionalFormatting sqref="H39:J48">
    <cfRule type="cellIs" dxfId="3524" priority="57" stopIfTrue="1" operator="greaterThan">
      <formula>100</formula>
    </cfRule>
  </conditionalFormatting>
  <conditionalFormatting sqref="B49:G49">
    <cfRule type="cellIs" dxfId="3523" priority="56" stopIfTrue="1" operator="notEqual">
      <formula>B36</formula>
    </cfRule>
  </conditionalFormatting>
  <conditionalFormatting sqref="H49:J49">
    <cfRule type="cellIs" dxfId="3522" priority="54" stopIfTrue="1" operator="greaterThan">
      <formula>100</formula>
    </cfRule>
    <cfRule type="cellIs" dxfId="3521" priority="55" stopIfTrue="1" operator="notEqual">
      <formula>H36</formula>
    </cfRule>
  </conditionalFormatting>
  <conditionalFormatting sqref="H39:J48">
    <cfRule type="cellIs" dxfId="3520" priority="53" stopIfTrue="1" operator="greaterThan">
      <formula>100</formula>
    </cfRule>
  </conditionalFormatting>
  <conditionalFormatting sqref="B49:G49">
    <cfRule type="cellIs" dxfId="3519" priority="52" stopIfTrue="1" operator="notEqual">
      <formula>B36</formula>
    </cfRule>
  </conditionalFormatting>
  <conditionalFormatting sqref="H49:J49">
    <cfRule type="cellIs" dxfId="3518" priority="50" stopIfTrue="1" operator="greaterThan">
      <formula>100</formula>
    </cfRule>
    <cfRule type="cellIs" dxfId="3517" priority="51" stopIfTrue="1" operator="notEqual">
      <formula>H36</formula>
    </cfRule>
  </conditionalFormatting>
  <conditionalFormatting sqref="H39:J48">
    <cfRule type="cellIs" dxfId="3516" priority="49" stopIfTrue="1" operator="greaterThan">
      <formula>100</formula>
    </cfRule>
  </conditionalFormatting>
  <conditionalFormatting sqref="B49:G49">
    <cfRule type="cellIs" dxfId="3515" priority="48" stopIfTrue="1" operator="notEqual">
      <formula>B36</formula>
    </cfRule>
  </conditionalFormatting>
  <conditionalFormatting sqref="H49:J49">
    <cfRule type="cellIs" dxfId="3514" priority="46" stopIfTrue="1" operator="greaterThan">
      <formula>100</formula>
    </cfRule>
    <cfRule type="cellIs" dxfId="3513" priority="47" stopIfTrue="1" operator="notEqual">
      <formula>H36</formula>
    </cfRule>
  </conditionalFormatting>
  <conditionalFormatting sqref="H39:J48">
    <cfRule type="cellIs" dxfId="3512" priority="45" stopIfTrue="1" operator="greaterThan">
      <formula>100</formula>
    </cfRule>
  </conditionalFormatting>
  <conditionalFormatting sqref="B53:G53">
    <cfRule type="cellIs" dxfId="3511" priority="44" stopIfTrue="1" operator="notEqual">
      <formula>B38</formula>
    </cfRule>
  </conditionalFormatting>
  <conditionalFormatting sqref="H53:J53">
    <cfRule type="cellIs" dxfId="3510" priority="42" stopIfTrue="1" operator="greaterThan">
      <formula>100</formula>
    </cfRule>
    <cfRule type="cellIs" dxfId="3509" priority="43" stopIfTrue="1" operator="notEqual">
      <formula>H38</formula>
    </cfRule>
  </conditionalFormatting>
  <conditionalFormatting sqref="H40:J52">
    <cfRule type="cellIs" dxfId="3508" priority="41" stopIfTrue="1" operator="greaterThan">
      <formula>100</formula>
    </cfRule>
  </conditionalFormatting>
  <conditionalFormatting sqref="B53:G53">
    <cfRule type="cellIs" dxfId="3507" priority="40" stopIfTrue="1" operator="notEqual">
      <formula>B38</formula>
    </cfRule>
  </conditionalFormatting>
  <conditionalFormatting sqref="H53:J53">
    <cfRule type="cellIs" dxfId="3506" priority="38" stopIfTrue="1" operator="greaterThan">
      <formula>100</formula>
    </cfRule>
    <cfRule type="cellIs" dxfId="3505" priority="39" stopIfTrue="1" operator="notEqual">
      <formula>H38</formula>
    </cfRule>
  </conditionalFormatting>
  <conditionalFormatting sqref="H40:J52">
    <cfRule type="cellIs" dxfId="3504" priority="37" stopIfTrue="1" operator="greaterThan">
      <formula>100</formula>
    </cfRule>
  </conditionalFormatting>
  <conditionalFormatting sqref="B49:G49">
    <cfRule type="cellIs" dxfId="3503" priority="36" stopIfTrue="1" operator="notEqual">
      <formula>B36</formula>
    </cfRule>
  </conditionalFormatting>
  <conditionalFormatting sqref="H49:J49">
    <cfRule type="cellIs" dxfId="3502" priority="34" stopIfTrue="1" operator="greaterThan">
      <formula>100</formula>
    </cfRule>
    <cfRule type="cellIs" dxfId="3501" priority="35" stopIfTrue="1" operator="notEqual">
      <formula>H36</formula>
    </cfRule>
  </conditionalFormatting>
  <conditionalFormatting sqref="H39:J48">
    <cfRule type="cellIs" dxfId="3500" priority="33" stopIfTrue="1" operator="greaterThan">
      <formula>100</formula>
    </cfRule>
  </conditionalFormatting>
  <conditionalFormatting sqref="B53:G53">
    <cfRule type="cellIs" dxfId="3499" priority="32" stopIfTrue="1" operator="notEqual">
      <formula>B38</formula>
    </cfRule>
  </conditionalFormatting>
  <conditionalFormatting sqref="H53:J53">
    <cfRule type="cellIs" dxfId="3498" priority="30" stopIfTrue="1" operator="greaterThan">
      <formula>100</formula>
    </cfRule>
    <cfRule type="cellIs" dxfId="3497" priority="31" stopIfTrue="1" operator="notEqual">
      <formula>H38</formula>
    </cfRule>
  </conditionalFormatting>
  <conditionalFormatting sqref="H40:J52">
    <cfRule type="cellIs" dxfId="3496" priority="29" stopIfTrue="1" operator="greaterThan">
      <formula>100</formula>
    </cfRule>
  </conditionalFormatting>
  <conditionalFormatting sqref="B53:G53">
    <cfRule type="cellIs" dxfId="3495" priority="28" stopIfTrue="1" operator="notEqual">
      <formula>B38</formula>
    </cfRule>
  </conditionalFormatting>
  <conditionalFormatting sqref="H53:J53">
    <cfRule type="cellIs" dxfId="3494" priority="26" stopIfTrue="1" operator="greaterThan">
      <formula>100</formula>
    </cfRule>
    <cfRule type="cellIs" dxfId="3493" priority="27" stopIfTrue="1" operator="notEqual">
      <formula>H38</formula>
    </cfRule>
  </conditionalFormatting>
  <conditionalFormatting sqref="H40:J52">
    <cfRule type="cellIs" dxfId="3492" priority="25" stopIfTrue="1" operator="greaterThan">
      <formula>100</formula>
    </cfRule>
  </conditionalFormatting>
  <conditionalFormatting sqref="B49:G49">
    <cfRule type="cellIs" dxfId="3491" priority="24" stopIfTrue="1" operator="notEqual">
      <formula>B36</formula>
    </cfRule>
  </conditionalFormatting>
  <conditionalFormatting sqref="H49:J49">
    <cfRule type="cellIs" dxfId="3490" priority="22" stopIfTrue="1" operator="greaterThan">
      <formula>100</formula>
    </cfRule>
    <cfRule type="cellIs" dxfId="3489" priority="23" stopIfTrue="1" operator="notEqual">
      <formula>H36</formula>
    </cfRule>
  </conditionalFormatting>
  <conditionalFormatting sqref="H39:J48">
    <cfRule type="cellIs" dxfId="3488" priority="21" stopIfTrue="1" operator="greaterThan">
      <formula>100</formula>
    </cfRule>
  </conditionalFormatting>
  <conditionalFormatting sqref="B53:G53">
    <cfRule type="cellIs" dxfId="3487" priority="20" stopIfTrue="1" operator="notEqual">
      <formula>B38</formula>
    </cfRule>
  </conditionalFormatting>
  <conditionalFormatting sqref="H53:J53">
    <cfRule type="cellIs" dxfId="3486" priority="18" stopIfTrue="1" operator="greaterThan">
      <formula>100</formula>
    </cfRule>
    <cfRule type="cellIs" dxfId="3485" priority="19" stopIfTrue="1" operator="notEqual">
      <formula>H38</formula>
    </cfRule>
  </conditionalFormatting>
  <conditionalFormatting sqref="H40:J52">
    <cfRule type="cellIs" dxfId="3484" priority="17" stopIfTrue="1" operator="greaterThan">
      <formula>100</formula>
    </cfRule>
  </conditionalFormatting>
  <conditionalFormatting sqref="B53:G53">
    <cfRule type="cellIs" dxfId="3483" priority="16" stopIfTrue="1" operator="notEqual">
      <formula>B38</formula>
    </cfRule>
  </conditionalFormatting>
  <conditionalFormatting sqref="H53:J53">
    <cfRule type="cellIs" dxfId="3482" priority="14" stopIfTrue="1" operator="greaterThan">
      <formula>100</formula>
    </cfRule>
    <cfRule type="cellIs" dxfId="3481" priority="15" stopIfTrue="1" operator="notEqual">
      <formula>H38</formula>
    </cfRule>
  </conditionalFormatting>
  <conditionalFormatting sqref="H40:J52">
    <cfRule type="cellIs" dxfId="3480" priority="13" stopIfTrue="1" operator="greaterThan">
      <formula>100</formula>
    </cfRule>
  </conditionalFormatting>
  <conditionalFormatting sqref="B53:G53">
    <cfRule type="cellIs" dxfId="3479" priority="12" stopIfTrue="1" operator="notEqual">
      <formula>B38</formula>
    </cfRule>
  </conditionalFormatting>
  <conditionalFormatting sqref="H53:J53">
    <cfRule type="cellIs" dxfId="3478" priority="10" stopIfTrue="1" operator="greaterThan">
      <formula>100</formula>
    </cfRule>
    <cfRule type="cellIs" dxfId="3477" priority="11" stopIfTrue="1" operator="notEqual">
      <formula>H38</formula>
    </cfRule>
  </conditionalFormatting>
  <conditionalFormatting sqref="H40:J52">
    <cfRule type="cellIs" dxfId="3476" priority="9" stopIfTrue="1" operator="greaterThan">
      <formula>100</formula>
    </cfRule>
  </conditionalFormatting>
  <conditionalFormatting sqref="B53:G53">
    <cfRule type="cellIs" dxfId="3475" priority="8" stopIfTrue="1" operator="notEqual">
      <formula>B38</formula>
    </cfRule>
  </conditionalFormatting>
  <conditionalFormatting sqref="H53:J53">
    <cfRule type="cellIs" dxfId="3474" priority="6" stopIfTrue="1" operator="greaterThan">
      <formula>100</formula>
    </cfRule>
    <cfRule type="cellIs" dxfId="3473" priority="7" stopIfTrue="1" operator="notEqual">
      <formula>H38</formula>
    </cfRule>
  </conditionalFormatting>
  <conditionalFormatting sqref="H40:J52">
    <cfRule type="cellIs" dxfId="3472" priority="5" stopIfTrue="1" operator="greaterThan">
      <formula>100</formula>
    </cfRule>
  </conditionalFormatting>
  <conditionalFormatting sqref="B53:M53">
    <cfRule type="cellIs" dxfId="3471" priority="4" stopIfTrue="1" operator="notEqual">
      <formula>B38</formula>
    </cfRule>
  </conditionalFormatting>
  <conditionalFormatting sqref="N53:P53">
    <cfRule type="cellIs" dxfId="3470" priority="2" stopIfTrue="1" operator="greaterThan">
      <formula>100</formula>
    </cfRule>
    <cfRule type="cellIs" dxfId="3469" priority="3" stopIfTrue="1" operator="notEqual">
      <formula>N38</formula>
    </cfRule>
  </conditionalFormatting>
  <conditionalFormatting sqref="N40:P52">
    <cfRule type="cellIs" dxfId="3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23:I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16</v>
      </c>
      <c r="C6" s="168">
        <f t="shared" si="0"/>
        <v>17</v>
      </c>
      <c r="D6" s="171">
        <f t="shared" ref="D6:D16" si="1">SUM(B6:C6)</f>
        <v>33</v>
      </c>
      <c r="E6" s="174"/>
      <c r="F6" s="174"/>
      <c r="G6" s="174"/>
      <c r="H6" s="174"/>
      <c r="I6" s="174"/>
      <c r="J6" s="174"/>
      <c r="K6" s="179">
        <f t="shared" ref="K6:L16" si="2">K42</f>
        <v>5</v>
      </c>
      <c r="L6" s="183">
        <f t="shared" si="2"/>
        <v>9</v>
      </c>
      <c r="M6" s="188">
        <f t="shared" ref="M6:M17" si="3">SUM(K6:L6)</f>
        <v>14</v>
      </c>
      <c r="N6" s="91">
        <f t="shared" ref="N6:P17" si="4">IF(OR(K6=0,B6=0),0,K6/B6*100)</f>
        <v>31.25</v>
      </c>
      <c r="O6" s="194">
        <f t="shared" si="4"/>
        <v>52.941176470588239</v>
      </c>
      <c r="P6" s="196">
        <f t="shared" si="4"/>
        <v>42.424242424242422</v>
      </c>
    </row>
    <row r="7" spans="1:16" s="2" customFormat="1" ht="22.5" hidden="1" customHeight="1">
      <c r="A7" s="8" t="s">
        <v>7</v>
      </c>
      <c r="B7" s="161">
        <f t="shared" si="0"/>
        <v>19</v>
      </c>
      <c r="C7" s="168">
        <f t="shared" si="0"/>
        <v>18</v>
      </c>
      <c r="D7" s="130">
        <f t="shared" si="1"/>
        <v>37</v>
      </c>
      <c r="E7" s="175"/>
      <c r="F7" s="175"/>
      <c r="G7" s="175"/>
      <c r="H7" s="175"/>
      <c r="I7" s="175"/>
      <c r="J7" s="175"/>
      <c r="K7" s="162">
        <f t="shared" si="2"/>
        <v>10</v>
      </c>
      <c r="L7" s="169">
        <f t="shared" si="2"/>
        <v>9</v>
      </c>
      <c r="M7" s="130">
        <f t="shared" si="3"/>
        <v>19</v>
      </c>
      <c r="N7" s="139">
        <f t="shared" si="4"/>
        <v>52.631578947368418</v>
      </c>
      <c r="O7" s="145">
        <f t="shared" si="4"/>
        <v>50</v>
      </c>
      <c r="P7" s="151">
        <f t="shared" si="4"/>
        <v>51.351351351351347</v>
      </c>
    </row>
    <row r="8" spans="1:16" s="2" customFormat="1" ht="22.5" hidden="1" customHeight="1">
      <c r="A8" s="8" t="s">
        <v>11</v>
      </c>
      <c r="B8" s="161">
        <f t="shared" si="0"/>
        <v>16</v>
      </c>
      <c r="C8" s="168">
        <f t="shared" si="0"/>
        <v>16</v>
      </c>
      <c r="D8" s="130">
        <f t="shared" si="1"/>
        <v>32</v>
      </c>
      <c r="E8" s="175"/>
      <c r="F8" s="175"/>
      <c r="G8" s="175"/>
      <c r="H8" s="175"/>
      <c r="I8" s="175"/>
      <c r="J8" s="175"/>
      <c r="K8" s="162">
        <f t="shared" si="2"/>
        <v>7</v>
      </c>
      <c r="L8" s="169">
        <f t="shared" si="2"/>
        <v>13</v>
      </c>
      <c r="M8" s="130">
        <f t="shared" si="3"/>
        <v>20</v>
      </c>
      <c r="N8" s="139">
        <f t="shared" si="4"/>
        <v>43.75</v>
      </c>
      <c r="O8" s="145">
        <f t="shared" si="4"/>
        <v>81.25</v>
      </c>
      <c r="P8" s="151">
        <f t="shared" si="4"/>
        <v>62.5</v>
      </c>
    </row>
    <row r="9" spans="1:16" s="2" customFormat="1" ht="22.5" hidden="1" customHeight="1">
      <c r="A9" s="8" t="s">
        <v>5</v>
      </c>
      <c r="B9" s="161">
        <f t="shared" si="0"/>
        <v>26</v>
      </c>
      <c r="C9" s="168">
        <f t="shared" si="0"/>
        <v>28</v>
      </c>
      <c r="D9" s="130">
        <f t="shared" si="1"/>
        <v>54</v>
      </c>
      <c r="E9" s="175"/>
      <c r="F9" s="175"/>
      <c r="G9" s="175"/>
      <c r="H9" s="175"/>
      <c r="I9" s="175"/>
      <c r="J9" s="175"/>
      <c r="K9" s="162">
        <f t="shared" si="2"/>
        <v>13</v>
      </c>
      <c r="L9" s="169">
        <f t="shared" si="2"/>
        <v>14</v>
      </c>
      <c r="M9" s="130">
        <f t="shared" si="3"/>
        <v>27</v>
      </c>
      <c r="N9" s="139">
        <f t="shared" si="4"/>
        <v>50</v>
      </c>
      <c r="O9" s="145">
        <f t="shared" si="4"/>
        <v>50</v>
      </c>
      <c r="P9" s="151">
        <f t="shared" si="4"/>
        <v>50</v>
      </c>
    </row>
    <row r="10" spans="1:16" s="2" customFormat="1" ht="22.5" hidden="1" customHeight="1">
      <c r="A10" s="8" t="s">
        <v>17</v>
      </c>
      <c r="B10" s="161">
        <f t="shared" si="0"/>
        <v>25</v>
      </c>
      <c r="C10" s="168">
        <f t="shared" si="0"/>
        <v>21</v>
      </c>
      <c r="D10" s="130">
        <f t="shared" si="1"/>
        <v>46</v>
      </c>
      <c r="E10" s="175"/>
      <c r="F10" s="175"/>
      <c r="G10" s="175"/>
      <c r="H10" s="175"/>
      <c r="I10" s="175"/>
      <c r="J10" s="175"/>
      <c r="K10" s="162">
        <f t="shared" si="2"/>
        <v>13</v>
      </c>
      <c r="L10" s="169">
        <f t="shared" si="2"/>
        <v>12</v>
      </c>
      <c r="M10" s="130">
        <f t="shared" si="3"/>
        <v>25</v>
      </c>
      <c r="N10" s="139">
        <f t="shared" si="4"/>
        <v>52</v>
      </c>
      <c r="O10" s="145">
        <f t="shared" si="4"/>
        <v>57.142857142857139</v>
      </c>
      <c r="P10" s="151">
        <f t="shared" si="4"/>
        <v>54.347826086956516</v>
      </c>
    </row>
    <row r="11" spans="1:16" s="2" customFormat="1" ht="22.5" hidden="1" customHeight="1">
      <c r="A11" s="8" t="s">
        <v>4</v>
      </c>
      <c r="B11" s="161">
        <f t="shared" si="0"/>
        <v>28</v>
      </c>
      <c r="C11" s="168">
        <f t="shared" si="0"/>
        <v>17</v>
      </c>
      <c r="D11" s="130">
        <f t="shared" si="1"/>
        <v>45</v>
      </c>
      <c r="E11" s="175"/>
      <c r="F11" s="175"/>
      <c r="G11" s="175"/>
      <c r="H11" s="175"/>
      <c r="I11" s="175"/>
      <c r="J11" s="175"/>
      <c r="K11" s="162">
        <f t="shared" si="2"/>
        <v>15</v>
      </c>
      <c r="L11" s="169">
        <f t="shared" si="2"/>
        <v>13</v>
      </c>
      <c r="M11" s="130">
        <f t="shared" si="3"/>
        <v>28</v>
      </c>
      <c r="N11" s="139">
        <f t="shared" si="4"/>
        <v>53.571428571428569</v>
      </c>
      <c r="O11" s="145">
        <f t="shared" si="4"/>
        <v>76.470588235294116</v>
      </c>
      <c r="P11" s="151">
        <f t="shared" si="4"/>
        <v>62.222222222222221</v>
      </c>
    </row>
    <row r="12" spans="1:16" s="2" customFormat="1" ht="22.5" hidden="1" customHeight="1">
      <c r="A12" s="8" t="s">
        <v>10</v>
      </c>
      <c r="B12" s="161">
        <f t="shared" si="0"/>
        <v>37</v>
      </c>
      <c r="C12" s="168">
        <f t="shared" si="0"/>
        <v>42</v>
      </c>
      <c r="D12" s="130">
        <f t="shared" si="1"/>
        <v>79</v>
      </c>
      <c r="E12" s="175"/>
      <c r="F12" s="175"/>
      <c r="G12" s="175"/>
      <c r="H12" s="175"/>
      <c r="I12" s="175"/>
      <c r="J12" s="175"/>
      <c r="K12" s="162">
        <f t="shared" si="2"/>
        <v>19</v>
      </c>
      <c r="L12" s="169">
        <f t="shared" si="2"/>
        <v>23</v>
      </c>
      <c r="M12" s="130">
        <f t="shared" si="3"/>
        <v>42</v>
      </c>
      <c r="N12" s="139">
        <f t="shared" si="4"/>
        <v>51.351351351351347</v>
      </c>
      <c r="O12" s="145">
        <f t="shared" si="4"/>
        <v>54.761904761904766</v>
      </c>
      <c r="P12" s="151">
        <f t="shared" si="4"/>
        <v>53.164556962025308</v>
      </c>
    </row>
    <row r="13" spans="1:16" s="2" customFormat="1" ht="22.5" hidden="1" customHeight="1">
      <c r="A13" s="8" t="s">
        <v>14</v>
      </c>
      <c r="B13" s="161">
        <f t="shared" si="0"/>
        <v>24</v>
      </c>
      <c r="C13" s="168">
        <f t="shared" si="0"/>
        <v>41</v>
      </c>
      <c r="D13" s="130">
        <f t="shared" si="1"/>
        <v>65</v>
      </c>
      <c r="E13" s="175"/>
      <c r="F13" s="175"/>
      <c r="G13" s="175"/>
      <c r="H13" s="175"/>
      <c r="I13" s="175"/>
      <c r="J13" s="175"/>
      <c r="K13" s="162">
        <f t="shared" si="2"/>
        <v>17</v>
      </c>
      <c r="L13" s="169">
        <f t="shared" si="2"/>
        <v>29</v>
      </c>
      <c r="M13" s="130">
        <f t="shared" si="3"/>
        <v>46</v>
      </c>
      <c r="N13" s="139">
        <f t="shared" si="4"/>
        <v>70.833333333333343</v>
      </c>
      <c r="O13" s="145">
        <f t="shared" si="4"/>
        <v>70.731707317073173</v>
      </c>
      <c r="P13" s="151">
        <f t="shared" si="4"/>
        <v>70.769230769230774</v>
      </c>
    </row>
    <row r="14" spans="1:16" s="2" customFormat="1" ht="22.5" hidden="1" customHeight="1">
      <c r="A14" s="8" t="s">
        <v>20</v>
      </c>
      <c r="B14" s="161">
        <f t="shared" si="0"/>
        <v>41</v>
      </c>
      <c r="C14" s="168">
        <f t="shared" si="0"/>
        <v>56</v>
      </c>
      <c r="D14" s="130">
        <f t="shared" si="1"/>
        <v>97</v>
      </c>
      <c r="E14" s="175"/>
      <c r="F14" s="175"/>
      <c r="G14" s="175"/>
      <c r="H14" s="175"/>
      <c r="I14" s="175"/>
      <c r="J14" s="175"/>
      <c r="K14" s="162">
        <f t="shared" si="2"/>
        <v>30</v>
      </c>
      <c r="L14" s="169">
        <f t="shared" si="2"/>
        <v>40</v>
      </c>
      <c r="M14" s="130">
        <f t="shared" si="3"/>
        <v>70</v>
      </c>
      <c r="N14" s="139">
        <f t="shared" si="4"/>
        <v>73.170731707317074</v>
      </c>
      <c r="O14" s="145">
        <f t="shared" si="4"/>
        <v>71.428571428571431</v>
      </c>
      <c r="P14" s="151">
        <f t="shared" si="4"/>
        <v>72.164948453608247</v>
      </c>
    </row>
    <row r="15" spans="1:16" s="2" customFormat="1" ht="22.5" hidden="1" customHeight="1">
      <c r="A15" s="8" t="s">
        <v>23</v>
      </c>
      <c r="B15" s="161">
        <f t="shared" si="0"/>
        <v>49</v>
      </c>
      <c r="C15" s="168">
        <f t="shared" si="0"/>
        <v>51</v>
      </c>
      <c r="D15" s="130">
        <f t="shared" si="1"/>
        <v>100</v>
      </c>
      <c r="E15" s="174"/>
      <c r="F15" s="174"/>
      <c r="G15" s="174"/>
      <c r="H15" s="174"/>
      <c r="I15" s="174"/>
      <c r="J15" s="174"/>
      <c r="K15" s="161">
        <f t="shared" si="2"/>
        <v>35</v>
      </c>
      <c r="L15" s="168">
        <f t="shared" si="2"/>
        <v>37</v>
      </c>
      <c r="M15" s="130">
        <f t="shared" si="3"/>
        <v>72</v>
      </c>
      <c r="N15" s="139">
        <f t="shared" si="4"/>
        <v>71.428571428571431</v>
      </c>
      <c r="O15" s="145">
        <f t="shared" si="4"/>
        <v>72.549019607843135</v>
      </c>
      <c r="P15" s="151">
        <f t="shared" si="4"/>
        <v>72</v>
      </c>
    </row>
    <row r="16" spans="1:16" s="2" customFormat="1" ht="22.5" hidden="1" customHeight="1">
      <c r="A16" s="10" t="s">
        <v>35</v>
      </c>
      <c r="B16" s="162">
        <f t="shared" si="0"/>
        <v>150</v>
      </c>
      <c r="C16" s="169">
        <f t="shared" si="0"/>
        <v>187</v>
      </c>
      <c r="D16" s="172">
        <f t="shared" si="1"/>
        <v>337</v>
      </c>
      <c r="E16" s="176"/>
      <c r="F16" s="176"/>
      <c r="G16" s="176"/>
      <c r="H16" s="176"/>
      <c r="I16" s="176"/>
      <c r="J16" s="176"/>
      <c r="K16" s="162">
        <f t="shared" si="2"/>
        <v>104</v>
      </c>
      <c r="L16" s="169">
        <f t="shared" si="2"/>
        <v>121</v>
      </c>
      <c r="M16" s="130">
        <f t="shared" si="3"/>
        <v>225</v>
      </c>
      <c r="N16" s="190">
        <f t="shared" si="4"/>
        <v>69.333333333333343</v>
      </c>
      <c r="O16" s="195">
        <f t="shared" si="4"/>
        <v>64.705882352941174</v>
      </c>
      <c r="P16" s="197">
        <f t="shared" si="4"/>
        <v>66.765578635014833</v>
      </c>
    </row>
    <row r="17" spans="1:24" s="2" customFormat="1" ht="22.5" hidden="1" customHeight="1">
      <c r="A17" s="11" t="s">
        <v>34</v>
      </c>
      <c r="B17" s="42">
        <f>SUM(B6:B16)</f>
        <v>431</v>
      </c>
      <c r="C17" s="22">
        <f>SUM(C6:C16)</f>
        <v>494</v>
      </c>
      <c r="D17" s="37">
        <f>SUM(D6:D16)</f>
        <v>925</v>
      </c>
      <c r="E17" s="177"/>
      <c r="F17" s="177"/>
      <c r="G17" s="177"/>
      <c r="H17" s="177"/>
      <c r="I17" s="177"/>
      <c r="J17" s="177"/>
      <c r="K17" s="42">
        <f>SUM(K6:K16)</f>
        <v>268</v>
      </c>
      <c r="L17" s="22">
        <f>SUM(L6:L16)</f>
        <v>320</v>
      </c>
      <c r="M17" s="37">
        <f t="shared" si="3"/>
        <v>588</v>
      </c>
      <c r="N17" s="143">
        <f t="shared" si="4"/>
        <v>62.180974477958237</v>
      </c>
      <c r="O17" s="149">
        <f t="shared" si="4"/>
        <v>64.777327935222672</v>
      </c>
      <c r="P17" s="155">
        <f t="shared" si="4"/>
        <v>63.567567567567565</v>
      </c>
    </row>
    <row r="18" spans="1:24" hidden="1"/>
    <row r="19" spans="1:24" hidden="1"/>
    <row r="20" spans="1:24" s="2" customFormat="1" ht="22.5" customHeight="1">
      <c r="A20" s="156" t="str">
        <f>'33四郷第３'!A20:L20</f>
        <v>令和７年７月２０日執行　参議院議員通常選挙</v>
      </c>
      <c r="B20" s="163"/>
      <c r="C20" s="163"/>
      <c r="D20" s="163"/>
      <c r="E20" s="163"/>
      <c r="F20" s="163"/>
      <c r="G20" s="163"/>
      <c r="H20" s="163"/>
      <c r="I20" s="163"/>
      <c r="J20" s="163"/>
      <c r="K20" s="163"/>
      <c r="L20" s="184"/>
      <c r="M20" s="15" t="s">
        <v>2</v>
      </c>
      <c r="N20" s="31"/>
      <c r="O20" s="15" t="s">
        <v>129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3</v>
      </c>
      <c r="C23" s="170">
        <v>5</v>
      </c>
      <c r="D23" s="171">
        <f t="shared" ref="D23:D35" si="5">SUM(B23:C23)</f>
        <v>8</v>
      </c>
      <c r="E23" s="164">
        <v>0</v>
      </c>
      <c r="F23" s="170">
        <v>1</v>
      </c>
      <c r="G23" s="171">
        <f t="shared" ref="G23:G35" si="6">SUM(E23:F23)</f>
        <v>1</v>
      </c>
      <c r="H23" s="164">
        <v>0</v>
      </c>
      <c r="I23" s="170">
        <v>2</v>
      </c>
      <c r="J23" s="171">
        <f t="shared" ref="J23:J35" si="7">SUM(H23:I23)</f>
        <v>2</v>
      </c>
      <c r="K23" s="180">
        <f t="shared" ref="K23:L35" si="8">E23+H23</f>
        <v>0</v>
      </c>
      <c r="L23" s="185">
        <f t="shared" si="8"/>
        <v>3</v>
      </c>
      <c r="M23" s="189">
        <f t="shared" ref="M23:M35" si="9">SUM(K23:L23)</f>
        <v>3</v>
      </c>
      <c r="N23" s="91">
        <f t="shared" ref="N23:P36" si="10">IF(OR(K23=0,B23=0),0,K23/B23*100)</f>
        <v>0</v>
      </c>
      <c r="O23" s="97">
        <f t="shared" si="10"/>
        <v>60</v>
      </c>
      <c r="P23" s="103">
        <f t="shared" si="10"/>
        <v>37.5</v>
      </c>
      <c r="Q23" s="158"/>
      <c r="R23" s="198"/>
      <c r="S23" s="1" t="s">
        <v>28</v>
      </c>
      <c r="T23" s="1"/>
      <c r="U23" s="1"/>
      <c r="V23" s="1"/>
      <c r="W23" s="1"/>
      <c r="X23" s="1"/>
    </row>
    <row r="24" spans="1:24" s="2" customFormat="1" ht="22.5" customHeight="1">
      <c r="A24" s="157" t="s">
        <v>70</v>
      </c>
      <c r="B24" s="164">
        <v>3</v>
      </c>
      <c r="C24" s="170">
        <v>2</v>
      </c>
      <c r="D24" s="171">
        <f t="shared" si="5"/>
        <v>5</v>
      </c>
      <c r="E24" s="164">
        <v>0</v>
      </c>
      <c r="F24" s="170">
        <v>0</v>
      </c>
      <c r="G24" s="171">
        <f t="shared" si="6"/>
        <v>0</v>
      </c>
      <c r="H24" s="164">
        <v>1</v>
      </c>
      <c r="I24" s="170">
        <v>1</v>
      </c>
      <c r="J24" s="171">
        <f t="shared" si="7"/>
        <v>2</v>
      </c>
      <c r="K24" s="181">
        <f t="shared" si="8"/>
        <v>1</v>
      </c>
      <c r="L24" s="186">
        <f t="shared" si="8"/>
        <v>1</v>
      </c>
      <c r="M24" s="130">
        <f t="shared" si="9"/>
        <v>2</v>
      </c>
      <c r="N24" s="139">
        <f t="shared" si="10"/>
        <v>33.333333333333329</v>
      </c>
      <c r="O24" s="145">
        <f t="shared" si="10"/>
        <v>50</v>
      </c>
      <c r="P24" s="151">
        <f t="shared" si="10"/>
        <v>40</v>
      </c>
      <c r="R24" s="1"/>
      <c r="S24" s="1" t="s">
        <v>61</v>
      </c>
      <c r="T24" s="1"/>
      <c r="U24" s="1"/>
      <c r="V24" s="1"/>
      <c r="W24" s="1"/>
      <c r="X24" s="1"/>
    </row>
    <row r="25" spans="1:24" s="2" customFormat="1" ht="22.5" customHeight="1">
      <c r="A25" s="65" t="s">
        <v>0</v>
      </c>
      <c r="B25" s="164">
        <v>16</v>
      </c>
      <c r="C25" s="170">
        <v>17</v>
      </c>
      <c r="D25" s="171">
        <f t="shared" si="5"/>
        <v>33</v>
      </c>
      <c r="E25" s="164">
        <v>0</v>
      </c>
      <c r="F25" s="170">
        <v>3</v>
      </c>
      <c r="G25" s="171">
        <f t="shared" si="6"/>
        <v>3</v>
      </c>
      <c r="H25" s="164">
        <v>5</v>
      </c>
      <c r="I25" s="170">
        <v>6</v>
      </c>
      <c r="J25" s="171">
        <f t="shared" si="7"/>
        <v>11</v>
      </c>
      <c r="K25" s="181">
        <f t="shared" si="8"/>
        <v>5</v>
      </c>
      <c r="L25" s="186">
        <f t="shared" si="8"/>
        <v>9</v>
      </c>
      <c r="M25" s="171">
        <f t="shared" si="9"/>
        <v>14</v>
      </c>
      <c r="N25" s="191">
        <f t="shared" si="10"/>
        <v>31.25</v>
      </c>
      <c r="O25" s="101">
        <f t="shared" si="10"/>
        <v>52.941176470588239</v>
      </c>
      <c r="P25" s="107">
        <f t="shared" si="10"/>
        <v>42.424242424242422</v>
      </c>
      <c r="S25" s="1" t="s">
        <v>21</v>
      </c>
      <c r="T25" s="1"/>
      <c r="U25" s="1"/>
      <c r="V25" s="1"/>
      <c r="W25" s="1"/>
      <c r="X25" s="1"/>
    </row>
    <row r="26" spans="1:24" s="2" customFormat="1" ht="22.5" customHeight="1">
      <c r="A26" s="8" t="s">
        <v>7</v>
      </c>
      <c r="B26" s="164">
        <v>19</v>
      </c>
      <c r="C26" s="170">
        <v>18</v>
      </c>
      <c r="D26" s="130">
        <f t="shared" si="5"/>
        <v>37</v>
      </c>
      <c r="E26" s="164">
        <v>4</v>
      </c>
      <c r="F26" s="170">
        <v>7</v>
      </c>
      <c r="G26" s="130">
        <f t="shared" si="6"/>
        <v>11</v>
      </c>
      <c r="H26" s="164">
        <v>6</v>
      </c>
      <c r="I26" s="170">
        <v>2</v>
      </c>
      <c r="J26" s="130">
        <f t="shared" si="7"/>
        <v>8</v>
      </c>
      <c r="K26" s="181">
        <f t="shared" si="8"/>
        <v>10</v>
      </c>
      <c r="L26" s="186">
        <f t="shared" si="8"/>
        <v>9</v>
      </c>
      <c r="M26" s="130">
        <f t="shared" si="9"/>
        <v>19</v>
      </c>
      <c r="N26" s="139">
        <f t="shared" si="10"/>
        <v>52.631578947368418</v>
      </c>
      <c r="O26" s="145">
        <f t="shared" si="10"/>
        <v>50</v>
      </c>
      <c r="P26" s="151">
        <f t="shared" si="10"/>
        <v>51.351351351351347</v>
      </c>
    </row>
    <row r="27" spans="1:24" s="2" customFormat="1" ht="22.5" customHeight="1">
      <c r="A27" s="8" t="s">
        <v>11</v>
      </c>
      <c r="B27" s="164">
        <v>16</v>
      </c>
      <c r="C27" s="170">
        <v>16</v>
      </c>
      <c r="D27" s="130">
        <f t="shared" si="5"/>
        <v>32</v>
      </c>
      <c r="E27" s="164">
        <v>2</v>
      </c>
      <c r="F27" s="170">
        <v>8</v>
      </c>
      <c r="G27" s="130">
        <f t="shared" si="6"/>
        <v>10</v>
      </c>
      <c r="H27" s="164">
        <v>5</v>
      </c>
      <c r="I27" s="170">
        <v>5</v>
      </c>
      <c r="J27" s="130">
        <f t="shared" si="7"/>
        <v>10</v>
      </c>
      <c r="K27" s="181">
        <f t="shared" si="8"/>
        <v>7</v>
      </c>
      <c r="L27" s="186">
        <f t="shared" si="8"/>
        <v>13</v>
      </c>
      <c r="M27" s="130">
        <f t="shared" si="9"/>
        <v>20</v>
      </c>
      <c r="N27" s="139">
        <f t="shared" si="10"/>
        <v>43.75</v>
      </c>
      <c r="O27" s="145">
        <f t="shared" si="10"/>
        <v>81.25</v>
      </c>
      <c r="P27" s="151">
        <f t="shared" si="10"/>
        <v>62.5</v>
      </c>
      <c r="R27" s="199"/>
      <c r="S27" s="1" t="s">
        <v>16</v>
      </c>
    </row>
    <row r="28" spans="1:24" s="2" customFormat="1" ht="22.5" customHeight="1">
      <c r="A28" s="8" t="s">
        <v>5</v>
      </c>
      <c r="B28" s="164">
        <v>26</v>
      </c>
      <c r="C28" s="170">
        <v>28</v>
      </c>
      <c r="D28" s="130">
        <f t="shared" si="5"/>
        <v>54</v>
      </c>
      <c r="E28" s="164">
        <v>4</v>
      </c>
      <c r="F28" s="170">
        <v>4</v>
      </c>
      <c r="G28" s="130">
        <f t="shared" si="6"/>
        <v>8</v>
      </c>
      <c r="H28" s="164">
        <v>9</v>
      </c>
      <c r="I28" s="170">
        <v>10</v>
      </c>
      <c r="J28" s="130">
        <f t="shared" si="7"/>
        <v>19</v>
      </c>
      <c r="K28" s="181">
        <f t="shared" si="8"/>
        <v>13</v>
      </c>
      <c r="L28" s="186">
        <f t="shared" si="8"/>
        <v>14</v>
      </c>
      <c r="M28" s="130">
        <f t="shared" si="9"/>
        <v>27</v>
      </c>
      <c r="N28" s="139">
        <f t="shared" si="10"/>
        <v>50</v>
      </c>
      <c r="O28" s="145">
        <f t="shared" si="10"/>
        <v>50</v>
      </c>
      <c r="P28" s="151">
        <f t="shared" si="10"/>
        <v>50</v>
      </c>
      <c r="S28" s="1" t="s">
        <v>62</v>
      </c>
    </row>
    <row r="29" spans="1:24" s="2" customFormat="1" ht="22.5" customHeight="1">
      <c r="A29" s="8" t="s">
        <v>17</v>
      </c>
      <c r="B29" s="164">
        <v>25</v>
      </c>
      <c r="C29" s="170">
        <v>21</v>
      </c>
      <c r="D29" s="130">
        <f t="shared" si="5"/>
        <v>46</v>
      </c>
      <c r="E29" s="164">
        <v>5</v>
      </c>
      <c r="F29" s="170">
        <v>4</v>
      </c>
      <c r="G29" s="130">
        <f t="shared" si="6"/>
        <v>9</v>
      </c>
      <c r="H29" s="164">
        <v>8</v>
      </c>
      <c r="I29" s="170">
        <v>8</v>
      </c>
      <c r="J29" s="130">
        <f t="shared" si="7"/>
        <v>16</v>
      </c>
      <c r="K29" s="181">
        <f t="shared" si="8"/>
        <v>13</v>
      </c>
      <c r="L29" s="186">
        <f t="shared" si="8"/>
        <v>12</v>
      </c>
      <c r="M29" s="130">
        <f t="shared" si="9"/>
        <v>25</v>
      </c>
      <c r="N29" s="139">
        <f t="shared" si="10"/>
        <v>52</v>
      </c>
      <c r="O29" s="145">
        <f t="shared" si="10"/>
        <v>57.142857142857139</v>
      </c>
      <c r="P29" s="151">
        <f t="shared" si="10"/>
        <v>54.347826086956516</v>
      </c>
    </row>
    <row r="30" spans="1:24" s="2" customFormat="1" ht="22.5" customHeight="1">
      <c r="A30" s="8" t="s">
        <v>4</v>
      </c>
      <c r="B30" s="164">
        <v>28</v>
      </c>
      <c r="C30" s="170">
        <v>17</v>
      </c>
      <c r="D30" s="130">
        <f t="shared" si="5"/>
        <v>45</v>
      </c>
      <c r="E30" s="164">
        <v>9</v>
      </c>
      <c r="F30" s="170">
        <v>7</v>
      </c>
      <c r="G30" s="130">
        <f t="shared" si="6"/>
        <v>16</v>
      </c>
      <c r="H30" s="164">
        <v>6</v>
      </c>
      <c r="I30" s="170">
        <v>6</v>
      </c>
      <c r="J30" s="130">
        <f t="shared" si="7"/>
        <v>12</v>
      </c>
      <c r="K30" s="181">
        <f t="shared" si="8"/>
        <v>15</v>
      </c>
      <c r="L30" s="186">
        <f t="shared" si="8"/>
        <v>13</v>
      </c>
      <c r="M30" s="130">
        <f t="shared" si="9"/>
        <v>28</v>
      </c>
      <c r="N30" s="139">
        <f t="shared" si="10"/>
        <v>53.571428571428569</v>
      </c>
      <c r="O30" s="145">
        <f t="shared" si="10"/>
        <v>76.470588235294116</v>
      </c>
      <c r="P30" s="151">
        <f t="shared" si="10"/>
        <v>62.222222222222221</v>
      </c>
    </row>
    <row r="31" spans="1:24" s="2" customFormat="1" ht="22.5" customHeight="1">
      <c r="A31" s="8" t="s">
        <v>10</v>
      </c>
      <c r="B31" s="164">
        <v>37</v>
      </c>
      <c r="C31" s="170">
        <v>42</v>
      </c>
      <c r="D31" s="130">
        <f t="shared" si="5"/>
        <v>79</v>
      </c>
      <c r="E31" s="164">
        <v>10</v>
      </c>
      <c r="F31" s="170">
        <v>9</v>
      </c>
      <c r="G31" s="130">
        <f t="shared" si="6"/>
        <v>19</v>
      </c>
      <c r="H31" s="164">
        <v>9</v>
      </c>
      <c r="I31" s="170">
        <v>14</v>
      </c>
      <c r="J31" s="130">
        <f t="shared" si="7"/>
        <v>23</v>
      </c>
      <c r="K31" s="181">
        <f t="shared" si="8"/>
        <v>19</v>
      </c>
      <c r="L31" s="186">
        <f t="shared" si="8"/>
        <v>23</v>
      </c>
      <c r="M31" s="130">
        <f t="shared" si="9"/>
        <v>42</v>
      </c>
      <c r="N31" s="139">
        <f t="shared" si="10"/>
        <v>51.351351351351347</v>
      </c>
      <c r="O31" s="145">
        <f t="shared" si="10"/>
        <v>54.761904761904766</v>
      </c>
      <c r="P31" s="151">
        <f t="shared" si="10"/>
        <v>53.164556962025308</v>
      </c>
    </row>
    <row r="32" spans="1:24" s="2" customFormat="1" ht="22.5" customHeight="1">
      <c r="A32" s="8" t="s">
        <v>14</v>
      </c>
      <c r="B32" s="164">
        <v>24</v>
      </c>
      <c r="C32" s="170">
        <v>41</v>
      </c>
      <c r="D32" s="130">
        <f t="shared" si="5"/>
        <v>65</v>
      </c>
      <c r="E32" s="164">
        <v>6</v>
      </c>
      <c r="F32" s="170">
        <v>12</v>
      </c>
      <c r="G32" s="130">
        <f t="shared" si="6"/>
        <v>18</v>
      </c>
      <c r="H32" s="164">
        <v>11</v>
      </c>
      <c r="I32" s="170">
        <v>17</v>
      </c>
      <c r="J32" s="130">
        <f t="shared" si="7"/>
        <v>28</v>
      </c>
      <c r="K32" s="181">
        <f t="shared" si="8"/>
        <v>17</v>
      </c>
      <c r="L32" s="186">
        <f t="shared" si="8"/>
        <v>29</v>
      </c>
      <c r="M32" s="130">
        <f t="shared" si="9"/>
        <v>46</v>
      </c>
      <c r="N32" s="139">
        <f t="shared" si="10"/>
        <v>70.833333333333343</v>
      </c>
      <c r="O32" s="145">
        <f t="shared" si="10"/>
        <v>70.731707317073173</v>
      </c>
      <c r="P32" s="151">
        <f t="shared" si="10"/>
        <v>70.769230769230774</v>
      </c>
    </row>
    <row r="33" spans="1:16" s="2" customFormat="1" ht="22.5" customHeight="1">
      <c r="A33" s="8" t="s">
        <v>20</v>
      </c>
      <c r="B33" s="164">
        <v>41</v>
      </c>
      <c r="C33" s="170">
        <v>56</v>
      </c>
      <c r="D33" s="130">
        <f t="shared" si="5"/>
        <v>97</v>
      </c>
      <c r="E33" s="164">
        <v>11</v>
      </c>
      <c r="F33" s="170">
        <v>20</v>
      </c>
      <c r="G33" s="130">
        <f t="shared" si="6"/>
        <v>31</v>
      </c>
      <c r="H33" s="164">
        <v>19</v>
      </c>
      <c r="I33" s="170">
        <v>20</v>
      </c>
      <c r="J33" s="130">
        <f t="shared" si="7"/>
        <v>39</v>
      </c>
      <c r="K33" s="181">
        <f t="shared" si="8"/>
        <v>30</v>
      </c>
      <c r="L33" s="186">
        <f t="shared" si="8"/>
        <v>40</v>
      </c>
      <c r="M33" s="130">
        <f t="shared" si="9"/>
        <v>70</v>
      </c>
      <c r="N33" s="139">
        <f t="shared" si="10"/>
        <v>73.170731707317074</v>
      </c>
      <c r="O33" s="145">
        <f t="shared" si="10"/>
        <v>71.428571428571431</v>
      </c>
      <c r="P33" s="151">
        <f t="shared" si="10"/>
        <v>72.164948453608247</v>
      </c>
    </row>
    <row r="34" spans="1:16" s="2" customFormat="1" ht="22.5" customHeight="1">
      <c r="A34" s="8" t="s">
        <v>23</v>
      </c>
      <c r="B34" s="164">
        <v>49</v>
      </c>
      <c r="C34" s="170">
        <v>51</v>
      </c>
      <c r="D34" s="130">
        <f t="shared" si="5"/>
        <v>100</v>
      </c>
      <c r="E34" s="164">
        <v>17</v>
      </c>
      <c r="F34" s="170">
        <v>15</v>
      </c>
      <c r="G34" s="130">
        <f t="shared" si="6"/>
        <v>32</v>
      </c>
      <c r="H34" s="164">
        <v>18</v>
      </c>
      <c r="I34" s="170">
        <v>22</v>
      </c>
      <c r="J34" s="130">
        <f t="shared" si="7"/>
        <v>40</v>
      </c>
      <c r="K34" s="181">
        <f t="shared" si="8"/>
        <v>35</v>
      </c>
      <c r="L34" s="186">
        <f t="shared" si="8"/>
        <v>37</v>
      </c>
      <c r="M34" s="130">
        <f t="shared" si="9"/>
        <v>72</v>
      </c>
      <c r="N34" s="139">
        <f t="shared" si="10"/>
        <v>71.428571428571431</v>
      </c>
      <c r="O34" s="145">
        <f t="shared" si="10"/>
        <v>72.549019607843135</v>
      </c>
      <c r="P34" s="151">
        <f t="shared" si="10"/>
        <v>72</v>
      </c>
    </row>
    <row r="35" spans="1:16" s="2" customFormat="1" ht="22.5" customHeight="1">
      <c r="A35" s="10" t="s">
        <v>35</v>
      </c>
      <c r="B35" s="164">
        <v>150</v>
      </c>
      <c r="C35" s="170">
        <v>187</v>
      </c>
      <c r="D35" s="172">
        <f t="shared" si="5"/>
        <v>337</v>
      </c>
      <c r="E35" s="164">
        <v>45</v>
      </c>
      <c r="F35" s="170">
        <v>50</v>
      </c>
      <c r="G35" s="172">
        <f t="shared" si="6"/>
        <v>95</v>
      </c>
      <c r="H35" s="164">
        <v>59</v>
      </c>
      <c r="I35" s="170">
        <v>71</v>
      </c>
      <c r="J35" s="172">
        <f t="shared" si="7"/>
        <v>130</v>
      </c>
      <c r="K35" s="182">
        <f t="shared" si="8"/>
        <v>104</v>
      </c>
      <c r="L35" s="187">
        <f t="shared" si="8"/>
        <v>121</v>
      </c>
      <c r="M35" s="130">
        <f t="shared" si="9"/>
        <v>225</v>
      </c>
      <c r="N35" s="190">
        <f t="shared" si="10"/>
        <v>69.333333333333343</v>
      </c>
      <c r="O35" s="195">
        <f t="shared" si="10"/>
        <v>64.705882352941174</v>
      </c>
      <c r="P35" s="197">
        <f t="shared" si="10"/>
        <v>66.765578635014833</v>
      </c>
    </row>
    <row r="36" spans="1:16" s="2" customFormat="1" ht="22.5" customHeight="1">
      <c r="A36" s="11" t="s">
        <v>34</v>
      </c>
      <c r="B36" s="42">
        <f t="shared" ref="B36:M36" si="11">SUM(B23:B35)</f>
        <v>437</v>
      </c>
      <c r="C36" s="22">
        <f t="shared" si="11"/>
        <v>501</v>
      </c>
      <c r="D36" s="37">
        <f t="shared" si="11"/>
        <v>938</v>
      </c>
      <c r="E36" s="42">
        <f t="shared" si="11"/>
        <v>113</v>
      </c>
      <c r="F36" s="22">
        <f t="shared" si="11"/>
        <v>140</v>
      </c>
      <c r="G36" s="37">
        <f t="shared" si="11"/>
        <v>253</v>
      </c>
      <c r="H36" s="42">
        <f t="shared" si="11"/>
        <v>156</v>
      </c>
      <c r="I36" s="22">
        <f t="shared" si="11"/>
        <v>184</v>
      </c>
      <c r="J36" s="37">
        <f t="shared" si="11"/>
        <v>340</v>
      </c>
      <c r="K36" s="42">
        <f t="shared" si="11"/>
        <v>269</v>
      </c>
      <c r="L36" s="22">
        <f t="shared" si="11"/>
        <v>324</v>
      </c>
      <c r="M36" s="37">
        <f t="shared" si="11"/>
        <v>593</v>
      </c>
      <c r="N36" s="143">
        <f t="shared" si="10"/>
        <v>61.556064073226544</v>
      </c>
      <c r="O36" s="149">
        <f t="shared" si="10"/>
        <v>64.670658682634723</v>
      </c>
      <c r="P36" s="155">
        <f t="shared" si="10"/>
        <v>63.21961620469083</v>
      </c>
    </row>
    <row r="38" spans="1:16" s="2" customFormat="1" ht="13.5">
      <c r="A38" s="158" t="s">
        <v>9</v>
      </c>
      <c r="B38" s="165">
        <f>B36</f>
        <v>437</v>
      </c>
      <c r="C38" s="165">
        <f>C36</f>
        <v>501</v>
      </c>
      <c r="D38" s="173">
        <f>SUM(B38:C38)</f>
        <v>938</v>
      </c>
      <c r="E38" s="178">
        <f>E36</f>
        <v>113</v>
      </c>
      <c r="F38" s="178">
        <f>F36</f>
        <v>140</v>
      </c>
      <c r="G38" s="173">
        <f>SUM(E38:F38)</f>
        <v>253</v>
      </c>
      <c r="H38" s="178">
        <f>H36</f>
        <v>156</v>
      </c>
      <c r="I38" s="178">
        <f>I36</f>
        <v>184</v>
      </c>
      <c r="J38" s="173">
        <f>SUM(H38:I38)</f>
        <v>340</v>
      </c>
      <c r="K38" s="165">
        <f>K36</f>
        <v>269</v>
      </c>
      <c r="L38" s="165">
        <f>L36</f>
        <v>324</v>
      </c>
      <c r="M38" s="173">
        <f>SUM(K38:L38)</f>
        <v>593</v>
      </c>
      <c r="N38" s="192">
        <f>IF(OR(K38=0,B38=0),0,K38/B38*100)</f>
        <v>61.556064073226544</v>
      </c>
      <c r="O38" s="192">
        <f>IF(OR(L38=0,C38=0),0,L38/C38*100)</f>
        <v>64.670658682634723</v>
      </c>
      <c r="P38" s="192">
        <f>IF(OR(M38=0,D38=0),0,M38/D38*100)</f>
        <v>63.21961620469083</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3</v>
      </c>
      <c r="C40" s="167">
        <f t="shared" ref="C40:C52" si="13">ROUND(IF(C23=0,0,C23*$C$38/$C$36),0)</f>
        <v>5</v>
      </c>
      <c r="D40" s="166">
        <f t="shared" ref="D40:D52" si="14">SUM(B40:C40)</f>
        <v>8</v>
      </c>
      <c r="E40" s="167">
        <f t="shared" ref="E40:E52" si="15">ROUND(IF(E23=0,0,E23*$E$38/$E$36),0)</f>
        <v>0</v>
      </c>
      <c r="F40" s="167">
        <f t="shared" ref="F40:F52" si="16">ROUND(IF(F23=0,0,F23*$F$38/$F$36),0)</f>
        <v>1</v>
      </c>
      <c r="G40" s="166">
        <f t="shared" ref="G40:G52" si="17">SUM(E40:F40)</f>
        <v>1</v>
      </c>
      <c r="H40" s="167">
        <f t="shared" ref="H40:H52" si="18">ROUND(IF(H23=0,0,H23*$H$38/$H$36),0)</f>
        <v>0</v>
      </c>
      <c r="I40" s="167">
        <f t="shared" ref="I40:I52" si="19">ROUND(IF(I23=0,0,I23*$I$38/$I$36),0)</f>
        <v>2</v>
      </c>
      <c r="J40" s="166">
        <f t="shared" ref="J40:J52" si="20">SUM(H40:I40)</f>
        <v>2</v>
      </c>
      <c r="K40" s="167">
        <f t="shared" ref="K40:K52" si="21">ROUND(IF(K23=0,0,K23*$K$38/$K$36),0)</f>
        <v>0</v>
      </c>
      <c r="L40" s="167">
        <f t="shared" ref="L40:L52" si="22">ROUND(IF(L23=0,0,L23*$L$38/$L$36),0)</f>
        <v>3</v>
      </c>
      <c r="M40" s="166">
        <f t="shared" ref="M40:M52" si="23">SUM(K40:L40)</f>
        <v>3</v>
      </c>
      <c r="N40" s="193">
        <f t="shared" ref="N40:P52" si="24">IF(OR(K40=0,B40=0),0,K40/B40*100)</f>
        <v>0</v>
      </c>
      <c r="O40" s="193">
        <f t="shared" si="24"/>
        <v>60</v>
      </c>
      <c r="P40" s="193">
        <f t="shared" si="24"/>
        <v>37.5</v>
      </c>
    </row>
    <row r="41" spans="1:16" s="2" customFormat="1" ht="13.5">
      <c r="A41" s="159" t="s">
        <v>70</v>
      </c>
      <c r="B41" s="167">
        <f t="shared" si="12"/>
        <v>3</v>
      </c>
      <c r="C41" s="167">
        <f t="shared" si="13"/>
        <v>2</v>
      </c>
      <c r="D41" s="166">
        <f t="shared" si="14"/>
        <v>5</v>
      </c>
      <c r="E41" s="167">
        <f t="shared" si="15"/>
        <v>0</v>
      </c>
      <c r="F41" s="167">
        <f t="shared" si="16"/>
        <v>0</v>
      </c>
      <c r="G41" s="166">
        <f t="shared" si="17"/>
        <v>0</v>
      </c>
      <c r="H41" s="167">
        <f t="shared" si="18"/>
        <v>1</v>
      </c>
      <c r="I41" s="167">
        <f t="shared" si="19"/>
        <v>1</v>
      </c>
      <c r="J41" s="166">
        <f t="shared" si="20"/>
        <v>2</v>
      </c>
      <c r="K41" s="167">
        <f t="shared" si="21"/>
        <v>1</v>
      </c>
      <c r="L41" s="167">
        <f t="shared" si="22"/>
        <v>1</v>
      </c>
      <c r="M41" s="166">
        <f t="shared" si="23"/>
        <v>2</v>
      </c>
      <c r="N41" s="193">
        <f t="shared" si="24"/>
        <v>33.333333333333329</v>
      </c>
      <c r="O41" s="193">
        <f t="shared" si="24"/>
        <v>50</v>
      </c>
      <c r="P41" s="193">
        <f t="shared" si="24"/>
        <v>40</v>
      </c>
    </row>
    <row r="42" spans="1:16" s="2" customFormat="1" ht="13.5">
      <c r="A42" s="160" t="s">
        <v>0</v>
      </c>
      <c r="B42" s="167">
        <f t="shared" si="12"/>
        <v>16</v>
      </c>
      <c r="C42" s="167">
        <f t="shared" si="13"/>
        <v>17</v>
      </c>
      <c r="D42" s="166">
        <f t="shared" si="14"/>
        <v>33</v>
      </c>
      <c r="E42" s="167">
        <f t="shared" si="15"/>
        <v>0</v>
      </c>
      <c r="F42" s="167">
        <f t="shared" si="16"/>
        <v>3</v>
      </c>
      <c r="G42" s="166">
        <f t="shared" si="17"/>
        <v>3</v>
      </c>
      <c r="H42" s="167">
        <f t="shared" si="18"/>
        <v>5</v>
      </c>
      <c r="I42" s="167">
        <f t="shared" si="19"/>
        <v>6</v>
      </c>
      <c r="J42" s="166">
        <f t="shared" si="20"/>
        <v>11</v>
      </c>
      <c r="K42" s="167">
        <f t="shared" si="21"/>
        <v>5</v>
      </c>
      <c r="L42" s="167">
        <f t="shared" si="22"/>
        <v>9</v>
      </c>
      <c r="M42" s="166">
        <f t="shared" si="23"/>
        <v>14</v>
      </c>
      <c r="N42" s="193">
        <f t="shared" si="24"/>
        <v>31.25</v>
      </c>
      <c r="O42" s="193">
        <f t="shared" si="24"/>
        <v>52.941176470588239</v>
      </c>
      <c r="P42" s="193">
        <f t="shared" si="24"/>
        <v>42.424242424242422</v>
      </c>
    </row>
    <row r="43" spans="1:16" s="2" customFormat="1" ht="13.5">
      <c r="A43" s="160" t="s">
        <v>7</v>
      </c>
      <c r="B43" s="167">
        <f t="shared" si="12"/>
        <v>19</v>
      </c>
      <c r="C43" s="167">
        <f t="shared" si="13"/>
        <v>18</v>
      </c>
      <c r="D43" s="166">
        <f t="shared" si="14"/>
        <v>37</v>
      </c>
      <c r="E43" s="167">
        <f t="shared" si="15"/>
        <v>4</v>
      </c>
      <c r="F43" s="167">
        <f t="shared" si="16"/>
        <v>7</v>
      </c>
      <c r="G43" s="166">
        <f t="shared" si="17"/>
        <v>11</v>
      </c>
      <c r="H43" s="167">
        <f t="shared" si="18"/>
        <v>6</v>
      </c>
      <c r="I43" s="167">
        <f t="shared" si="19"/>
        <v>2</v>
      </c>
      <c r="J43" s="166">
        <f t="shared" si="20"/>
        <v>8</v>
      </c>
      <c r="K43" s="167">
        <f t="shared" si="21"/>
        <v>10</v>
      </c>
      <c r="L43" s="167">
        <f t="shared" si="22"/>
        <v>9</v>
      </c>
      <c r="M43" s="166">
        <f t="shared" si="23"/>
        <v>19</v>
      </c>
      <c r="N43" s="193">
        <f t="shared" si="24"/>
        <v>52.631578947368418</v>
      </c>
      <c r="O43" s="193">
        <f t="shared" si="24"/>
        <v>50</v>
      </c>
      <c r="P43" s="193">
        <f t="shared" si="24"/>
        <v>51.351351351351347</v>
      </c>
    </row>
    <row r="44" spans="1:16" s="2" customFormat="1" ht="13.5">
      <c r="A44" s="160" t="s">
        <v>11</v>
      </c>
      <c r="B44" s="167">
        <f t="shared" si="12"/>
        <v>16</v>
      </c>
      <c r="C44" s="167">
        <f t="shared" si="13"/>
        <v>16</v>
      </c>
      <c r="D44" s="166">
        <f t="shared" si="14"/>
        <v>32</v>
      </c>
      <c r="E44" s="167">
        <f t="shared" si="15"/>
        <v>2</v>
      </c>
      <c r="F44" s="167">
        <f t="shared" si="16"/>
        <v>8</v>
      </c>
      <c r="G44" s="166">
        <f t="shared" si="17"/>
        <v>10</v>
      </c>
      <c r="H44" s="167">
        <f t="shared" si="18"/>
        <v>5</v>
      </c>
      <c r="I44" s="167">
        <f t="shared" si="19"/>
        <v>5</v>
      </c>
      <c r="J44" s="166">
        <f t="shared" si="20"/>
        <v>10</v>
      </c>
      <c r="K44" s="167">
        <f t="shared" si="21"/>
        <v>7</v>
      </c>
      <c r="L44" s="167">
        <f t="shared" si="22"/>
        <v>13</v>
      </c>
      <c r="M44" s="166">
        <f t="shared" si="23"/>
        <v>20</v>
      </c>
      <c r="N44" s="193">
        <f t="shared" si="24"/>
        <v>43.75</v>
      </c>
      <c r="O44" s="193">
        <f t="shared" si="24"/>
        <v>81.25</v>
      </c>
      <c r="P44" s="193">
        <f t="shared" si="24"/>
        <v>62.5</v>
      </c>
    </row>
    <row r="45" spans="1:16" s="2" customFormat="1" ht="13.5">
      <c r="A45" s="160" t="s">
        <v>5</v>
      </c>
      <c r="B45" s="167">
        <f t="shared" si="12"/>
        <v>26</v>
      </c>
      <c r="C45" s="167">
        <f t="shared" si="13"/>
        <v>28</v>
      </c>
      <c r="D45" s="166">
        <f t="shared" si="14"/>
        <v>54</v>
      </c>
      <c r="E45" s="167">
        <f t="shared" si="15"/>
        <v>4</v>
      </c>
      <c r="F45" s="167">
        <f t="shared" si="16"/>
        <v>4</v>
      </c>
      <c r="G45" s="166">
        <f t="shared" si="17"/>
        <v>8</v>
      </c>
      <c r="H45" s="167">
        <f t="shared" si="18"/>
        <v>9</v>
      </c>
      <c r="I45" s="167">
        <f t="shared" si="19"/>
        <v>10</v>
      </c>
      <c r="J45" s="166">
        <f t="shared" si="20"/>
        <v>19</v>
      </c>
      <c r="K45" s="167">
        <f t="shared" si="21"/>
        <v>13</v>
      </c>
      <c r="L45" s="167">
        <f t="shared" si="22"/>
        <v>14</v>
      </c>
      <c r="M45" s="166">
        <f t="shared" si="23"/>
        <v>27</v>
      </c>
      <c r="N45" s="193">
        <f t="shared" si="24"/>
        <v>50</v>
      </c>
      <c r="O45" s="193">
        <f t="shared" si="24"/>
        <v>50</v>
      </c>
      <c r="P45" s="193">
        <f t="shared" si="24"/>
        <v>50</v>
      </c>
    </row>
    <row r="46" spans="1:16" s="2" customFormat="1" ht="13.5">
      <c r="A46" s="160" t="s">
        <v>17</v>
      </c>
      <c r="B46" s="167">
        <f t="shared" si="12"/>
        <v>25</v>
      </c>
      <c r="C46" s="167">
        <f t="shared" si="13"/>
        <v>21</v>
      </c>
      <c r="D46" s="166">
        <f t="shared" si="14"/>
        <v>46</v>
      </c>
      <c r="E46" s="167">
        <f t="shared" si="15"/>
        <v>5</v>
      </c>
      <c r="F46" s="167">
        <f t="shared" si="16"/>
        <v>4</v>
      </c>
      <c r="G46" s="166">
        <f t="shared" si="17"/>
        <v>9</v>
      </c>
      <c r="H46" s="167">
        <f t="shared" si="18"/>
        <v>8</v>
      </c>
      <c r="I46" s="167">
        <f t="shared" si="19"/>
        <v>8</v>
      </c>
      <c r="J46" s="166">
        <f t="shared" si="20"/>
        <v>16</v>
      </c>
      <c r="K46" s="167">
        <f t="shared" si="21"/>
        <v>13</v>
      </c>
      <c r="L46" s="167">
        <f t="shared" si="22"/>
        <v>12</v>
      </c>
      <c r="M46" s="166">
        <f t="shared" si="23"/>
        <v>25</v>
      </c>
      <c r="N46" s="193">
        <f t="shared" si="24"/>
        <v>52</v>
      </c>
      <c r="O46" s="193">
        <f t="shared" si="24"/>
        <v>57.142857142857139</v>
      </c>
      <c r="P46" s="193">
        <f t="shared" si="24"/>
        <v>54.347826086956516</v>
      </c>
    </row>
    <row r="47" spans="1:16" s="2" customFormat="1" ht="13.5">
      <c r="A47" s="160" t="s">
        <v>4</v>
      </c>
      <c r="B47" s="167">
        <f t="shared" si="12"/>
        <v>28</v>
      </c>
      <c r="C47" s="167">
        <f t="shared" si="13"/>
        <v>17</v>
      </c>
      <c r="D47" s="166">
        <f t="shared" si="14"/>
        <v>45</v>
      </c>
      <c r="E47" s="167">
        <f t="shared" si="15"/>
        <v>9</v>
      </c>
      <c r="F47" s="167">
        <f t="shared" si="16"/>
        <v>7</v>
      </c>
      <c r="G47" s="166">
        <f t="shared" si="17"/>
        <v>16</v>
      </c>
      <c r="H47" s="167">
        <f t="shared" si="18"/>
        <v>6</v>
      </c>
      <c r="I47" s="167">
        <f t="shared" si="19"/>
        <v>6</v>
      </c>
      <c r="J47" s="166">
        <f t="shared" si="20"/>
        <v>12</v>
      </c>
      <c r="K47" s="167">
        <f t="shared" si="21"/>
        <v>15</v>
      </c>
      <c r="L47" s="167">
        <f t="shared" si="22"/>
        <v>13</v>
      </c>
      <c r="M47" s="166">
        <f t="shared" si="23"/>
        <v>28</v>
      </c>
      <c r="N47" s="193">
        <f t="shared" si="24"/>
        <v>53.571428571428569</v>
      </c>
      <c r="O47" s="193">
        <f t="shared" si="24"/>
        <v>76.470588235294116</v>
      </c>
      <c r="P47" s="193">
        <f t="shared" si="24"/>
        <v>62.222222222222221</v>
      </c>
    </row>
    <row r="48" spans="1:16" s="2" customFormat="1" ht="13.5">
      <c r="A48" s="160" t="s">
        <v>10</v>
      </c>
      <c r="B48" s="167">
        <f t="shared" si="12"/>
        <v>37</v>
      </c>
      <c r="C48" s="167">
        <f t="shared" si="13"/>
        <v>42</v>
      </c>
      <c r="D48" s="166">
        <f t="shared" si="14"/>
        <v>79</v>
      </c>
      <c r="E48" s="167">
        <f t="shared" si="15"/>
        <v>10</v>
      </c>
      <c r="F48" s="167">
        <f t="shared" si="16"/>
        <v>9</v>
      </c>
      <c r="G48" s="166">
        <f t="shared" si="17"/>
        <v>19</v>
      </c>
      <c r="H48" s="167">
        <f t="shared" si="18"/>
        <v>9</v>
      </c>
      <c r="I48" s="167">
        <f t="shared" si="19"/>
        <v>14</v>
      </c>
      <c r="J48" s="166">
        <f t="shared" si="20"/>
        <v>23</v>
      </c>
      <c r="K48" s="167">
        <f t="shared" si="21"/>
        <v>19</v>
      </c>
      <c r="L48" s="167">
        <f t="shared" si="22"/>
        <v>23</v>
      </c>
      <c r="M48" s="166">
        <f t="shared" si="23"/>
        <v>42</v>
      </c>
      <c r="N48" s="193">
        <f t="shared" si="24"/>
        <v>51.351351351351347</v>
      </c>
      <c r="O48" s="193">
        <f t="shared" si="24"/>
        <v>54.761904761904766</v>
      </c>
      <c r="P48" s="193">
        <f t="shared" si="24"/>
        <v>53.164556962025308</v>
      </c>
    </row>
    <row r="49" spans="1:16" s="2" customFormat="1" ht="13.5">
      <c r="A49" s="160" t="s">
        <v>14</v>
      </c>
      <c r="B49" s="167">
        <f t="shared" si="12"/>
        <v>24</v>
      </c>
      <c r="C49" s="167">
        <f t="shared" si="13"/>
        <v>41</v>
      </c>
      <c r="D49" s="166">
        <f t="shared" si="14"/>
        <v>65</v>
      </c>
      <c r="E49" s="167">
        <f t="shared" si="15"/>
        <v>6</v>
      </c>
      <c r="F49" s="167">
        <f t="shared" si="16"/>
        <v>12</v>
      </c>
      <c r="G49" s="166">
        <f t="shared" si="17"/>
        <v>18</v>
      </c>
      <c r="H49" s="167">
        <f t="shared" si="18"/>
        <v>11</v>
      </c>
      <c r="I49" s="167">
        <f t="shared" si="19"/>
        <v>17</v>
      </c>
      <c r="J49" s="166">
        <f t="shared" si="20"/>
        <v>28</v>
      </c>
      <c r="K49" s="167">
        <f t="shared" si="21"/>
        <v>17</v>
      </c>
      <c r="L49" s="167">
        <f t="shared" si="22"/>
        <v>29</v>
      </c>
      <c r="M49" s="166">
        <f t="shared" si="23"/>
        <v>46</v>
      </c>
      <c r="N49" s="193">
        <f t="shared" si="24"/>
        <v>70.833333333333343</v>
      </c>
      <c r="O49" s="193">
        <f t="shared" si="24"/>
        <v>70.731707317073173</v>
      </c>
      <c r="P49" s="193">
        <f t="shared" si="24"/>
        <v>70.769230769230774</v>
      </c>
    </row>
    <row r="50" spans="1:16" s="2" customFormat="1" ht="13.5">
      <c r="A50" s="160" t="s">
        <v>20</v>
      </c>
      <c r="B50" s="167">
        <f t="shared" si="12"/>
        <v>41</v>
      </c>
      <c r="C50" s="167">
        <f t="shared" si="13"/>
        <v>56</v>
      </c>
      <c r="D50" s="166">
        <f t="shared" si="14"/>
        <v>97</v>
      </c>
      <c r="E50" s="167">
        <f t="shared" si="15"/>
        <v>11</v>
      </c>
      <c r="F50" s="167">
        <f t="shared" si="16"/>
        <v>20</v>
      </c>
      <c r="G50" s="166">
        <f t="shared" si="17"/>
        <v>31</v>
      </c>
      <c r="H50" s="167">
        <f t="shared" si="18"/>
        <v>19</v>
      </c>
      <c r="I50" s="167">
        <f t="shared" si="19"/>
        <v>20</v>
      </c>
      <c r="J50" s="166">
        <f t="shared" si="20"/>
        <v>39</v>
      </c>
      <c r="K50" s="167">
        <f t="shared" si="21"/>
        <v>30</v>
      </c>
      <c r="L50" s="167">
        <f t="shared" si="22"/>
        <v>40</v>
      </c>
      <c r="M50" s="166">
        <f t="shared" si="23"/>
        <v>70</v>
      </c>
      <c r="N50" s="193">
        <f t="shared" si="24"/>
        <v>73.170731707317074</v>
      </c>
      <c r="O50" s="193">
        <f t="shared" si="24"/>
        <v>71.428571428571431</v>
      </c>
      <c r="P50" s="193">
        <f t="shared" si="24"/>
        <v>72.164948453608247</v>
      </c>
    </row>
    <row r="51" spans="1:16" s="2" customFormat="1" ht="13.5">
      <c r="A51" s="160" t="s">
        <v>23</v>
      </c>
      <c r="B51" s="167">
        <f t="shared" si="12"/>
        <v>49</v>
      </c>
      <c r="C51" s="167">
        <f t="shared" si="13"/>
        <v>51</v>
      </c>
      <c r="D51" s="166">
        <f t="shared" si="14"/>
        <v>100</v>
      </c>
      <c r="E51" s="167">
        <f t="shared" si="15"/>
        <v>17</v>
      </c>
      <c r="F51" s="167">
        <f t="shared" si="16"/>
        <v>15</v>
      </c>
      <c r="G51" s="166">
        <f t="shared" si="17"/>
        <v>32</v>
      </c>
      <c r="H51" s="167">
        <f t="shared" si="18"/>
        <v>18</v>
      </c>
      <c r="I51" s="167">
        <f t="shared" si="19"/>
        <v>22</v>
      </c>
      <c r="J51" s="166">
        <f t="shared" si="20"/>
        <v>40</v>
      </c>
      <c r="K51" s="167">
        <f t="shared" si="21"/>
        <v>35</v>
      </c>
      <c r="L51" s="167">
        <f t="shared" si="22"/>
        <v>37</v>
      </c>
      <c r="M51" s="166">
        <f t="shared" si="23"/>
        <v>72</v>
      </c>
      <c r="N51" s="193">
        <f t="shared" si="24"/>
        <v>71.428571428571431</v>
      </c>
      <c r="O51" s="193">
        <f t="shared" si="24"/>
        <v>72.549019607843135</v>
      </c>
      <c r="P51" s="193">
        <f t="shared" si="24"/>
        <v>72</v>
      </c>
    </row>
    <row r="52" spans="1:16" s="2" customFormat="1" ht="13.5">
      <c r="A52" s="160" t="s">
        <v>35</v>
      </c>
      <c r="B52" s="167">
        <f t="shared" si="12"/>
        <v>150</v>
      </c>
      <c r="C52" s="167">
        <f t="shared" si="13"/>
        <v>187</v>
      </c>
      <c r="D52" s="166">
        <f t="shared" si="14"/>
        <v>337</v>
      </c>
      <c r="E52" s="167">
        <f t="shared" si="15"/>
        <v>45</v>
      </c>
      <c r="F52" s="167">
        <f t="shared" si="16"/>
        <v>50</v>
      </c>
      <c r="G52" s="166">
        <f t="shared" si="17"/>
        <v>95</v>
      </c>
      <c r="H52" s="167">
        <f t="shared" si="18"/>
        <v>59</v>
      </c>
      <c r="I52" s="167">
        <f t="shared" si="19"/>
        <v>71</v>
      </c>
      <c r="J52" s="166">
        <f t="shared" si="20"/>
        <v>130</v>
      </c>
      <c r="K52" s="167">
        <f t="shared" si="21"/>
        <v>104</v>
      </c>
      <c r="L52" s="167">
        <f t="shared" si="22"/>
        <v>121</v>
      </c>
      <c r="M52" s="166">
        <f t="shared" si="23"/>
        <v>225</v>
      </c>
      <c r="N52" s="193">
        <f t="shared" si="24"/>
        <v>69.333333333333343</v>
      </c>
      <c r="O52" s="193">
        <f t="shared" si="24"/>
        <v>64.705882352941174</v>
      </c>
      <c r="P52" s="193">
        <f t="shared" si="24"/>
        <v>66.765578635014833</v>
      </c>
    </row>
    <row r="53" spans="1:16" s="2" customFormat="1" ht="13.5">
      <c r="A53" s="160" t="s">
        <v>34</v>
      </c>
      <c r="B53" s="166">
        <f t="shared" ref="B53:M53" si="25">SUM(B40:B52)</f>
        <v>437</v>
      </c>
      <c r="C53" s="166">
        <f t="shared" si="25"/>
        <v>501</v>
      </c>
      <c r="D53" s="166">
        <f t="shared" si="25"/>
        <v>938</v>
      </c>
      <c r="E53" s="166">
        <f t="shared" si="25"/>
        <v>113</v>
      </c>
      <c r="F53" s="166">
        <f t="shared" si="25"/>
        <v>140</v>
      </c>
      <c r="G53" s="166">
        <f t="shared" si="25"/>
        <v>253</v>
      </c>
      <c r="H53" s="166">
        <f t="shared" si="25"/>
        <v>156</v>
      </c>
      <c r="I53" s="166">
        <f t="shared" si="25"/>
        <v>184</v>
      </c>
      <c r="J53" s="166">
        <f t="shared" si="25"/>
        <v>340</v>
      </c>
      <c r="K53" s="166">
        <f t="shared" si="25"/>
        <v>269</v>
      </c>
      <c r="L53" s="166">
        <f t="shared" si="25"/>
        <v>324</v>
      </c>
      <c r="M53" s="166">
        <f t="shared" si="25"/>
        <v>593</v>
      </c>
      <c r="N53" s="193">
        <f>ROUND(IF(OR(K53=0,B53=0),0,K53/B53*100),2)</f>
        <v>61.56</v>
      </c>
      <c r="O53" s="193">
        <f>ROUND(IF(OR(L53=0,C53=0),0,L53/C53*100),2)</f>
        <v>64.67</v>
      </c>
      <c r="P53" s="193">
        <f>ROUND(IF(OR(M53=0,D53=0),0,M53/D53*100),2)</f>
        <v>63.22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467" priority="169" stopIfTrue="1" operator="notEqual">
      <formula>B36</formula>
    </cfRule>
  </conditionalFormatting>
  <conditionalFormatting sqref="H49:J49">
    <cfRule type="cellIs" dxfId="3466" priority="170" stopIfTrue="1" operator="greaterThan">
      <formula>100</formula>
    </cfRule>
    <cfRule type="cellIs" dxfId="3465" priority="171" stopIfTrue="1" operator="notEqual">
      <formula>H36</formula>
    </cfRule>
  </conditionalFormatting>
  <conditionalFormatting sqref="H39:J48">
    <cfRule type="cellIs" dxfId="3464" priority="172" stopIfTrue="1" operator="greaterThan">
      <formula>100</formula>
    </cfRule>
  </conditionalFormatting>
  <conditionalFormatting sqref="B49:G49">
    <cfRule type="cellIs" dxfId="3463" priority="168" stopIfTrue="1" operator="notEqual">
      <formula>B36</formula>
    </cfRule>
  </conditionalFormatting>
  <conditionalFormatting sqref="H49:J49">
    <cfRule type="cellIs" dxfId="3462" priority="166" stopIfTrue="1" operator="greaterThan">
      <formula>100</formula>
    </cfRule>
    <cfRule type="cellIs" dxfId="3461" priority="167" stopIfTrue="1" operator="notEqual">
      <formula>H36</formula>
    </cfRule>
  </conditionalFormatting>
  <conditionalFormatting sqref="H39:J48">
    <cfRule type="cellIs" dxfId="3460" priority="165" stopIfTrue="1" operator="greaterThan">
      <formula>100</formula>
    </cfRule>
  </conditionalFormatting>
  <conditionalFormatting sqref="B49:G49">
    <cfRule type="cellIs" dxfId="3459" priority="164" stopIfTrue="1" operator="notEqual">
      <formula>B36</formula>
    </cfRule>
  </conditionalFormatting>
  <conditionalFormatting sqref="H49:J49">
    <cfRule type="cellIs" dxfId="3458" priority="162" stopIfTrue="1" operator="greaterThan">
      <formula>100</formula>
    </cfRule>
    <cfRule type="cellIs" dxfId="3457" priority="163" stopIfTrue="1" operator="notEqual">
      <formula>H36</formula>
    </cfRule>
  </conditionalFormatting>
  <conditionalFormatting sqref="H39:J48">
    <cfRule type="cellIs" dxfId="3456" priority="161" stopIfTrue="1" operator="greaterThan">
      <formula>100</formula>
    </cfRule>
  </conditionalFormatting>
  <conditionalFormatting sqref="B49:G49">
    <cfRule type="cellIs" dxfId="3455" priority="160" stopIfTrue="1" operator="notEqual">
      <formula>B36</formula>
    </cfRule>
  </conditionalFormatting>
  <conditionalFormatting sqref="H49:J49">
    <cfRule type="cellIs" dxfId="3454" priority="158" stopIfTrue="1" operator="greaterThan">
      <formula>100</formula>
    </cfRule>
    <cfRule type="cellIs" dxfId="3453" priority="159" stopIfTrue="1" operator="notEqual">
      <formula>H36</formula>
    </cfRule>
  </conditionalFormatting>
  <conditionalFormatting sqref="H39:J48">
    <cfRule type="cellIs" dxfId="3452" priority="157" stopIfTrue="1" operator="greaterThan">
      <formula>100</formula>
    </cfRule>
  </conditionalFormatting>
  <conditionalFormatting sqref="B49:G49">
    <cfRule type="cellIs" dxfId="3451" priority="156" stopIfTrue="1" operator="notEqual">
      <formula>B36</formula>
    </cfRule>
  </conditionalFormatting>
  <conditionalFormatting sqref="H49:J49">
    <cfRule type="cellIs" dxfId="3450" priority="154" stopIfTrue="1" operator="greaterThan">
      <formula>100</formula>
    </cfRule>
    <cfRule type="cellIs" dxfId="3449" priority="155" stopIfTrue="1" operator="notEqual">
      <formula>H36</formula>
    </cfRule>
  </conditionalFormatting>
  <conditionalFormatting sqref="H39:J48">
    <cfRule type="cellIs" dxfId="3448" priority="153" stopIfTrue="1" operator="greaterThan">
      <formula>100</formula>
    </cfRule>
  </conditionalFormatting>
  <conditionalFormatting sqref="B49:G49">
    <cfRule type="cellIs" dxfId="3447" priority="152" stopIfTrue="1" operator="notEqual">
      <formula>B36</formula>
    </cfRule>
  </conditionalFormatting>
  <conditionalFormatting sqref="H49:J49">
    <cfRule type="cellIs" dxfId="3446" priority="150" stopIfTrue="1" operator="greaterThan">
      <formula>100</formula>
    </cfRule>
    <cfRule type="cellIs" dxfId="3445" priority="151" stopIfTrue="1" operator="notEqual">
      <formula>H36</formula>
    </cfRule>
  </conditionalFormatting>
  <conditionalFormatting sqref="H39:J48">
    <cfRule type="cellIs" dxfId="3444" priority="149" stopIfTrue="1" operator="greaterThan">
      <formula>100</formula>
    </cfRule>
  </conditionalFormatting>
  <conditionalFormatting sqref="B49:G49">
    <cfRule type="cellIs" dxfId="3443" priority="148" stopIfTrue="1" operator="notEqual">
      <formula>B36</formula>
    </cfRule>
  </conditionalFormatting>
  <conditionalFormatting sqref="H49:J49">
    <cfRule type="cellIs" dxfId="3442" priority="146" stopIfTrue="1" operator="greaterThan">
      <formula>100</formula>
    </cfRule>
    <cfRule type="cellIs" dxfId="3441" priority="147" stopIfTrue="1" operator="notEqual">
      <formula>H36</formula>
    </cfRule>
  </conditionalFormatting>
  <conditionalFormatting sqref="H39:J48">
    <cfRule type="cellIs" dxfId="3440" priority="145" stopIfTrue="1" operator="greaterThan">
      <formula>100</formula>
    </cfRule>
  </conditionalFormatting>
  <conditionalFormatting sqref="B49:G49">
    <cfRule type="cellIs" dxfId="3439" priority="144" stopIfTrue="1" operator="notEqual">
      <formula>B36</formula>
    </cfRule>
  </conditionalFormatting>
  <conditionalFormatting sqref="H49:J49">
    <cfRule type="cellIs" dxfId="3438" priority="142" stopIfTrue="1" operator="greaterThan">
      <formula>100</formula>
    </cfRule>
    <cfRule type="cellIs" dxfId="3437" priority="143" stopIfTrue="1" operator="notEqual">
      <formula>H36</formula>
    </cfRule>
  </conditionalFormatting>
  <conditionalFormatting sqref="H39:J48">
    <cfRule type="cellIs" dxfId="3436" priority="141" stopIfTrue="1" operator="greaterThan">
      <formula>100</formula>
    </cfRule>
  </conditionalFormatting>
  <conditionalFormatting sqref="B49:G49">
    <cfRule type="cellIs" dxfId="3435" priority="140" stopIfTrue="1" operator="notEqual">
      <formula>B36</formula>
    </cfRule>
  </conditionalFormatting>
  <conditionalFormatting sqref="H49:J49">
    <cfRule type="cellIs" dxfId="3434" priority="138" stopIfTrue="1" operator="greaterThan">
      <formula>100</formula>
    </cfRule>
    <cfRule type="cellIs" dxfId="3433" priority="139" stopIfTrue="1" operator="notEqual">
      <formula>H36</formula>
    </cfRule>
  </conditionalFormatting>
  <conditionalFormatting sqref="H39:J48">
    <cfRule type="cellIs" dxfId="3432" priority="137" stopIfTrue="1" operator="greaterThan">
      <formula>100</formula>
    </cfRule>
  </conditionalFormatting>
  <conditionalFormatting sqref="B49:G49">
    <cfRule type="cellIs" dxfId="3431" priority="136" stopIfTrue="1" operator="notEqual">
      <formula>B36</formula>
    </cfRule>
  </conditionalFormatting>
  <conditionalFormatting sqref="H49:J49">
    <cfRule type="cellIs" dxfId="3430" priority="134" stopIfTrue="1" operator="greaterThan">
      <formula>100</formula>
    </cfRule>
    <cfRule type="cellIs" dxfId="3429" priority="135" stopIfTrue="1" operator="notEqual">
      <formula>H36</formula>
    </cfRule>
  </conditionalFormatting>
  <conditionalFormatting sqref="H39:J48">
    <cfRule type="cellIs" dxfId="3428" priority="133" stopIfTrue="1" operator="greaterThan">
      <formula>100</formula>
    </cfRule>
  </conditionalFormatting>
  <conditionalFormatting sqref="B49:G49">
    <cfRule type="cellIs" dxfId="3427" priority="132" stopIfTrue="1" operator="notEqual">
      <formula>B36</formula>
    </cfRule>
  </conditionalFormatting>
  <conditionalFormatting sqref="H49:J49">
    <cfRule type="cellIs" dxfId="3426" priority="130" stopIfTrue="1" operator="greaterThan">
      <formula>100</formula>
    </cfRule>
    <cfRule type="cellIs" dxfId="3425" priority="131" stopIfTrue="1" operator="notEqual">
      <formula>H36</formula>
    </cfRule>
  </conditionalFormatting>
  <conditionalFormatting sqref="H39:J48">
    <cfRule type="cellIs" dxfId="3424" priority="129" stopIfTrue="1" operator="greaterThan">
      <formula>100</formula>
    </cfRule>
  </conditionalFormatting>
  <conditionalFormatting sqref="B49:G49">
    <cfRule type="cellIs" dxfId="3423" priority="128" stopIfTrue="1" operator="notEqual">
      <formula>B36</formula>
    </cfRule>
  </conditionalFormatting>
  <conditionalFormatting sqref="H49:J49">
    <cfRule type="cellIs" dxfId="3422" priority="126" stopIfTrue="1" operator="greaterThan">
      <formula>100</formula>
    </cfRule>
    <cfRule type="cellIs" dxfId="3421" priority="127" stopIfTrue="1" operator="notEqual">
      <formula>H36</formula>
    </cfRule>
  </conditionalFormatting>
  <conditionalFormatting sqref="H39:J48">
    <cfRule type="cellIs" dxfId="3420" priority="125" stopIfTrue="1" operator="greaterThan">
      <formula>100</formula>
    </cfRule>
  </conditionalFormatting>
  <conditionalFormatting sqref="B49:G49">
    <cfRule type="cellIs" dxfId="3419" priority="124" stopIfTrue="1" operator="notEqual">
      <formula>B36</formula>
    </cfRule>
  </conditionalFormatting>
  <conditionalFormatting sqref="H49:J49">
    <cfRule type="cellIs" dxfId="3418" priority="122" stopIfTrue="1" operator="greaterThan">
      <formula>100</formula>
    </cfRule>
    <cfRule type="cellIs" dxfId="3417" priority="123" stopIfTrue="1" operator="notEqual">
      <formula>H36</formula>
    </cfRule>
  </conditionalFormatting>
  <conditionalFormatting sqref="H39:J48">
    <cfRule type="cellIs" dxfId="3416" priority="121" stopIfTrue="1" operator="greaterThan">
      <formula>100</formula>
    </cfRule>
  </conditionalFormatting>
  <conditionalFormatting sqref="B49:G49">
    <cfRule type="cellIs" dxfId="3415" priority="120" stopIfTrue="1" operator="notEqual">
      <formula>B36</formula>
    </cfRule>
  </conditionalFormatting>
  <conditionalFormatting sqref="H49:J49">
    <cfRule type="cellIs" dxfId="3414" priority="118" stopIfTrue="1" operator="greaterThan">
      <formula>100</formula>
    </cfRule>
    <cfRule type="cellIs" dxfId="3413" priority="119" stopIfTrue="1" operator="notEqual">
      <formula>H36</formula>
    </cfRule>
  </conditionalFormatting>
  <conditionalFormatting sqref="H39:J48">
    <cfRule type="cellIs" dxfId="3412" priority="117" stopIfTrue="1" operator="greaterThan">
      <formula>100</formula>
    </cfRule>
  </conditionalFormatting>
  <conditionalFormatting sqref="B49:G49">
    <cfRule type="cellIs" dxfId="3411" priority="116" stopIfTrue="1" operator="notEqual">
      <formula>B36</formula>
    </cfRule>
  </conditionalFormatting>
  <conditionalFormatting sqref="H49:J49">
    <cfRule type="cellIs" dxfId="3410" priority="114" stopIfTrue="1" operator="greaterThan">
      <formula>100</formula>
    </cfRule>
    <cfRule type="cellIs" dxfId="3409" priority="115" stopIfTrue="1" operator="notEqual">
      <formula>H36</formula>
    </cfRule>
  </conditionalFormatting>
  <conditionalFormatting sqref="H39:J48">
    <cfRule type="cellIs" dxfId="3408" priority="113" stopIfTrue="1" operator="greaterThan">
      <formula>100</formula>
    </cfRule>
  </conditionalFormatting>
  <conditionalFormatting sqref="B49:G49">
    <cfRule type="cellIs" dxfId="3407" priority="112" stopIfTrue="1" operator="notEqual">
      <formula>B36</formula>
    </cfRule>
  </conditionalFormatting>
  <conditionalFormatting sqref="H49:J49">
    <cfRule type="cellIs" dxfId="3406" priority="110" stopIfTrue="1" operator="greaterThan">
      <formula>100</formula>
    </cfRule>
    <cfRule type="cellIs" dxfId="3405" priority="111" stopIfTrue="1" operator="notEqual">
      <formula>H36</formula>
    </cfRule>
  </conditionalFormatting>
  <conditionalFormatting sqref="H39:J48">
    <cfRule type="cellIs" dxfId="3404" priority="109" stopIfTrue="1" operator="greaterThan">
      <formula>100</formula>
    </cfRule>
  </conditionalFormatting>
  <conditionalFormatting sqref="B49:G49">
    <cfRule type="cellIs" dxfId="3403" priority="108" stopIfTrue="1" operator="notEqual">
      <formula>B36</formula>
    </cfRule>
  </conditionalFormatting>
  <conditionalFormatting sqref="H49:J49">
    <cfRule type="cellIs" dxfId="3402" priority="106" stopIfTrue="1" operator="greaterThan">
      <formula>100</formula>
    </cfRule>
    <cfRule type="cellIs" dxfId="3401" priority="107" stopIfTrue="1" operator="notEqual">
      <formula>H36</formula>
    </cfRule>
  </conditionalFormatting>
  <conditionalFormatting sqref="H39:J48">
    <cfRule type="cellIs" dxfId="3400" priority="105" stopIfTrue="1" operator="greaterThan">
      <formula>100</formula>
    </cfRule>
  </conditionalFormatting>
  <conditionalFormatting sqref="B49:G49">
    <cfRule type="cellIs" dxfId="3399" priority="104" stopIfTrue="1" operator="notEqual">
      <formula>B36</formula>
    </cfRule>
  </conditionalFormatting>
  <conditionalFormatting sqref="H49:J49">
    <cfRule type="cellIs" dxfId="3398" priority="102" stopIfTrue="1" operator="greaterThan">
      <formula>100</formula>
    </cfRule>
    <cfRule type="cellIs" dxfId="3397" priority="103" stopIfTrue="1" operator="notEqual">
      <formula>H36</formula>
    </cfRule>
  </conditionalFormatting>
  <conditionalFormatting sqref="H39:J48">
    <cfRule type="cellIs" dxfId="3396" priority="101" stopIfTrue="1" operator="greaterThan">
      <formula>100</formula>
    </cfRule>
  </conditionalFormatting>
  <conditionalFormatting sqref="B49:G49">
    <cfRule type="cellIs" dxfId="3395" priority="100" stopIfTrue="1" operator="notEqual">
      <formula>B36</formula>
    </cfRule>
  </conditionalFormatting>
  <conditionalFormatting sqref="H49:J49">
    <cfRule type="cellIs" dxfId="3394" priority="98" stopIfTrue="1" operator="greaterThan">
      <formula>100</formula>
    </cfRule>
    <cfRule type="cellIs" dxfId="3393" priority="99" stopIfTrue="1" operator="notEqual">
      <formula>H36</formula>
    </cfRule>
  </conditionalFormatting>
  <conditionalFormatting sqref="H39:J48">
    <cfRule type="cellIs" dxfId="3392" priority="97" stopIfTrue="1" operator="greaterThan">
      <formula>100</formula>
    </cfRule>
  </conditionalFormatting>
  <conditionalFormatting sqref="B49:G49">
    <cfRule type="cellIs" dxfId="3391" priority="96" stopIfTrue="1" operator="notEqual">
      <formula>B36</formula>
    </cfRule>
  </conditionalFormatting>
  <conditionalFormatting sqref="H49:J49">
    <cfRule type="cellIs" dxfId="3390" priority="94" stopIfTrue="1" operator="greaterThan">
      <formula>100</formula>
    </cfRule>
    <cfRule type="cellIs" dxfId="3389" priority="95" stopIfTrue="1" operator="notEqual">
      <formula>H36</formula>
    </cfRule>
  </conditionalFormatting>
  <conditionalFormatting sqref="H39:J48">
    <cfRule type="cellIs" dxfId="3388" priority="93" stopIfTrue="1" operator="greaterThan">
      <formula>100</formula>
    </cfRule>
  </conditionalFormatting>
  <conditionalFormatting sqref="B49:G49">
    <cfRule type="cellIs" dxfId="3387" priority="92" stopIfTrue="1" operator="notEqual">
      <formula>B36</formula>
    </cfRule>
  </conditionalFormatting>
  <conditionalFormatting sqref="H49:J49">
    <cfRule type="cellIs" dxfId="3386" priority="90" stopIfTrue="1" operator="greaterThan">
      <formula>100</formula>
    </cfRule>
    <cfRule type="cellIs" dxfId="3385" priority="91" stopIfTrue="1" operator="notEqual">
      <formula>H36</formula>
    </cfRule>
  </conditionalFormatting>
  <conditionalFormatting sqref="H39:J48">
    <cfRule type="cellIs" dxfId="3384" priority="89" stopIfTrue="1" operator="greaterThan">
      <formula>100</formula>
    </cfRule>
  </conditionalFormatting>
  <conditionalFormatting sqref="B49:G49">
    <cfRule type="cellIs" dxfId="3383" priority="88" stopIfTrue="1" operator="notEqual">
      <formula>B36</formula>
    </cfRule>
  </conditionalFormatting>
  <conditionalFormatting sqref="H49:J49">
    <cfRule type="cellIs" dxfId="3382" priority="86" stopIfTrue="1" operator="greaterThan">
      <formula>100</formula>
    </cfRule>
    <cfRule type="cellIs" dxfId="3381" priority="87" stopIfTrue="1" operator="notEqual">
      <formula>H36</formula>
    </cfRule>
  </conditionalFormatting>
  <conditionalFormatting sqref="H39:J48">
    <cfRule type="cellIs" dxfId="3380" priority="85" stopIfTrue="1" operator="greaterThan">
      <formula>100</formula>
    </cfRule>
  </conditionalFormatting>
  <conditionalFormatting sqref="B49:G49">
    <cfRule type="cellIs" dxfId="3379" priority="84" stopIfTrue="1" operator="notEqual">
      <formula>B36</formula>
    </cfRule>
  </conditionalFormatting>
  <conditionalFormatting sqref="H49:J49">
    <cfRule type="cellIs" dxfId="3378" priority="82" stopIfTrue="1" operator="greaterThan">
      <formula>100</formula>
    </cfRule>
    <cfRule type="cellIs" dxfId="3377" priority="83" stopIfTrue="1" operator="notEqual">
      <formula>H36</formula>
    </cfRule>
  </conditionalFormatting>
  <conditionalFormatting sqref="H39:J48">
    <cfRule type="cellIs" dxfId="3376" priority="81" stopIfTrue="1" operator="greaterThan">
      <formula>100</formula>
    </cfRule>
  </conditionalFormatting>
  <conditionalFormatting sqref="B49:G49">
    <cfRule type="cellIs" dxfId="3375" priority="80" stopIfTrue="1" operator="notEqual">
      <formula>B36</formula>
    </cfRule>
  </conditionalFormatting>
  <conditionalFormatting sqref="H49:J49">
    <cfRule type="cellIs" dxfId="3374" priority="78" stopIfTrue="1" operator="greaterThan">
      <formula>100</formula>
    </cfRule>
    <cfRule type="cellIs" dxfId="3373" priority="79" stopIfTrue="1" operator="notEqual">
      <formula>H36</formula>
    </cfRule>
  </conditionalFormatting>
  <conditionalFormatting sqref="H39:J48">
    <cfRule type="cellIs" dxfId="3372" priority="77" stopIfTrue="1" operator="greaterThan">
      <formula>100</formula>
    </cfRule>
  </conditionalFormatting>
  <conditionalFormatting sqref="B49:G49">
    <cfRule type="cellIs" dxfId="3371" priority="76" stopIfTrue="1" operator="notEqual">
      <formula>B36</formula>
    </cfRule>
  </conditionalFormatting>
  <conditionalFormatting sqref="H49:J49">
    <cfRule type="cellIs" dxfId="3370" priority="74" stopIfTrue="1" operator="greaterThan">
      <formula>100</formula>
    </cfRule>
    <cfRule type="cellIs" dxfId="3369" priority="75" stopIfTrue="1" operator="notEqual">
      <formula>H36</formula>
    </cfRule>
  </conditionalFormatting>
  <conditionalFormatting sqref="H39:J48">
    <cfRule type="cellIs" dxfId="3368" priority="73" stopIfTrue="1" operator="greaterThan">
      <formula>100</formula>
    </cfRule>
  </conditionalFormatting>
  <conditionalFormatting sqref="B49:G49">
    <cfRule type="cellIs" dxfId="3367" priority="72" stopIfTrue="1" operator="notEqual">
      <formula>B36</formula>
    </cfRule>
  </conditionalFormatting>
  <conditionalFormatting sqref="H49:J49">
    <cfRule type="cellIs" dxfId="3366" priority="70" stopIfTrue="1" operator="greaterThan">
      <formula>100</formula>
    </cfRule>
    <cfRule type="cellIs" dxfId="3365" priority="71" stopIfTrue="1" operator="notEqual">
      <formula>H36</formula>
    </cfRule>
  </conditionalFormatting>
  <conditionalFormatting sqref="H39:J48">
    <cfRule type="cellIs" dxfId="3364" priority="69" stopIfTrue="1" operator="greaterThan">
      <formula>100</formula>
    </cfRule>
  </conditionalFormatting>
  <conditionalFormatting sqref="B49:G49">
    <cfRule type="cellIs" dxfId="3363" priority="68" stopIfTrue="1" operator="notEqual">
      <formula>B36</formula>
    </cfRule>
  </conditionalFormatting>
  <conditionalFormatting sqref="H49:J49">
    <cfRule type="cellIs" dxfId="3362" priority="66" stopIfTrue="1" operator="greaterThan">
      <formula>100</formula>
    </cfRule>
    <cfRule type="cellIs" dxfId="3361" priority="67" stopIfTrue="1" operator="notEqual">
      <formula>H36</formula>
    </cfRule>
  </conditionalFormatting>
  <conditionalFormatting sqref="H39:J48">
    <cfRule type="cellIs" dxfId="3360" priority="65" stopIfTrue="1" operator="greaterThan">
      <formula>100</formula>
    </cfRule>
  </conditionalFormatting>
  <conditionalFormatting sqref="B49:G49">
    <cfRule type="cellIs" dxfId="3359" priority="64" stopIfTrue="1" operator="notEqual">
      <formula>B36</formula>
    </cfRule>
  </conditionalFormatting>
  <conditionalFormatting sqref="H49:J49">
    <cfRule type="cellIs" dxfId="3358" priority="62" stopIfTrue="1" operator="greaterThan">
      <formula>100</formula>
    </cfRule>
    <cfRule type="cellIs" dxfId="3357" priority="63" stopIfTrue="1" operator="notEqual">
      <formula>H36</formula>
    </cfRule>
  </conditionalFormatting>
  <conditionalFormatting sqref="H39:J48">
    <cfRule type="cellIs" dxfId="3356" priority="61" stopIfTrue="1" operator="greaterThan">
      <formula>100</formula>
    </cfRule>
  </conditionalFormatting>
  <conditionalFormatting sqref="B49:G49">
    <cfRule type="cellIs" dxfId="3355" priority="60" stopIfTrue="1" operator="notEqual">
      <formula>B36</formula>
    </cfRule>
  </conditionalFormatting>
  <conditionalFormatting sqref="H49:J49">
    <cfRule type="cellIs" dxfId="3354" priority="58" stopIfTrue="1" operator="greaterThan">
      <formula>100</formula>
    </cfRule>
    <cfRule type="cellIs" dxfId="3353" priority="59" stopIfTrue="1" operator="notEqual">
      <formula>H36</formula>
    </cfRule>
  </conditionalFormatting>
  <conditionalFormatting sqref="H39:J48">
    <cfRule type="cellIs" dxfId="3352" priority="57" stopIfTrue="1" operator="greaterThan">
      <formula>100</formula>
    </cfRule>
  </conditionalFormatting>
  <conditionalFormatting sqref="B49:G49">
    <cfRule type="cellIs" dxfId="3351" priority="56" stopIfTrue="1" operator="notEqual">
      <formula>B36</formula>
    </cfRule>
  </conditionalFormatting>
  <conditionalFormatting sqref="H49:J49">
    <cfRule type="cellIs" dxfId="3350" priority="54" stopIfTrue="1" operator="greaterThan">
      <formula>100</formula>
    </cfRule>
    <cfRule type="cellIs" dxfId="3349" priority="55" stopIfTrue="1" operator="notEqual">
      <formula>H36</formula>
    </cfRule>
  </conditionalFormatting>
  <conditionalFormatting sqref="H39:J48">
    <cfRule type="cellIs" dxfId="3348" priority="53" stopIfTrue="1" operator="greaterThan">
      <formula>100</formula>
    </cfRule>
  </conditionalFormatting>
  <conditionalFormatting sqref="B49:G49">
    <cfRule type="cellIs" dxfId="3347" priority="52" stopIfTrue="1" operator="notEqual">
      <formula>B36</formula>
    </cfRule>
  </conditionalFormatting>
  <conditionalFormatting sqref="H49:J49">
    <cfRule type="cellIs" dxfId="3346" priority="50" stopIfTrue="1" operator="greaterThan">
      <formula>100</formula>
    </cfRule>
    <cfRule type="cellIs" dxfId="3345" priority="51" stopIfTrue="1" operator="notEqual">
      <formula>H36</formula>
    </cfRule>
  </conditionalFormatting>
  <conditionalFormatting sqref="H39:J48">
    <cfRule type="cellIs" dxfId="3344" priority="49" stopIfTrue="1" operator="greaterThan">
      <formula>100</formula>
    </cfRule>
  </conditionalFormatting>
  <conditionalFormatting sqref="B49:G49">
    <cfRule type="cellIs" dxfId="3343" priority="48" stopIfTrue="1" operator="notEqual">
      <formula>B36</formula>
    </cfRule>
  </conditionalFormatting>
  <conditionalFormatting sqref="H49:J49">
    <cfRule type="cellIs" dxfId="3342" priority="46" stopIfTrue="1" operator="greaterThan">
      <formula>100</formula>
    </cfRule>
    <cfRule type="cellIs" dxfId="3341" priority="47" stopIfTrue="1" operator="notEqual">
      <formula>H36</formula>
    </cfRule>
  </conditionalFormatting>
  <conditionalFormatting sqref="H39:J48">
    <cfRule type="cellIs" dxfId="3340" priority="45" stopIfTrue="1" operator="greaterThan">
      <formula>100</formula>
    </cfRule>
  </conditionalFormatting>
  <conditionalFormatting sqref="B53:G53">
    <cfRule type="cellIs" dxfId="3339" priority="44" stopIfTrue="1" operator="notEqual">
      <formula>B38</formula>
    </cfRule>
  </conditionalFormatting>
  <conditionalFormatting sqref="H53:J53">
    <cfRule type="cellIs" dxfId="3338" priority="42" stopIfTrue="1" operator="greaterThan">
      <formula>100</formula>
    </cfRule>
    <cfRule type="cellIs" dxfId="3337" priority="43" stopIfTrue="1" operator="notEqual">
      <formula>H38</formula>
    </cfRule>
  </conditionalFormatting>
  <conditionalFormatting sqref="H40:J52">
    <cfRule type="cellIs" dxfId="3336" priority="41" stopIfTrue="1" operator="greaterThan">
      <formula>100</formula>
    </cfRule>
  </conditionalFormatting>
  <conditionalFormatting sqref="B53:G53">
    <cfRule type="cellIs" dxfId="3335" priority="40" stopIfTrue="1" operator="notEqual">
      <formula>B38</formula>
    </cfRule>
  </conditionalFormatting>
  <conditionalFormatting sqref="H53:J53">
    <cfRule type="cellIs" dxfId="3334" priority="38" stopIfTrue="1" operator="greaterThan">
      <formula>100</formula>
    </cfRule>
    <cfRule type="cellIs" dxfId="3333" priority="39" stopIfTrue="1" operator="notEqual">
      <formula>H38</formula>
    </cfRule>
  </conditionalFormatting>
  <conditionalFormatting sqref="H40:J52">
    <cfRule type="cellIs" dxfId="3332" priority="37" stopIfTrue="1" operator="greaterThan">
      <formula>100</formula>
    </cfRule>
  </conditionalFormatting>
  <conditionalFormatting sqref="B49:G49">
    <cfRule type="cellIs" dxfId="3331" priority="36" stopIfTrue="1" operator="notEqual">
      <formula>B36</formula>
    </cfRule>
  </conditionalFormatting>
  <conditionalFormatting sqref="H49:J49">
    <cfRule type="cellIs" dxfId="3330" priority="34" stopIfTrue="1" operator="greaterThan">
      <formula>100</formula>
    </cfRule>
    <cfRule type="cellIs" dxfId="3329" priority="35" stopIfTrue="1" operator="notEqual">
      <formula>H36</formula>
    </cfRule>
  </conditionalFormatting>
  <conditionalFormatting sqref="H39:J48">
    <cfRule type="cellIs" dxfId="3328" priority="33" stopIfTrue="1" operator="greaterThan">
      <formula>100</formula>
    </cfRule>
  </conditionalFormatting>
  <conditionalFormatting sqref="B53:G53">
    <cfRule type="cellIs" dxfId="3327" priority="32" stopIfTrue="1" operator="notEqual">
      <formula>B38</formula>
    </cfRule>
  </conditionalFormatting>
  <conditionalFormatting sqref="H53:J53">
    <cfRule type="cellIs" dxfId="3326" priority="30" stopIfTrue="1" operator="greaterThan">
      <formula>100</formula>
    </cfRule>
    <cfRule type="cellIs" dxfId="3325" priority="31" stopIfTrue="1" operator="notEqual">
      <formula>H38</formula>
    </cfRule>
  </conditionalFormatting>
  <conditionalFormatting sqref="H40:J52">
    <cfRule type="cellIs" dxfId="3324" priority="29" stopIfTrue="1" operator="greaterThan">
      <formula>100</formula>
    </cfRule>
  </conditionalFormatting>
  <conditionalFormatting sqref="B53:G53">
    <cfRule type="cellIs" dxfId="3323" priority="28" stopIfTrue="1" operator="notEqual">
      <formula>B38</formula>
    </cfRule>
  </conditionalFormatting>
  <conditionalFormatting sqref="H53:J53">
    <cfRule type="cellIs" dxfId="3322" priority="26" stopIfTrue="1" operator="greaterThan">
      <formula>100</formula>
    </cfRule>
    <cfRule type="cellIs" dxfId="3321" priority="27" stopIfTrue="1" operator="notEqual">
      <formula>H38</formula>
    </cfRule>
  </conditionalFormatting>
  <conditionalFormatting sqref="H40:J52">
    <cfRule type="cellIs" dxfId="3320" priority="25" stopIfTrue="1" operator="greaterThan">
      <formula>100</formula>
    </cfRule>
  </conditionalFormatting>
  <conditionalFormatting sqref="B49:G49">
    <cfRule type="cellIs" dxfId="3319" priority="24" stopIfTrue="1" operator="notEqual">
      <formula>B36</formula>
    </cfRule>
  </conditionalFormatting>
  <conditionalFormatting sqref="H49:J49">
    <cfRule type="cellIs" dxfId="3318" priority="22" stopIfTrue="1" operator="greaterThan">
      <formula>100</formula>
    </cfRule>
    <cfRule type="cellIs" dxfId="3317" priority="23" stopIfTrue="1" operator="notEqual">
      <formula>H36</formula>
    </cfRule>
  </conditionalFormatting>
  <conditionalFormatting sqref="H39:J48">
    <cfRule type="cellIs" dxfId="3316" priority="21" stopIfTrue="1" operator="greaterThan">
      <formula>100</formula>
    </cfRule>
  </conditionalFormatting>
  <conditionalFormatting sqref="B53:G53">
    <cfRule type="cellIs" dxfId="3315" priority="20" stopIfTrue="1" operator="notEqual">
      <formula>B38</formula>
    </cfRule>
  </conditionalFormatting>
  <conditionalFormatting sqref="H53:J53">
    <cfRule type="cellIs" dxfId="3314" priority="18" stopIfTrue="1" operator="greaterThan">
      <formula>100</formula>
    </cfRule>
    <cfRule type="cellIs" dxfId="3313" priority="19" stopIfTrue="1" operator="notEqual">
      <formula>H38</formula>
    </cfRule>
  </conditionalFormatting>
  <conditionalFormatting sqref="H40:J52">
    <cfRule type="cellIs" dxfId="3312" priority="17" stopIfTrue="1" operator="greaterThan">
      <formula>100</formula>
    </cfRule>
  </conditionalFormatting>
  <conditionalFormatting sqref="B53:G53">
    <cfRule type="cellIs" dxfId="3311" priority="16" stopIfTrue="1" operator="notEqual">
      <formula>B38</formula>
    </cfRule>
  </conditionalFormatting>
  <conditionalFormatting sqref="H53:J53">
    <cfRule type="cellIs" dxfId="3310" priority="14" stopIfTrue="1" operator="greaterThan">
      <formula>100</formula>
    </cfRule>
    <cfRule type="cellIs" dxfId="3309" priority="15" stopIfTrue="1" operator="notEqual">
      <formula>H38</formula>
    </cfRule>
  </conditionalFormatting>
  <conditionalFormatting sqref="H40:J52">
    <cfRule type="cellIs" dxfId="3308" priority="13" stopIfTrue="1" operator="greaterThan">
      <formula>100</formula>
    </cfRule>
  </conditionalFormatting>
  <conditionalFormatting sqref="B53:G53">
    <cfRule type="cellIs" dxfId="3307" priority="12" stopIfTrue="1" operator="notEqual">
      <formula>B38</formula>
    </cfRule>
  </conditionalFormatting>
  <conditionalFormatting sqref="H53:J53">
    <cfRule type="cellIs" dxfId="3306" priority="10" stopIfTrue="1" operator="greaterThan">
      <formula>100</formula>
    </cfRule>
    <cfRule type="cellIs" dxfId="3305" priority="11" stopIfTrue="1" operator="notEqual">
      <formula>H38</formula>
    </cfRule>
  </conditionalFormatting>
  <conditionalFormatting sqref="H40:J52">
    <cfRule type="cellIs" dxfId="3304" priority="9" stopIfTrue="1" operator="greaterThan">
      <formula>100</formula>
    </cfRule>
  </conditionalFormatting>
  <conditionalFormatting sqref="B53:G53">
    <cfRule type="cellIs" dxfId="3303" priority="8" stopIfTrue="1" operator="notEqual">
      <formula>B38</formula>
    </cfRule>
  </conditionalFormatting>
  <conditionalFormatting sqref="H53:J53">
    <cfRule type="cellIs" dxfId="3302" priority="6" stopIfTrue="1" operator="greaterThan">
      <formula>100</formula>
    </cfRule>
    <cfRule type="cellIs" dxfId="3301" priority="7" stopIfTrue="1" operator="notEqual">
      <formula>H38</formula>
    </cfRule>
  </conditionalFormatting>
  <conditionalFormatting sqref="H40:J52">
    <cfRule type="cellIs" dxfId="3300" priority="5" stopIfTrue="1" operator="greaterThan">
      <formula>100</formula>
    </cfRule>
  </conditionalFormatting>
  <conditionalFormatting sqref="B53:M53">
    <cfRule type="cellIs" dxfId="3299" priority="4" stopIfTrue="1" operator="notEqual">
      <formula>B38</formula>
    </cfRule>
  </conditionalFormatting>
  <conditionalFormatting sqref="N53:P53">
    <cfRule type="cellIs" dxfId="3298" priority="2" stopIfTrue="1" operator="greaterThan">
      <formula>100</formula>
    </cfRule>
    <cfRule type="cellIs" dxfId="3297" priority="3" stopIfTrue="1" operator="notEqual">
      <formula>N38</formula>
    </cfRule>
  </conditionalFormatting>
  <conditionalFormatting sqref="N40:P52">
    <cfRule type="cellIs" dxfId="32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12</v>
      </c>
      <c r="C6" s="168">
        <f t="shared" si="0"/>
        <v>3</v>
      </c>
      <c r="D6" s="171">
        <f t="shared" ref="D6:D16" si="1">SUM(B6:C6)</f>
        <v>15</v>
      </c>
      <c r="E6" s="174"/>
      <c r="F6" s="174"/>
      <c r="G6" s="174"/>
      <c r="H6" s="174"/>
      <c r="I6" s="174"/>
      <c r="J6" s="174"/>
      <c r="K6" s="179">
        <f t="shared" ref="K6:L16" si="2">K42</f>
        <v>7</v>
      </c>
      <c r="L6" s="183">
        <f t="shared" si="2"/>
        <v>3</v>
      </c>
      <c r="M6" s="188">
        <f t="shared" ref="M6:M17" si="3">SUM(K6:L6)</f>
        <v>10</v>
      </c>
      <c r="N6" s="91">
        <f t="shared" ref="N6:P17" si="4">IF(OR(K6=0,B6=0),0,K6/B6*100)</f>
        <v>58.333333333333336</v>
      </c>
      <c r="O6" s="194">
        <f t="shared" si="4"/>
        <v>100</v>
      </c>
      <c r="P6" s="196">
        <f t="shared" si="4"/>
        <v>66.666666666666657</v>
      </c>
    </row>
    <row r="7" spans="1:16" s="2" customFormat="1" ht="22.5" hidden="1" customHeight="1">
      <c r="A7" s="8" t="s">
        <v>7</v>
      </c>
      <c r="B7" s="161">
        <f t="shared" si="0"/>
        <v>9</v>
      </c>
      <c r="C7" s="168">
        <f t="shared" si="0"/>
        <v>4</v>
      </c>
      <c r="D7" s="130">
        <f t="shared" si="1"/>
        <v>13</v>
      </c>
      <c r="E7" s="175"/>
      <c r="F7" s="175"/>
      <c r="G7" s="175"/>
      <c r="H7" s="175"/>
      <c r="I7" s="175"/>
      <c r="J7" s="175"/>
      <c r="K7" s="162">
        <f t="shared" si="2"/>
        <v>6</v>
      </c>
      <c r="L7" s="169">
        <f t="shared" si="2"/>
        <v>2</v>
      </c>
      <c r="M7" s="130">
        <f t="shared" si="3"/>
        <v>8</v>
      </c>
      <c r="N7" s="139">
        <f t="shared" si="4"/>
        <v>66.666666666666657</v>
      </c>
      <c r="O7" s="145">
        <f t="shared" si="4"/>
        <v>50</v>
      </c>
      <c r="P7" s="151">
        <f t="shared" si="4"/>
        <v>61.53846153846154</v>
      </c>
    </row>
    <row r="8" spans="1:16" s="2" customFormat="1" ht="22.5" hidden="1" customHeight="1">
      <c r="A8" s="8" t="s">
        <v>11</v>
      </c>
      <c r="B8" s="161">
        <f t="shared" si="0"/>
        <v>7</v>
      </c>
      <c r="C8" s="168">
        <f t="shared" si="0"/>
        <v>11</v>
      </c>
      <c r="D8" s="130">
        <f t="shared" si="1"/>
        <v>18</v>
      </c>
      <c r="E8" s="175"/>
      <c r="F8" s="175"/>
      <c r="G8" s="175"/>
      <c r="H8" s="175"/>
      <c r="I8" s="175"/>
      <c r="J8" s="175"/>
      <c r="K8" s="162">
        <f t="shared" si="2"/>
        <v>5</v>
      </c>
      <c r="L8" s="169">
        <f t="shared" si="2"/>
        <v>7</v>
      </c>
      <c r="M8" s="130">
        <f t="shared" si="3"/>
        <v>12</v>
      </c>
      <c r="N8" s="139">
        <f t="shared" si="4"/>
        <v>71.428571428571431</v>
      </c>
      <c r="O8" s="145">
        <f t="shared" si="4"/>
        <v>63.636363636363633</v>
      </c>
      <c r="P8" s="151">
        <f t="shared" si="4"/>
        <v>66.666666666666657</v>
      </c>
    </row>
    <row r="9" spans="1:16" s="2" customFormat="1" ht="22.5" hidden="1" customHeight="1">
      <c r="A9" s="8" t="s">
        <v>5</v>
      </c>
      <c r="B9" s="161">
        <f t="shared" si="0"/>
        <v>14</v>
      </c>
      <c r="C9" s="168">
        <f t="shared" si="0"/>
        <v>14</v>
      </c>
      <c r="D9" s="130">
        <f t="shared" si="1"/>
        <v>28</v>
      </c>
      <c r="E9" s="175"/>
      <c r="F9" s="175"/>
      <c r="G9" s="175"/>
      <c r="H9" s="175"/>
      <c r="I9" s="175"/>
      <c r="J9" s="175"/>
      <c r="K9" s="162">
        <f t="shared" si="2"/>
        <v>6</v>
      </c>
      <c r="L9" s="169">
        <f t="shared" si="2"/>
        <v>8</v>
      </c>
      <c r="M9" s="130">
        <f t="shared" si="3"/>
        <v>14</v>
      </c>
      <c r="N9" s="139">
        <f t="shared" si="4"/>
        <v>42.857142857142854</v>
      </c>
      <c r="O9" s="145">
        <f t="shared" si="4"/>
        <v>57.142857142857139</v>
      </c>
      <c r="P9" s="151">
        <f t="shared" si="4"/>
        <v>50</v>
      </c>
    </row>
    <row r="10" spans="1:16" s="2" customFormat="1" ht="22.5" hidden="1" customHeight="1">
      <c r="A10" s="8" t="s">
        <v>17</v>
      </c>
      <c r="B10" s="161">
        <f t="shared" si="0"/>
        <v>12</v>
      </c>
      <c r="C10" s="168">
        <f t="shared" si="0"/>
        <v>14</v>
      </c>
      <c r="D10" s="130">
        <f t="shared" si="1"/>
        <v>26</v>
      </c>
      <c r="E10" s="175"/>
      <c r="F10" s="175"/>
      <c r="G10" s="175"/>
      <c r="H10" s="175"/>
      <c r="I10" s="175"/>
      <c r="J10" s="175"/>
      <c r="K10" s="162">
        <f t="shared" si="2"/>
        <v>5</v>
      </c>
      <c r="L10" s="169">
        <f t="shared" si="2"/>
        <v>6</v>
      </c>
      <c r="M10" s="130">
        <f t="shared" si="3"/>
        <v>11</v>
      </c>
      <c r="N10" s="139">
        <f t="shared" si="4"/>
        <v>41.666666666666671</v>
      </c>
      <c r="O10" s="145">
        <f t="shared" si="4"/>
        <v>42.857142857142854</v>
      </c>
      <c r="P10" s="151">
        <f t="shared" si="4"/>
        <v>42.307692307692307</v>
      </c>
    </row>
    <row r="11" spans="1:16" s="2" customFormat="1" ht="22.5" hidden="1" customHeight="1">
      <c r="A11" s="8" t="s">
        <v>4</v>
      </c>
      <c r="B11" s="161">
        <f t="shared" si="0"/>
        <v>22</v>
      </c>
      <c r="C11" s="168">
        <f t="shared" si="0"/>
        <v>17</v>
      </c>
      <c r="D11" s="130">
        <f t="shared" si="1"/>
        <v>39</v>
      </c>
      <c r="E11" s="175"/>
      <c r="F11" s="175"/>
      <c r="G11" s="175"/>
      <c r="H11" s="175"/>
      <c r="I11" s="175"/>
      <c r="J11" s="175"/>
      <c r="K11" s="162">
        <f t="shared" si="2"/>
        <v>15</v>
      </c>
      <c r="L11" s="169">
        <f t="shared" si="2"/>
        <v>8</v>
      </c>
      <c r="M11" s="130">
        <f t="shared" si="3"/>
        <v>23</v>
      </c>
      <c r="N11" s="139">
        <f t="shared" si="4"/>
        <v>68.181818181818173</v>
      </c>
      <c r="O11" s="145">
        <f t="shared" si="4"/>
        <v>47.058823529411761</v>
      </c>
      <c r="P11" s="151">
        <f t="shared" si="4"/>
        <v>58.974358974358978</v>
      </c>
    </row>
    <row r="12" spans="1:16" s="2" customFormat="1" ht="22.5" hidden="1" customHeight="1">
      <c r="A12" s="8" t="s">
        <v>10</v>
      </c>
      <c r="B12" s="161">
        <f t="shared" si="0"/>
        <v>17</v>
      </c>
      <c r="C12" s="168">
        <f t="shared" si="0"/>
        <v>19</v>
      </c>
      <c r="D12" s="130">
        <f t="shared" si="1"/>
        <v>36</v>
      </c>
      <c r="E12" s="175"/>
      <c r="F12" s="175"/>
      <c r="G12" s="175"/>
      <c r="H12" s="175"/>
      <c r="I12" s="175"/>
      <c r="J12" s="175"/>
      <c r="K12" s="162">
        <f t="shared" si="2"/>
        <v>11</v>
      </c>
      <c r="L12" s="169">
        <f t="shared" si="2"/>
        <v>13</v>
      </c>
      <c r="M12" s="130">
        <f t="shared" si="3"/>
        <v>24</v>
      </c>
      <c r="N12" s="139">
        <f t="shared" si="4"/>
        <v>64.705882352941174</v>
      </c>
      <c r="O12" s="145">
        <f t="shared" si="4"/>
        <v>68.421052631578945</v>
      </c>
      <c r="P12" s="151">
        <f t="shared" si="4"/>
        <v>66.666666666666657</v>
      </c>
    </row>
    <row r="13" spans="1:16" s="2" customFormat="1" ht="22.5" hidden="1" customHeight="1">
      <c r="A13" s="8" t="s">
        <v>14</v>
      </c>
      <c r="B13" s="161">
        <f t="shared" si="0"/>
        <v>13</v>
      </c>
      <c r="C13" s="168">
        <f t="shared" si="0"/>
        <v>11</v>
      </c>
      <c r="D13" s="130">
        <f t="shared" si="1"/>
        <v>24</v>
      </c>
      <c r="E13" s="175"/>
      <c r="F13" s="175"/>
      <c r="G13" s="175"/>
      <c r="H13" s="175"/>
      <c r="I13" s="175"/>
      <c r="J13" s="175"/>
      <c r="K13" s="162">
        <f t="shared" si="2"/>
        <v>10</v>
      </c>
      <c r="L13" s="169">
        <f t="shared" si="2"/>
        <v>9</v>
      </c>
      <c r="M13" s="130">
        <f t="shared" si="3"/>
        <v>19</v>
      </c>
      <c r="N13" s="139">
        <f t="shared" si="4"/>
        <v>76.923076923076934</v>
      </c>
      <c r="O13" s="145">
        <f t="shared" si="4"/>
        <v>81.818181818181827</v>
      </c>
      <c r="P13" s="151">
        <f t="shared" si="4"/>
        <v>79.166666666666657</v>
      </c>
    </row>
    <row r="14" spans="1:16" s="2" customFormat="1" ht="22.5" hidden="1" customHeight="1">
      <c r="A14" s="8" t="s">
        <v>20</v>
      </c>
      <c r="B14" s="161">
        <f t="shared" si="0"/>
        <v>22</v>
      </c>
      <c r="C14" s="168">
        <f t="shared" si="0"/>
        <v>20</v>
      </c>
      <c r="D14" s="130">
        <f t="shared" si="1"/>
        <v>42</v>
      </c>
      <c r="E14" s="175"/>
      <c r="F14" s="175"/>
      <c r="G14" s="175"/>
      <c r="H14" s="175"/>
      <c r="I14" s="175"/>
      <c r="J14" s="175"/>
      <c r="K14" s="162">
        <f t="shared" si="2"/>
        <v>16</v>
      </c>
      <c r="L14" s="169">
        <f t="shared" si="2"/>
        <v>17</v>
      </c>
      <c r="M14" s="130">
        <f t="shared" si="3"/>
        <v>33</v>
      </c>
      <c r="N14" s="139">
        <f t="shared" si="4"/>
        <v>72.727272727272734</v>
      </c>
      <c r="O14" s="145">
        <f t="shared" si="4"/>
        <v>85</v>
      </c>
      <c r="P14" s="151">
        <f t="shared" si="4"/>
        <v>78.571428571428569</v>
      </c>
    </row>
    <row r="15" spans="1:16" s="2" customFormat="1" ht="22.5" hidden="1" customHeight="1">
      <c r="A15" s="8" t="s">
        <v>23</v>
      </c>
      <c r="B15" s="161">
        <f t="shared" si="0"/>
        <v>26</v>
      </c>
      <c r="C15" s="168">
        <f t="shared" si="0"/>
        <v>21</v>
      </c>
      <c r="D15" s="130">
        <f t="shared" si="1"/>
        <v>47</v>
      </c>
      <c r="E15" s="174"/>
      <c r="F15" s="174"/>
      <c r="G15" s="174"/>
      <c r="H15" s="174"/>
      <c r="I15" s="174"/>
      <c r="J15" s="174"/>
      <c r="K15" s="161">
        <f t="shared" si="2"/>
        <v>20</v>
      </c>
      <c r="L15" s="168">
        <f t="shared" si="2"/>
        <v>15</v>
      </c>
      <c r="M15" s="130">
        <f t="shared" si="3"/>
        <v>35</v>
      </c>
      <c r="N15" s="139">
        <f t="shared" si="4"/>
        <v>76.923076923076934</v>
      </c>
      <c r="O15" s="145">
        <f t="shared" si="4"/>
        <v>71.428571428571431</v>
      </c>
      <c r="P15" s="151">
        <f t="shared" si="4"/>
        <v>74.468085106382972</v>
      </c>
    </row>
    <row r="16" spans="1:16" s="2" customFormat="1" ht="22.5" hidden="1" customHeight="1">
      <c r="A16" s="10" t="s">
        <v>35</v>
      </c>
      <c r="B16" s="162">
        <f t="shared" si="0"/>
        <v>66</v>
      </c>
      <c r="C16" s="169">
        <f t="shared" si="0"/>
        <v>90</v>
      </c>
      <c r="D16" s="172">
        <f t="shared" si="1"/>
        <v>156</v>
      </c>
      <c r="E16" s="176"/>
      <c r="F16" s="176"/>
      <c r="G16" s="176"/>
      <c r="H16" s="176"/>
      <c r="I16" s="176"/>
      <c r="J16" s="176"/>
      <c r="K16" s="162">
        <f t="shared" si="2"/>
        <v>41</v>
      </c>
      <c r="L16" s="169">
        <f t="shared" si="2"/>
        <v>51</v>
      </c>
      <c r="M16" s="130">
        <f t="shared" si="3"/>
        <v>92</v>
      </c>
      <c r="N16" s="190">
        <f t="shared" si="4"/>
        <v>62.121212121212125</v>
      </c>
      <c r="O16" s="195">
        <f t="shared" si="4"/>
        <v>56.666666666666664</v>
      </c>
      <c r="P16" s="197">
        <f t="shared" si="4"/>
        <v>58.974358974358978</v>
      </c>
    </row>
    <row r="17" spans="1:24" s="2" customFormat="1" ht="22.5" hidden="1" customHeight="1">
      <c r="A17" s="11" t="s">
        <v>34</v>
      </c>
      <c r="B17" s="42">
        <f>SUM(B6:B16)</f>
        <v>220</v>
      </c>
      <c r="C17" s="22">
        <f>SUM(C6:C16)</f>
        <v>224</v>
      </c>
      <c r="D17" s="37">
        <f>SUM(D6:D16)</f>
        <v>444</v>
      </c>
      <c r="E17" s="177"/>
      <c r="F17" s="177"/>
      <c r="G17" s="177"/>
      <c r="H17" s="177"/>
      <c r="I17" s="177"/>
      <c r="J17" s="177"/>
      <c r="K17" s="42">
        <f>SUM(K6:K16)</f>
        <v>142</v>
      </c>
      <c r="L17" s="22">
        <f>SUM(L6:L16)</f>
        <v>139</v>
      </c>
      <c r="M17" s="37">
        <f t="shared" si="3"/>
        <v>281</v>
      </c>
      <c r="N17" s="143">
        <f t="shared" si="4"/>
        <v>64.545454545454547</v>
      </c>
      <c r="O17" s="149">
        <f t="shared" si="4"/>
        <v>62.053571428571431</v>
      </c>
      <c r="P17" s="155">
        <f t="shared" si="4"/>
        <v>63.288288288288285</v>
      </c>
    </row>
    <row r="18" spans="1:24" hidden="1"/>
    <row r="19" spans="1:24" hidden="1"/>
    <row r="20" spans="1:24" s="2" customFormat="1" ht="22.5" customHeight="1">
      <c r="A20" s="156" t="str">
        <f>'34沼木第1'!A20:L20</f>
        <v>令和７年７月２０日執行　参議院議員通常選挙</v>
      </c>
      <c r="B20" s="163"/>
      <c r="C20" s="163"/>
      <c r="D20" s="163"/>
      <c r="E20" s="163"/>
      <c r="F20" s="163"/>
      <c r="G20" s="163"/>
      <c r="H20" s="163"/>
      <c r="I20" s="163"/>
      <c r="J20" s="163"/>
      <c r="K20" s="163"/>
      <c r="L20" s="184"/>
      <c r="M20" s="15" t="s">
        <v>140</v>
      </c>
      <c r="N20" s="31"/>
      <c r="O20" s="15" t="s">
        <v>44</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v>
      </c>
      <c r="C23" s="170">
        <v>1</v>
      </c>
      <c r="D23" s="171">
        <f t="shared" ref="D23:D35" si="5">SUM(B23:C23)</f>
        <v>2</v>
      </c>
      <c r="E23" s="164">
        <v>0</v>
      </c>
      <c r="F23" s="170">
        <v>1</v>
      </c>
      <c r="G23" s="171">
        <f t="shared" ref="G23:G35" si="6">SUM(E23:F23)</f>
        <v>1</v>
      </c>
      <c r="H23" s="164">
        <v>0</v>
      </c>
      <c r="I23" s="170">
        <v>0</v>
      </c>
      <c r="J23" s="171">
        <f t="shared" ref="J23:J35" si="7">SUM(H23:I23)</f>
        <v>0</v>
      </c>
      <c r="K23" s="180">
        <f t="shared" ref="K23:L35" si="8">E23+H23</f>
        <v>0</v>
      </c>
      <c r="L23" s="185">
        <f t="shared" si="8"/>
        <v>1</v>
      </c>
      <c r="M23" s="189">
        <f t="shared" ref="M23:M35" si="9">SUM(K23:L23)</f>
        <v>1</v>
      </c>
      <c r="N23" s="91">
        <f t="shared" ref="N23:P36" si="10">IF(OR(K23=0,B23=0),0,K23/B23*100)</f>
        <v>0</v>
      </c>
      <c r="O23" s="97">
        <f t="shared" si="10"/>
        <v>100</v>
      </c>
      <c r="P23" s="103">
        <f t="shared" si="10"/>
        <v>50</v>
      </c>
      <c r="Q23" s="158"/>
      <c r="R23" s="198"/>
      <c r="S23" s="1" t="s">
        <v>28</v>
      </c>
      <c r="T23" s="1"/>
      <c r="U23" s="1"/>
      <c r="V23" s="1"/>
      <c r="W23" s="1"/>
      <c r="X23" s="1"/>
    </row>
    <row r="24" spans="1:24" s="2" customFormat="1" ht="22.5" customHeight="1">
      <c r="A24" s="157" t="s">
        <v>70</v>
      </c>
      <c r="B24" s="164">
        <v>1</v>
      </c>
      <c r="C24" s="170">
        <v>3</v>
      </c>
      <c r="D24" s="171">
        <f t="shared" si="5"/>
        <v>4</v>
      </c>
      <c r="E24" s="164">
        <v>0</v>
      </c>
      <c r="F24" s="170">
        <v>1</v>
      </c>
      <c r="G24" s="171">
        <f t="shared" si="6"/>
        <v>1</v>
      </c>
      <c r="H24" s="164">
        <v>0</v>
      </c>
      <c r="I24" s="170">
        <v>0</v>
      </c>
      <c r="J24" s="171">
        <f t="shared" si="7"/>
        <v>0</v>
      </c>
      <c r="K24" s="181">
        <f t="shared" si="8"/>
        <v>0</v>
      </c>
      <c r="L24" s="186">
        <f t="shared" si="8"/>
        <v>1</v>
      </c>
      <c r="M24" s="130">
        <f t="shared" si="9"/>
        <v>1</v>
      </c>
      <c r="N24" s="139">
        <f t="shared" si="10"/>
        <v>0</v>
      </c>
      <c r="O24" s="145">
        <f t="shared" si="10"/>
        <v>33.333333333333329</v>
      </c>
      <c r="P24" s="151">
        <f t="shared" si="10"/>
        <v>25</v>
      </c>
      <c r="R24" s="1"/>
      <c r="S24" s="1" t="s">
        <v>61</v>
      </c>
      <c r="T24" s="1"/>
      <c r="U24" s="1"/>
      <c r="V24" s="1"/>
      <c r="W24" s="1"/>
      <c r="X24" s="1"/>
    </row>
    <row r="25" spans="1:24" s="2" customFormat="1" ht="22.5" customHeight="1">
      <c r="A25" s="65" t="s">
        <v>0</v>
      </c>
      <c r="B25" s="164">
        <v>12</v>
      </c>
      <c r="C25" s="170">
        <v>3</v>
      </c>
      <c r="D25" s="171">
        <f t="shared" si="5"/>
        <v>15</v>
      </c>
      <c r="E25" s="164">
        <v>1</v>
      </c>
      <c r="F25" s="170">
        <v>2</v>
      </c>
      <c r="G25" s="171">
        <f t="shared" si="6"/>
        <v>3</v>
      </c>
      <c r="H25" s="164">
        <v>6</v>
      </c>
      <c r="I25" s="170">
        <v>1</v>
      </c>
      <c r="J25" s="171">
        <f t="shared" si="7"/>
        <v>7</v>
      </c>
      <c r="K25" s="181">
        <f t="shared" si="8"/>
        <v>7</v>
      </c>
      <c r="L25" s="186">
        <f t="shared" si="8"/>
        <v>3</v>
      </c>
      <c r="M25" s="171">
        <f t="shared" si="9"/>
        <v>10</v>
      </c>
      <c r="N25" s="191">
        <f t="shared" si="10"/>
        <v>58.333333333333336</v>
      </c>
      <c r="O25" s="101">
        <f t="shared" si="10"/>
        <v>100</v>
      </c>
      <c r="P25" s="107">
        <f t="shared" si="10"/>
        <v>66.666666666666657</v>
      </c>
      <c r="S25" s="1" t="s">
        <v>21</v>
      </c>
      <c r="T25" s="1"/>
      <c r="U25" s="1"/>
      <c r="V25" s="1"/>
      <c r="W25" s="1"/>
      <c r="X25" s="1"/>
    </row>
    <row r="26" spans="1:24" s="2" customFormat="1" ht="22.5" customHeight="1">
      <c r="A26" s="8" t="s">
        <v>7</v>
      </c>
      <c r="B26" s="164">
        <v>9</v>
      </c>
      <c r="C26" s="170">
        <v>4</v>
      </c>
      <c r="D26" s="130">
        <f t="shared" si="5"/>
        <v>13</v>
      </c>
      <c r="E26" s="164">
        <v>2</v>
      </c>
      <c r="F26" s="170">
        <v>2</v>
      </c>
      <c r="G26" s="130">
        <f t="shared" si="6"/>
        <v>4</v>
      </c>
      <c r="H26" s="164">
        <v>4</v>
      </c>
      <c r="I26" s="170">
        <v>0</v>
      </c>
      <c r="J26" s="130">
        <f t="shared" si="7"/>
        <v>4</v>
      </c>
      <c r="K26" s="181">
        <f t="shared" si="8"/>
        <v>6</v>
      </c>
      <c r="L26" s="186">
        <f t="shared" si="8"/>
        <v>2</v>
      </c>
      <c r="M26" s="130">
        <f t="shared" si="9"/>
        <v>8</v>
      </c>
      <c r="N26" s="139">
        <f t="shared" si="10"/>
        <v>66.666666666666657</v>
      </c>
      <c r="O26" s="145">
        <f t="shared" si="10"/>
        <v>50</v>
      </c>
      <c r="P26" s="151">
        <f t="shared" si="10"/>
        <v>61.53846153846154</v>
      </c>
    </row>
    <row r="27" spans="1:24" s="2" customFormat="1" ht="22.5" customHeight="1">
      <c r="A27" s="8" t="s">
        <v>11</v>
      </c>
      <c r="B27" s="164">
        <v>7</v>
      </c>
      <c r="C27" s="170">
        <v>11</v>
      </c>
      <c r="D27" s="130">
        <f t="shared" si="5"/>
        <v>18</v>
      </c>
      <c r="E27" s="164">
        <v>3</v>
      </c>
      <c r="F27" s="170">
        <v>2</v>
      </c>
      <c r="G27" s="130">
        <f t="shared" si="6"/>
        <v>5</v>
      </c>
      <c r="H27" s="164">
        <v>2</v>
      </c>
      <c r="I27" s="170">
        <v>5</v>
      </c>
      <c r="J27" s="130">
        <f t="shared" si="7"/>
        <v>7</v>
      </c>
      <c r="K27" s="181">
        <f t="shared" si="8"/>
        <v>5</v>
      </c>
      <c r="L27" s="186">
        <f t="shared" si="8"/>
        <v>7</v>
      </c>
      <c r="M27" s="130">
        <f t="shared" si="9"/>
        <v>12</v>
      </c>
      <c r="N27" s="139">
        <f t="shared" si="10"/>
        <v>71.428571428571431</v>
      </c>
      <c r="O27" s="145">
        <f t="shared" si="10"/>
        <v>63.636363636363633</v>
      </c>
      <c r="P27" s="151">
        <f t="shared" si="10"/>
        <v>66.666666666666657</v>
      </c>
      <c r="R27" s="199"/>
      <c r="S27" s="1" t="s">
        <v>16</v>
      </c>
    </row>
    <row r="28" spans="1:24" s="2" customFormat="1" ht="22.5" customHeight="1">
      <c r="A28" s="8" t="s">
        <v>5</v>
      </c>
      <c r="B28" s="164">
        <v>14</v>
      </c>
      <c r="C28" s="170">
        <v>14</v>
      </c>
      <c r="D28" s="130">
        <f t="shared" si="5"/>
        <v>28</v>
      </c>
      <c r="E28" s="164">
        <v>4</v>
      </c>
      <c r="F28" s="170">
        <v>3</v>
      </c>
      <c r="G28" s="130">
        <f t="shared" si="6"/>
        <v>7</v>
      </c>
      <c r="H28" s="164">
        <v>2</v>
      </c>
      <c r="I28" s="170">
        <v>5</v>
      </c>
      <c r="J28" s="130">
        <f t="shared" si="7"/>
        <v>7</v>
      </c>
      <c r="K28" s="181">
        <f t="shared" si="8"/>
        <v>6</v>
      </c>
      <c r="L28" s="186">
        <f t="shared" si="8"/>
        <v>8</v>
      </c>
      <c r="M28" s="130">
        <f t="shared" si="9"/>
        <v>14</v>
      </c>
      <c r="N28" s="139">
        <f t="shared" si="10"/>
        <v>42.857142857142854</v>
      </c>
      <c r="O28" s="145">
        <f t="shared" si="10"/>
        <v>57.142857142857139</v>
      </c>
      <c r="P28" s="151">
        <f t="shared" si="10"/>
        <v>50</v>
      </c>
      <c r="S28" s="1" t="s">
        <v>62</v>
      </c>
    </row>
    <row r="29" spans="1:24" s="2" customFormat="1" ht="22.5" customHeight="1">
      <c r="A29" s="8" t="s">
        <v>17</v>
      </c>
      <c r="B29" s="164">
        <v>12</v>
      </c>
      <c r="C29" s="170">
        <v>14</v>
      </c>
      <c r="D29" s="130">
        <f t="shared" si="5"/>
        <v>26</v>
      </c>
      <c r="E29" s="164">
        <v>3</v>
      </c>
      <c r="F29" s="170">
        <v>2</v>
      </c>
      <c r="G29" s="130">
        <f t="shared" si="6"/>
        <v>5</v>
      </c>
      <c r="H29" s="164">
        <v>2</v>
      </c>
      <c r="I29" s="170">
        <v>4</v>
      </c>
      <c r="J29" s="130">
        <f t="shared" si="7"/>
        <v>6</v>
      </c>
      <c r="K29" s="181">
        <f t="shared" si="8"/>
        <v>5</v>
      </c>
      <c r="L29" s="186">
        <f t="shared" si="8"/>
        <v>6</v>
      </c>
      <c r="M29" s="130">
        <f t="shared" si="9"/>
        <v>11</v>
      </c>
      <c r="N29" s="139">
        <f t="shared" si="10"/>
        <v>41.666666666666671</v>
      </c>
      <c r="O29" s="145">
        <f t="shared" si="10"/>
        <v>42.857142857142854</v>
      </c>
      <c r="P29" s="151">
        <f t="shared" si="10"/>
        <v>42.307692307692307</v>
      </c>
    </row>
    <row r="30" spans="1:24" s="2" customFormat="1" ht="22.5" customHeight="1">
      <c r="A30" s="8" t="s">
        <v>4</v>
      </c>
      <c r="B30" s="164">
        <v>22</v>
      </c>
      <c r="C30" s="170">
        <v>17</v>
      </c>
      <c r="D30" s="130">
        <f t="shared" si="5"/>
        <v>39</v>
      </c>
      <c r="E30" s="164">
        <v>4</v>
      </c>
      <c r="F30" s="170">
        <v>1</v>
      </c>
      <c r="G30" s="130">
        <f t="shared" si="6"/>
        <v>5</v>
      </c>
      <c r="H30" s="164">
        <v>11</v>
      </c>
      <c r="I30" s="170">
        <v>7</v>
      </c>
      <c r="J30" s="130">
        <f t="shared" si="7"/>
        <v>18</v>
      </c>
      <c r="K30" s="181">
        <f t="shared" si="8"/>
        <v>15</v>
      </c>
      <c r="L30" s="186">
        <f t="shared" si="8"/>
        <v>8</v>
      </c>
      <c r="M30" s="130">
        <f t="shared" si="9"/>
        <v>23</v>
      </c>
      <c r="N30" s="139">
        <f t="shared" si="10"/>
        <v>68.181818181818173</v>
      </c>
      <c r="O30" s="145">
        <f t="shared" si="10"/>
        <v>47.058823529411761</v>
      </c>
      <c r="P30" s="151">
        <f t="shared" si="10"/>
        <v>58.974358974358978</v>
      </c>
    </row>
    <row r="31" spans="1:24" s="2" customFormat="1" ht="22.5" customHeight="1">
      <c r="A31" s="8" t="s">
        <v>10</v>
      </c>
      <c r="B31" s="164">
        <v>17</v>
      </c>
      <c r="C31" s="170">
        <v>19</v>
      </c>
      <c r="D31" s="130">
        <f t="shared" si="5"/>
        <v>36</v>
      </c>
      <c r="E31" s="164">
        <v>3</v>
      </c>
      <c r="F31" s="170">
        <v>6</v>
      </c>
      <c r="G31" s="130">
        <f t="shared" si="6"/>
        <v>9</v>
      </c>
      <c r="H31" s="164">
        <v>8</v>
      </c>
      <c r="I31" s="170">
        <v>7</v>
      </c>
      <c r="J31" s="130">
        <f t="shared" si="7"/>
        <v>15</v>
      </c>
      <c r="K31" s="181">
        <f t="shared" si="8"/>
        <v>11</v>
      </c>
      <c r="L31" s="186">
        <f t="shared" si="8"/>
        <v>13</v>
      </c>
      <c r="M31" s="130">
        <f t="shared" si="9"/>
        <v>24</v>
      </c>
      <c r="N31" s="139">
        <f t="shared" si="10"/>
        <v>64.705882352941174</v>
      </c>
      <c r="O31" s="145">
        <f t="shared" si="10"/>
        <v>68.421052631578945</v>
      </c>
      <c r="P31" s="151">
        <f t="shared" si="10"/>
        <v>66.666666666666657</v>
      </c>
    </row>
    <row r="32" spans="1:24" s="2" customFormat="1" ht="22.5" customHeight="1">
      <c r="A32" s="8" t="s">
        <v>14</v>
      </c>
      <c r="B32" s="164">
        <v>13</v>
      </c>
      <c r="C32" s="170">
        <v>11</v>
      </c>
      <c r="D32" s="130">
        <f t="shared" si="5"/>
        <v>24</v>
      </c>
      <c r="E32" s="164">
        <v>4</v>
      </c>
      <c r="F32" s="170">
        <v>4</v>
      </c>
      <c r="G32" s="130">
        <f t="shared" si="6"/>
        <v>8</v>
      </c>
      <c r="H32" s="164">
        <v>6</v>
      </c>
      <c r="I32" s="170">
        <v>5</v>
      </c>
      <c r="J32" s="130">
        <f t="shared" si="7"/>
        <v>11</v>
      </c>
      <c r="K32" s="181">
        <f t="shared" si="8"/>
        <v>10</v>
      </c>
      <c r="L32" s="186">
        <f t="shared" si="8"/>
        <v>9</v>
      </c>
      <c r="M32" s="130">
        <f t="shared" si="9"/>
        <v>19</v>
      </c>
      <c r="N32" s="139">
        <f t="shared" si="10"/>
        <v>76.923076923076934</v>
      </c>
      <c r="O32" s="145">
        <f t="shared" si="10"/>
        <v>81.818181818181827</v>
      </c>
      <c r="P32" s="151">
        <f t="shared" si="10"/>
        <v>79.166666666666657</v>
      </c>
    </row>
    <row r="33" spans="1:16" s="2" customFormat="1" ht="22.5" customHeight="1">
      <c r="A33" s="8" t="s">
        <v>20</v>
      </c>
      <c r="B33" s="164">
        <v>22</v>
      </c>
      <c r="C33" s="170">
        <v>20</v>
      </c>
      <c r="D33" s="130">
        <f t="shared" si="5"/>
        <v>42</v>
      </c>
      <c r="E33" s="164">
        <v>8</v>
      </c>
      <c r="F33" s="170">
        <v>13</v>
      </c>
      <c r="G33" s="130">
        <f t="shared" si="6"/>
        <v>21</v>
      </c>
      <c r="H33" s="164">
        <v>8</v>
      </c>
      <c r="I33" s="170">
        <v>4</v>
      </c>
      <c r="J33" s="130">
        <f t="shared" si="7"/>
        <v>12</v>
      </c>
      <c r="K33" s="181">
        <f t="shared" si="8"/>
        <v>16</v>
      </c>
      <c r="L33" s="186">
        <f t="shared" si="8"/>
        <v>17</v>
      </c>
      <c r="M33" s="130">
        <f t="shared" si="9"/>
        <v>33</v>
      </c>
      <c r="N33" s="139">
        <f t="shared" si="10"/>
        <v>72.727272727272734</v>
      </c>
      <c r="O33" s="145">
        <f t="shared" si="10"/>
        <v>85</v>
      </c>
      <c r="P33" s="151">
        <f t="shared" si="10"/>
        <v>78.571428571428569</v>
      </c>
    </row>
    <row r="34" spans="1:16" s="2" customFormat="1" ht="22.5" customHeight="1">
      <c r="A34" s="8" t="s">
        <v>23</v>
      </c>
      <c r="B34" s="164">
        <v>26</v>
      </c>
      <c r="C34" s="170">
        <v>21</v>
      </c>
      <c r="D34" s="130">
        <f t="shared" si="5"/>
        <v>47</v>
      </c>
      <c r="E34" s="164">
        <v>11</v>
      </c>
      <c r="F34" s="170">
        <v>9</v>
      </c>
      <c r="G34" s="130">
        <f t="shared" si="6"/>
        <v>20</v>
      </c>
      <c r="H34" s="164">
        <v>9</v>
      </c>
      <c r="I34" s="170">
        <v>6</v>
      </c>
      <c r="J34" s="130">
        <f t="shared" si="7"/>
        <v>15</v>
      </c>
      <c r="K34" s="181">
        <f t="shared" si="8"/>
        <v>20</v>
      </c>
      <c r="L34" s="186">
        <f t="shared" si="8"/>
        <v>15</v>
      </c>
      <c r="M34" s="130">
        <f t="shared" si="9"/>
        <v>35</v>
      </c>
      <c r="N34" s="139">
        <f t="shared" si="10"/>
        <v>76.923076923076934</v>
      </c>
      <c r="O34" s="145">
        <f t="shared" si="10"/>
        <v>71.428571428571431</v>
      </c>
      <c r="P34" s="151">
        <f t="shared" si="10"/>
        <v>74.468085106382972</v>
      </c>
    </row>
    <row r="35" spans="1:16" s="2" customFormat="1" ht="22.5" customHeight="1">
      <c r="A35" s="10" t="s">
        <v>35</v>
      </c>
      <c r="B35" s="164">
        <v>66</v>
      </c>
      <c r="C35" s="170">
        <v>90</v>
      </c>
      <c r="D35" s="172">
        <f t="shared" si="5"/>
        <v>156</v>
      </c>
      <c r="E35" s="164">
        <v>15</v>
      </c>
      <c r="F35" s="170">
        <v>29</v>
      </c>
      <c r="G35" s="172">
        <f t="shared" si="6"/>
        <v>44</v>
      </c>
      <c r="H35" s="164">
        <v>26</v>
      </c>
      <c r="I35" s="170">
        <v>22</v>
      </c>
      <c r="J35" s="172">
        <f t="shared" si="7"/>
        <v>48</v>
      </c>
      <c r="K35" s="182">
        <f t="shared" si="8"/>
        <v>41</v>
      </c>
      <c r="L35" s="187">
        <f t="shared" si="8"/>
        <v>51</v>
      </c>
      <c r="M35" s="130">
        <f t="shared" si="9"/>
        <v>92</v>
      </c>
      <c r="N35" s="190">
        <f t="shared" si="10"/>
        <v>62.121212121212125</v>
      </c>
      <c r="O35" s="195">
        <f t="shared" si="10"/>
        <v>56.666666666666664</v>
      </c>
      <c r="P35" s="197">
        <f t="shared" si="10"/>
        <v>58.974358974358978</v>
      </c>
    </row>
    <row r="36" spans="1:16" s="2" customFormat="1" ht="22.5" customHeight="1">
      <c r="A36" s="11" t="s">
        <v>34</v>
      </c>
      <c r="B36" s="42">
        <f t="shared" ref="B36:M36" si="11">SUM(B23:B35)</f>
        <v>222</v>
      </c>
      <c r="C36" s="22">
        <f t="shared" si="11"/>
        <v>228</v>
      </c>
      <c r="D36" s="37">
        <f t="shared" si="11"/>
        <v>450</v>
      </c>
      <c r="E36" s="42">
        <f t="shared" si="11"/>
        <v>58</v>
      </c>
      <c r="F36" s="22">
        <f t="shared" si="11"/>
        <v>75</v>
      </c>
      <c r="G36" s="37">
        <f t="shared" si="11"/>
        <v>133</v>
      </c>
      <c r="H36" s="42">
        <f t="shared" si="11"/>
        <v>84</v>
      </c>
      <c r="I36" s="22">
        <f t="shared" si="11"/>
        <v>66</v>
      </c>
      <c r="J36" s="37">
        <f t="shared" si="11"/>
        <v>150</v>
      </c>
      <c r="K36" s="42">
        <f t="shared" si="11"/>
        <v>142</v>
      </c>
      <c r="L36" s="22">
        <f t="shared" si="11"/>
        <v>141</v>
      </c>
      <c r="M36" s="37">
        <f t="shared" si="11"/>
        <v>283</v>
      </c>
      <c r="N36" s="143">
        <f t="shared" si="10"/>
        <v>63.963963963963963</v>
      </c>
      <c r="O36" s="149">
        <f t="shared" si="10"/>
        <v>61.842105263157897</v>
      </c>
      <c r="P36" s="155">
        <f t="shared" si="10"/>
        <v>62.888888888888893</v>
      </c>
    </row>
    <row r="38" spans="1:16" s="2" customFormat="1" ht="13.5">
      <c r="A38" s="158" t="s">
        <v>9</v>
      </c>
      <c r="B38" s="165">
        <f>B36</f>
        <v>222</v>
      </c>
      <c r="C38" s="165">
        <f>C36</f>
        <v>228</v>
      </c>
      <c r="D38" s="173">
        <f>SUM(B38:C38)</f>
        <v>450</v>
      </c>
      <c r="E38" s="178">
        <f>E36</f>
        <v>58</v>
      </c>
      <c r="F38" s="178">
        <f>F36</f>
        <v>75</v>
      </c>
      <c r="G38" s="173">
        <f>SUM(E38:F38)</f>
        <v>133</v>
      </c>
      <c r="H38" s="178">
        <f>H36</f>
        <v>84</v>
      </c>
      <c r="I38" s="178">
        <f>I36</f>
        <v>66</v>
      </c>
      <c r="J38" s="173">
        <f>SUM(H38:I38)</f>
        <v>150</v>
      </c>
      <c r="K38" s="165">
        <f>K36</f>
        <v>142</v>
      </c>
      <c r="L38" s="165">
        <f>L36</f>
        <v>141</v>
      </c>
      <c r="M38" s="173">
        <f>SUM(K38:L38)</f>
        <v>283</v>
      </c>
      <c r="N38" s="192">
        <f>IF(OR(K38=0,B38=0),0,K38/B38*100)</f>
        <v>63.963963963963963</v>
      </c>
      <c r="O38" s="192">
        <f>IF(OR(L38=0,C38=0),0,L38/C38*100)</f>
        <v>61.842105263157897</v>
      </c>
      <c r="P38" s="192">
        <f>IF(OR(M38=0,D38=0),0,M38/D38*100)</f>
        <v>62.888888888888893</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v>
      </c>
      <c r="C40" s="167">
        <f t="shared" ref="C40:C52" si="13">ROUND(IF(C23=0,0,C23*$C$38/$C$36),0)</f>
        <v>1</v>
      </c>
      <c r="D40" s="166">
        <f t="shared" ref="D40:D52" si="14">SUM(B40:C40)</f>
        <v>2</v>
      </c>
      <c r="E40" s="167">
        <f t="shared" ref="E40:E52" si="15">ROUND(IF(E23=0,0,E23*$E$38/$E$36),0)</f>
        <v>0</v>
      </c>
      <c r="F40" s="167">
        <f t="shared" ref="F40:F52" si="16">ROUND(IF(F23=0,0,F23*$F$38/$F$36),0)</f>
        <v>1</v>
      </c>
      <c r="G40" s="166">
        <f t="shared" ref="G40:G52" si="17">SUM(E40:F40)</f>
        <v>1</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1</v>
      </c>
      <c r="M40" s="166">
        <f t="shared" ref="M40:M52" si="23">SUM(K40:L40)</f>
        <v>1</v>
      </c>
      <c r="N40" s="193">
        <f t="shared" ref="N40:P52" si="24">IF(OR(K40=0,B40=0),0,K40/B40*100)</f>
        <v>0</v>
      </c>
      <c r="O40" s="193">
        <f t="shared" si="24"/>
        <v>100</v>
      </c>
      <c r="P40" s="193">
        <f t="shared" si="24"/>
        <v>50</v>
      </c>
    </row>
    <row r="41" spans="1:16" s="2" customFormat="1" ht="13.5">
      <c r="A41" s="159" t="s">
        <v>70</v>
      </c>
      <c r="B41" s="167">
        <f t="shared" si="12"/>
        <v>1</v>
      </c>
      <c r="C41" s="167">
        <f t="shared" si="13"/>
        <v>3</v>
      </c>
      <c r="D41" s="166">
        <f t="shared" si="14"/>
        <v>4</v>
      </c>
      <c r="E41" s="167">
        <f t="shared" si="15"/>
        <v>0</v>
      </c>
      <c r="F41" s="167">
        <f t="shared" si="16"/>
        <v>1</v>
      </c>
      <c r="G41" s="166">
        <f t="shared" si="17"/>
        <v>1</v>
      </c>
      <c r="H41" s="167">
        <f t="shared" si="18"/>
        <v>0</v>
      </c>
      <c r="I41" s="167">
        <f t="shared" si="19"/>
        <v>0</v>
      </c>
      <c r="J41" s="166">
        <f t="shared" si="20"/>
        <v>0</v>
      </c>
      <c r="K41" s="167">
        <f t="shared" si="21"/>
        <v>0</v>
      </c>
      <c r="L41" s="167">
        <f t="shared" si="22"/>
        <v>1</v>
      </c>
      <c r="M41" s="166">
        <f t="shared" si="23"/>
        <v>1</v>
      </c>
      <c r="N41" s="193">
        <f t="shared" si="24"/>
        <v>0</v>
      </c>
      <c r="O41" s="193">
        <f t="shared" si="24"/>
        <v>33.333333333333329</v>
      </c>
      <c r="P41" s="193">
        <f t="shared" si="24"/>
        <v>25</v>
      </c>
    </row>
    <row r="42" spans="1:16" s="2" customFormat="1" ht="13.5">
      <c r="A42" s="160" t="s">
        <v>0</v>
      </c>
      <c r="B42" s="167">
        <f t="shared" si="12"/>
        <v>12</v>
      </c>
      <c r="C42" s="167">
        <f t="shared" si="13"/>
        <v>3</v>
      </c>
      <c r="D42" s="166">
        <f t="shared" si="14"/>
        <v>15</v>
      </c>
      <c r="E42" s="167">
        <f t="shared" si="15"/>
        <v>1</v>
      </c>
      <c r="F42" s="167">
        <f t="shared" si="16"/>
        <v>2</v>
      </c>
      <c r="G42" s="166">
        <f t="shared" si="17"/>
        <v>3</v>
      </c>
      <c r="H42" s="167">
        <f t="shared" si="18"/>
        <v>6</v>
      </c>
      <c r="I42" s="167">
        <f t="shared" si="19"/>
        <v>1</v>
      </c>
      <c r="J42" s="166">
        <f t="shared" si="20"/>
        <v>7</v>
      </c>
      <c r="K42" s="167">
        <f t="shared" si="21"/>
        <v>7</v>
      </c>
      <c r="L42" s="167">
        <f t="shared" si="22"/>
        <v>3</v>
      </c>
      <c r="M42" s="166">
        <f t="shared" si="23"/>
        <v>10</v>
      </c>
      <c r="N42" s="193">
        <f t="shared" si="24"/>
        <v>58.333333333333336</v>
      </c>
      <c r="O42" s="193">
        <f t="shared" si="24"/>
        <v>100</v>
      </c>
      <c r="P42" s="193">
        <f t="shared" si="24"/>
        <v>66.666666666666657</v>
      </c>
    </row>
    <row r="43" spans="1:16" s="2" customFormat="1" ht="13.5">
      <c r="A43" s="160" t="s">
        <v>7</v>
      </c>
      <c r="B43" s="167">
        <f t="shared" si="12"/>
        <v>9</v>
      </c>
      <c r="C43" s="167">
        <f t="shared" si="13"/>
        <v>4</v>
      </c>
      <c r="D43" s="166">
        <f t="shared" si="14"/>
        <v>13</v>
      </c>
      <c r="E43" s="167">
        <f t="shared" si="15"/>
        <v>2</v>
      </c>
      <c r="F43" s="167">
        <f t="shared" si="16"/>
        <v>2</v>
      </c>
      <c r="G43" s="166">
        <f t="shared" si="17"/>
        <v>4</v>
      </c>
      <c r="H43" s="167">
        <f t="shared" si="18"/>
        <v>4</v>
      </c>
      <c r="I43" s="167">
        <f t="shared" si="19"/>
        <v>0</v>
      </c>
      <c r="J43" s="166">
        <f t="shared" si="20"/>
        <v>4</v>
      </c>
      <c r="K43" s="167">
        <f t="shared" si="21"/>
        <v>6</v>
      </c>
      <c r="L43" s="167">
        <f t="shared" si="22"/>
        <v>2</v>
      </c>
      <c r="M43" s="166">
        <f t="shared" si="23"/>
        <v>8</v>
      </c>
      <c r="N43" s="193">
        <f t="shared" si="24"/>
        <v>66.666666666666657</v>
      </c>
      <c r="O43" s="193">
        <f t="shared" si="24"/>
        <v>50</v>
      </c>
      <c r="P43" s="193">
        <f t="shared" si="24"/>
        <v>61.53846153846154</v>
      </c>
    </row>
    <row r="44" spans="1:16" s="2" customFormat="1" ht="13.5">
      <c r="A44" s="160" t="s">
        <v>11</v>
      </c>
      <c r="B44" s="167">
        <f t="shared" si="12"/>
        <v>7</v>
      </c>
      <c r="C44" s="167">
        <f t="shared" si="13"/>
        <v>11</v>
      </c>
      <c r="D44" s="166">
        <f t="shared" si="14"/>
        <v>18</v>
      </c>
      <c r="E44" s="167">
        <f t="shared" si="15"/>
        <v>3</v>
      </c>
      <c r="F44" s="167">
        <f t="shared" si="16"/>
        <v>2</v>
      </c>
      <c r="G44" s="166">
        <f t="shared" si="17"/>
        <v>5</v>
      </c>
      <c r="H44" s="167">
        <f t="shared" si="18"/>
        <v>2</v>
      </c>
      <c r="I44" s="167">
        <f t="shared" si="19"/>
        <v>5</v>
      </c>
      <c r="J44" s="166">
        <f t="shared" si="20"/>
        <v>7</v>
      </c>
      <c r="K44" s="167">
        <f t="shared" si="21"/>
        <v>5</v>
      </c>
      <c r="L44" s="167">
        <f t="shared" si="22"/>
        <v>7</v>
      </c>
      <c r="M44" s="166">
        <f t="shared" si="23"/>
        <v>12</v>
      </c>
      <c r="N44" s="193">
        <f t="shared" si="24"/>
        <v>71.428571428571431</v>
      </c>
      <c r="O44" s="193">
        <f t="shared" si="24"/>
        <v>63.636363636363633</v>
      </c>
      <c r="P44" s="193">
        <f t="shared" si="24"/>
        <v>66.666666666666657</v>
      </c>
    </row>
    <row r="45" spans="1:16" s="2" customFormat="1" ht="13.5">
      <c r="A45" s="160" t="s">
        <v>5</v>
      </c>
      <c r="B45" s="167">
        <f t="shared" si="12"/>
        <v>14</v>
      </c>
      <c r="C45" s="167">
        <f t="shared" si="13"/>
        <v>14</v>
      </c>
      <c r="D45" s="166">
        <f t="shared" si="14"/>
        <v>28</v>
      </c>
      <c r="E45" s="167">
        <f t="shared" si="15"/>
        <v>4</v>
      </c>
      <c r="F45" s="167">
        <f t="shared" si="16"/>
        <v>3</v>
      </c>
      <c r="G45" s="166">
        <f t="shared" si="17"/>
        <v>7</v>
      </c>
      <c r="H45" s="167">
        <f t="shared" si="18"/>
        <v>2</v>
      </c>
      <c r="I45" s="167">
        <f t="shared" si="19"/>
        <v>5</v>
      </c>
      <c r="J45" s="166">
        <f t="shared" si="20"/>
        <v>7</v>
      </c>
      <c r="K45" s="167">
        <f t="shared" si="21"/>
        <v>6</v>
      </c>
      <c r="L45" s="167">
        <f t="shared" si="22"/>
        <v>8</v>
      </c>
      <c r="M45" s="166">
        <f t="shared" si="23"/>
        <v>14</v>
      </c>
      <c r="N45" s="193">
        <f t="shared" si="24"/>
        <v>42.857142857142854</v>
      </c>
      <c r="O45" s="193">
        <f t="shared" si="24"/>
        <v>57.142857142857139</v>
      </c>
      <c r="P45" s="193">
        <f t="shared" si="24"/>
        <v>50</v>
      </c>
    </row>
    <row r="46" spans="1:16" s="2" customFormat="1" ht="13.5">
      <c r="A46" s="160" t="s">
        <v>17</v>
      </c>
      <c r="B46" s="167">
        <f t="shared" si="12"/>
        <v>12</v>
      </c>
      <c r="C46" s="167">
        <f t="shared" si="13"/>
        <v>14</v>
      </c>
      <c r="D46" s="166">
        <f t="shared" si="14"/>
        <v>26</v>
      </c>
      <c r="E46" s="167">
        <f t="shared" si="15"/>
        <v>3</v>
      </c>
      <c r="F46" s="167">
        <f t="shared" si="16"/>
        <v>2</v>
      </c>
      <c r="G46" s="166">
        <f t="shared" si="17"/>
        <v>5</v>
      </c>
      <c r="H46" s="167">
        <f t="shared" si="18"/>
        <v>2</v>
      </c>
      <c r="I46" s="167">
        <f t="shared" si="19"/>
        <v>4</v>
      </c>
      <c r="J46" s="166">
        <f t="shared" si="20"/>
        <v>6</v>
      </c>
      <c r="K46" s="167">
        <f t="shared" si="21"/>
        <v>5</v>
      </c>
      <c r="L46" s="167">
        <f t="shared" si="22"/>
        <v>6</v>
      </c>
      <c r="M46" s="166">
        <f t="shared" si="23"/>
        <v>11</v>
      </c>
      <c r="N46" s="193">
        <f t="shared" si="24"/>
        <v>41.666666666666671</v>
      </c>
      <c r="O46" s="193">
        <f t="shared" si="24"/>
        <v>42.857142857142854</v>
      </c>
      <c r="P46" s="193">
        <f t="shared" si="24"/>
        <v>42.307692307692307</v>
      </c>
    </row>
    <row r="47" spans="1:16" s="2" customFormat="1" ht="13.5">
      <c r="A47" s="160" t="s">
        <v>4</v>
      </c>
      <c r="B47" s="167">
        <f t="shared" si="12"/>
        <v>22</v>
      </c>
      <c r="C47" s="167">
        <f t="shared" si="13"/>
        <v>17</v>
      </c>
      <c r="D47" s="166">
        <f t="shared" si="14"/>
        <v>39</v>
      </c>
      <c r="E47" s="167">
        <f t="shared" si="15"/>
        <v>4</v>
      </c>
      <c r="F47" s="167">
        <f t="shared" si="16"/>
        <v>1</v>
      </c>
      <c r="G47" s="166">
        <f t="shared" si="17"/>
        <v>5</v>
      </c>
      <c r="H47" s="167">
        <f t="shared" si="18"/>
        <v>11</v>
      </c>
      <c r="I47" s="167">
        <f t="shared" si="19"/>
        <v>7</v>
      </c>
      <c r="J47" s="166">
        <f t="shared" si="20"/>
        <v>18</v>
      </c>
      <c r="K47" s="167">
        <f t="shared" si="21"/>
        <v>15</v>
      </c>
      <c r="L47" s="167">
        <f t="shared" si="22"/>
        <v>8</v>
      </c>
      <c r="M47" s="166">
        <f t="shared" si="23"/>
        <v>23</v>
      </c>
      <c r="N47" s="193">
        <f t="shared" si="24"/>
        <v>68.181818181818173</v>
      </c>
      <c r="O47" s="193">
        <f t="shared" si="24"/>
        <v>47.058823529411761</v>
      </c>
      <c r="P47" s="193">
        <f t="shared" si="24"/>
        <v>58.974358974358978</v>
      </c>
    </row>
    <row r="48" spans="1:16" s="2" customFormat="1" ht="13.5">
      <c r="A48" s="160" t="s">
        <v>10</v>
      </c>
      <c r="B48" s="167">
        <f t="shared" si="12"/>
        <v>17</v>
      </c>
      <c r="C48" s="167">
        <f t="shared" si="13"/>
        <v>19</v>
      </c>
      <c r="D48" s="166">
        <f t="shared" si="14"/>
        <v>36</v>
      </c>
      <c r="E48" s="167">
        <f t="shared" si="15"/>
        <v>3</v>
      </c>
      <c r="F48" s="167">
        <f t="shared" si="16"/>
        <v>6</v>
      </c>
      <c r="G48" s="166">
        <f t="shared" si="17"/>
        <v>9</v>
      </c>
      <c r="H48" s="167">
        <f t="shared" si="18"/>
        <v>8</v>
      </c>
      <c r="I48" s="167">
        <f t="shared" si="19"/>
        <v>7</v>
      </c>
      <c r="J48" s="166">
        <f t="shared" si="20"/>
        <v>15</v>
      </c>
      <c r="K48" s="167">
        <f t="shared" si="21"/>
        <v>11</v>
      </c>
      <c r="L48" s="167">
        <f t="shared" si="22"/>
        <v>13</v>
      </c>
      <c r="M48" s="166">
        <f t="shared" si="23"/>
        <v>24</v>
      </c>
      <c r="N48" s="193">
        <f t="shared" si="24"/>
        <v>64.705882352941174</v>
      </c>
      <c r="O48" s="193">
        <f t="shared" si="24"/>
        <v>68.421052631578945</v>
      </c>
      <c r="P48" s="193">
        <f t="shared" si="24"/>
        <v>66.666666666666657</v>
      </c>
    </row>
    <row r="49" spans="1:16" s="2" customFormat="1" ht="13.5">
      <c r="A49" s="160" t="s">
        <v>14</v>
      </c>
      <c r="B49" s="167">
        <f t="shared" si="12"/>
        <v>13</v>
      </c>
      <c r="C49" s="167">
        <f t="shared" si="13"/>
        <v>11</v>
      </c>
      <c r="D49" s="166">
        <f t="shared" si="14"/>
        <v>24</v>
      </c>
      <c r="E49" s="167">
        <f t="shared" si="15"/>
        <v>4</v>
      </c>
      <c r="F49" s="167">
        <f t="shared" si="16"/>
        <v>4</v>
      </c>
      <c r="G49" s="166">
        <f t="shared" si="17"/>
        <v>8</v>
      </c>
      <c r="H49" s="167">
        <f t="shared" si="18"/>
        <v>6</v>
      </c>
      <c r="I49" s="167">
        <f t="shared" si="19"/>
        <v>5</v>
      </c>
      <c r="J49" s="166">
        <f t="shared" si="20"/>
        <v>11</v>
      </c>
      <c r="K49" s="167">
        <f t="shared" si="21"/>
        <v>10</v>
      </c>
      <c r="L49" s="167">
        <f t="shared" si="22"/>
        <v>9</v>
      </c>
      <c r="M49" s="166">
        <f t="shared" si="23"/>
        <v>19</v>
      </c>
      <c r="N49" s="193">
        <f t="shared" si="24"/>
        <v>76.923076923076934</v>
      </c>
      <c r="O49" s="193">
        <f t="shared" si="24"/>
        <v>81.818181818181827</v>
      </c>
      <c r="P49" s="193">
        <f t="shared" si="24"/>
        <v>79.166666666666657</v>
      </c>
    </row>
    <row r="50" spans="1:16" s="2" customFormat="1" ht="13.5">
      <c r="A50" s="160" t="s">
        <v>20</v>
      </c>
      <c r="B50" s="167">
        <f t="shared" si="12"/>
        <v>22</v>
      </c>
      <c r="C50" s="167">
        <f t="shared" si="13"/>
        <v>20</v>
      </c>
      <c r="D50" s="166">
        <f t="shared" si="14"/>
        <v>42</v>
      </c>
      <c r="E50" s="167">
        <f t="shared" si="15"/>
        <v>8</v>
      </c>
      <c r="F50" s="167">
        <f t="shared" si="16"/>
        <v>13</v>
      </c>
      <c r="G50" s="166">
        <f t="shared" si="17"/>
        <v>21</v>
      </c>
      <c r="H50" s="167">
        <f t="shared" si="18"/>
        <v>8</v>
      </c>
      <c r="I50" s="167">
        <f t="shared" si="19"/>
        <v>4</v>
      </c>
      <c r="J50" s="166">
        <f t="shared" si="20"/>
        <v>12</v>
      </c>
      <c r="K50" s="167">
        <f t="shared" si="21"/>
        <v>16</v>
      </c>
      <c r="L50" s="167">
        <f t="shared" si="22"/>
        <v>17</v>
      </c>
      <c r="M50" s="166">
        <f t="shared" si="23"/>
        <v>33</v>
      </c>
      <c r="N50" s="193">
        <f t="shared" si="24"/>
        <v>72.727272727272734</v>
      </c>
      <c r="O50" s="193">
        <f t="shared" si="24"/>
        <v>85</v>
      </c>
      <c r="P50" s="193">
        <f t="shared" si="24"/>
        <v>78.571428571428569</v>
      </c>
    </row>
    <row r="51" spans="1:16" s="2" customFormat="1" ht="13.5">
      <c r="A51" s="160" t="s">
        <v>23</v>
      </c>
      <c r="B51" s="167">
        <f t="shared" si="12"/>
        <v>26</v>
      </c>
      <c r="C51" s="167">
        <f t="shared" si="13"/>
        <v>21</v>
      </c>
      <c r="D51" s="166">
        <f t="shared" si="14"/>
        <v>47</v>
      </c>
      <c r="E51" s="167">
        <f t="shared" si="15"/>
        <v>11</v>
      </c>
      <c r="F51" s="167">
        <f t="shared" si="16"/>
        <v>9</v>
      </c>
      <c r="G51" s="166">
        <f t="shared" si="17"/>
        <v>20</v>
      </c>
      <c r="H51" s="167">
        <f t="shared" si="18"/>
        <v>9</v>
      </c>
      <c r="I51" s="167">
        <f t="shared" si="19"/>
        <v>6</v>
      </c>
      <c r="J51" s="166">
        <f t="shared" si="20"/>
        <v>15</v>
      </c>
      <c r="K51" s="167">
        <f t="shared" si="21"/>
        <v>20</v>
      </c>
      <c r="L51" s="167">
        <f t="shared" si="22"/>
        <v>15</v>
      </c>
      <c r="M51" s="166">
        <f t="shared" si="23"/>
        <v>35</v>
      </c>
      <c r="N51" s="193">
        <f t="shared" si="24"/>
        <v>76.923076923076934</v>
      </c>
      <c r="O51" s="193">
        <f t="shared" si="24"/>
        <v>71.428571428571431</v>
      </c>
      <c r="P51" s="193">
        <f t="shared" si="24"/>
        <v>74.468085106382972</v>
      </c>
    </row>
    <row r="52" spans="1:16" s="2" customFormat="1" ht="13.5">
      <c r="A52" s="160" t="s">
        <v>35</v>
      </c>
      <c r="B52" s="167">
        <f t="shared" si="12"/>
        <v>66</v>
      </c>
      <c r="C52" s="167">
        <f t="shared" si="13"/>
        <v>90</v>
      </c>
      <c r="D52" s="166">
        <f t="shared" si="14"/>
        <v>156</v>
      </c>
      <c r="E52" s="167">
        <f t="shared" si="15"/>
        <v>15</v>
      </c>
      <c r="F52" s="167">
        <f t="shared" si="16"/>
        <v>29</v>
      </c>
      <c r="G52" s="166">
        <f t="shared" si="17"/>
        <v>44</v>
      </c>
      <c r="H52" s="167">
        <f t="shared" si="18"/>
        <v>26</v>
      </c>
      <c r="I52" s="167">
        <f t="shared" si="19"/>
        <v>22</v>
      </c>
      <c r="J52" s="166">
        <f t="shared" si="20"/>
        <v>48</v>
      </c>
      <c r="K52" s="167">
        <f t="shared" si="21"/>
        <v>41</v>
      </c>
      <c r="L52" s="167">
        <f t="shared" si="22"/>
        <v>51</v>
      </c>
      <c r="M52" s="166">
        <f t="shared" si="23"/>
        <v>92</v>
      </c>
      <c r="N52" s="193">
        <f t="shared" si="24"/>
        <v>62.121212121212125</v>
      </c>
      <c r="O52" s="193">
        <f t="shared" si="24"/>
        <v>56.666666666666664</v>
      </c>
      <c r="P52" s="193">
        <f t="shared" si="24"/>
        <v>58.974358974358978</v>
      </c>
    </row>
    <row r="53" spans="1:16" s="2" customFormat="1" ht="13.5">
      <c r="A53" s="160" t="s">
        <v>34</v>
      </c>
      <c r="B53" s="166">
        <f t="shared" ref="B53:M53" si="25">SUM(B40:B52)</f>
        <v>222</v>
      </c>
      <c r="C53" s="166">
        <f t="shared" si="25"/>
        <v>228</v>
      </c>
      <c r="D53" s="166">
        <f t="shared" si="25"/>
        <v>450</v>
      </c>
      <c r="E53" s="166">
        <f t="shared" si="25"/>
        <v>58</v>
      </c>
      <c r="F53" s="166">
        <f t="shared" si="25"/>
        <v>75</v>
      </c>
      <c r="G53" s="166">
        <f t="shared" si="25"/>
        <v>133</v>
      </c>
      <c r="H53" s="166">
        <f t="shared" si="25"/>
        <v>84</v>
      </c>
      <c r="I53" s="166">
        <f t="shared" si="25"/>
        <v>66</v>
      </c>
      <c r="J53" s="166">
        <f t="shared" si="25"/>
        <v>150</v>
      </c>
      <c r="K53" s="166">
        <f t="shared" si="25"/>
        <v>142</v>
      </c>
      <c r="L53" s="166">
        <f t="shared" si="25"/>
        <v>141</v>
      </c>
      <c r="M53" s="166">
        <f t="shared" si="25"/>
        <v>283</v>
      </c>
      <c r="N53" s="193">
        <f>ROUND(IF(OR(K53=0,B53=0),0,K53/B53*100),2)</f>
        <v>63.96</v>
      </c>
      <c r="O53" s="193">
        <f>ROUND(IF(OR(L53=0,C53=0),0,L53/C53*100),2)</f>
        <v>61.84</v>
      </c>
      <c r="P53" s="193">
        <f>ROUND(IF(OR(M53=0,D53=0),0,M53/D53*100),2)</f>
        <v>62.89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295" priority="173" stopIfTrue="1" operator="notEqual">
      <formula>B36</formula>
    </cfRule>
  </conditionalFormatting>
  <conditionalFormatting sqref="H49:J49">
    <cfRule type="cellIs" dxfId="3294" priority="174" stopIfTrue="1" operator="greaterThan">
      <formula>100</formula>
    </cfRule>
    <cfRule type="cellIs" dxfId="3293" priority="175" stopIfTrue="1" operator="notEqual">
      <formula>H36</formula>
    </cfRule>
  </conditionalFormatting>
  <conditionalFormatting sqref="H39:J48">
    <cfRule type="cellIs" dxfId="3292" priority="176" stopIfTrue="1" operator="greaterThan">
      <formula>100</formula>
    </cfRule>
  </conditionalFormatting>
  <conditionalFormatting sqref="B49:G49">
    <cfRule type="cellIs" dxfId="3291" priority="172" stopIfTrue="1" operator="notEqual">
      <formula>B36</formula>
    </cfRule>
  </conditionalFormatting>
  <conditionalFormatting sqref="H49:J49">
    <cfRule type="cellIs" dxfId="3290" priority="170" stopIfTrue="1" operator="greaterThan">
      <formula>100</formula>
    </cfRule>
    <cfRule type="cellIs" dxfId="3289" priority="171" stopIfTrue="1" operator="notEqual">
      <formula>H36</formula>
    </cfRule>
  </conditionalFormatting>
  <conditionalFormatting sqref="H39:J48">
    <cfRule type="cellIs" dxfId="3288" priority="169" stopIfTrue="1" operator="greaterThan">
      <formula>100</formula>
    </cfRule>
  </conditionalFormatting>
  <conditionalFormatting sqref="B49:G49">
    <cfRule type="cellIs" dxfId="3287" priority="168" stopIfTrue="1" operator="notEqual">
      <formula>B36</formula>
    </cfRule>
  </conditionalFormatting>
  <conditionalFormatting sqref="H49:J49">
    <cfRule type="cellIs" dxfId="3286" priority="166" stopIfTrue="1" operator="greaterThan">
      <formula>100</formula>
    </cfRule>
    <cfRule type="cellIs" dxfId="3285" priority="167" stopIfTrue="1" operator="notEqual">
      <formula>H36</formula>
    </cfRule>
  </conditionalFormatting>
  <conditionalFormatting sqref="H39:J48">
    <cfRule type="cellIs" dxfId="3284" priority="165" stopIfTrue="1" operator="greaterThan">
      <formula>100</formula>
    </cfRule>
  </conditionalFormatting>
  <conditionalFormatting sqref="B49:G49">
    <cfRule type="cellIs" dxfId="3283" priority="164" stopIfTrue="1" operator="notEqual">
      <formula>B36</formula>
    </cfRule>
  </conditionalFormatting>
  <conditionalFormatting sqref="H49:J49">
    <cfRule type="cellIs" dxfId="3282" priority="162" stopIfTrue="1" operator="greaterThan">
      <formula>100</formula>
    </cfRule>
    <cfRule type="cellIs" dxfId="3281" priority="163" stopIfTrue="1" operator="notEqual">
      <formula>H36</formula>
    </cfRule>
  </conditionalFormatting>
  <conditionalFormatting sqref="H39:J48">
    <cfRule type="cellIs" dxfId="3280" priority="161" stopIfTrue="1" operator="greaterThan">
      <formula>100</formula>
    </cfRule>
  </conditionalFormatting>
  <conditionalFormatting sqref="B49:G49">
    <cfRule type="cellIs" dxfId="3279" priority="160" stopIfTrue="1" operator="notEqual">
      <formula>B36</formula>
    </cfRule>
  </conditionalFormatting>
  <conditionalFormatting sqref="H49:J49">
    <cfRule type="cellIs" dxfId="3278" priority="158" stopIfTrue="1" operator="greaterThan">
      <formula>100</formula>
    </cfRule>
    <cfRule type="cellIs" dxfId="3277" priority="159" stopIfTrue="1" operator="notEqual">
      <formula>H36</formula>
    </cfRule>
  </conditionalFormatting>
  <conditionalFormatting sqref="H39:J48">
    <cfRule type="cellIs" dxfId="3276" priority="157" stopIfTrue="1" operator="greaterThan">
      <formula>100</formula>
    </cfRule>
  </conditionalFormatting>
  <conditionalFormatting sqref="B49:G49">
    <cfRule type="cellIs" dxfId="3275" priority="156" stopIfTrue="1" operator="notEqual">
      <formula>B36</formula>
    </cfRule>
  </conditionalFormatting>
  <conditionalFormatting sqref="H49:J49">
    <cfRule type="cellIs" dxfId="3274" priority="154" stopIfTrue="1" operator="greaterThan">
      <formula>100</formula>
    </cfRule>
    <cfRule type="cellIs" dxfId="3273" priority="155" stopIfTrue="1" operator="notEqual">
      <formula>H36</formula>
    </cfRule>
  </conditionalFormatting>
  <conditionalFormatting sqref="H39:J48">
    <cfRule type="cellIs" dxfId="3272" priority="153" stopIfTrue="1" operator="greaterThan">
      <formula>100</formula>
    </cfRule>
  </conditionalFormatting>
  <conditionalFormatting sqref="B49:G49">
    <cfRule type="cellIs" dxfId="3271" priority="152" stopIfTrue="1" operator="notEqual">
      <formula>B36</formula>
    </cfRule>
  </conditionalFormatting>
  <conditionalFormatting sqref="H49:J49">
    <cfRule type="cellIs" dxfId="3270" priority="150" stopIfTrue="1" operator="greaterThan">
      <formula>100</formula>
    </cfRule>
    <cfRule type="cellIs" dxfId="3269" priority="151" stopIfTrue="1" operator="notEqual">
      <formula>H36</formula>
    </cfRule>
  </conditionalFormatting>
  <conditionalFormatting sqref="H39:J48">
    <cfRule type="cellIs" dxfId="3268" priority="149" stopIfTrue="1" operator="greaterThan">
      <formula>100</formula>
    </cfRule>
  </conditionalFormatting>
  <conditionalFormatting sqref="B49:G49">
    <cfRule type="cellIs" dxfId="3267" priority="148" stopIfTrue="1" operator="notEqual">
      <formula>B36</formula>
    </cfRule>
  </conditionalFormatting>
  <conditionalFormatting sqref="H49:J49">
    <cfRule type="cellIs" dxfId="3266" priority="146" stopIfTrue="1" operator="greaterThan">
      <formula>100</formula>
    </cfRule>
    <cfRule type="cellIs" dxfId="3265" priority="147" stopIfTrue="1" operator="notEqual">
      <formula>H36</formula>
    </cfRule>
  </conditionalFormatting>
  <conditionalFormatting sqref="H39:J48">
    <cfRule type="cellIs" dxfId="3264" priority="145" stopIfTrue="1" operator="greaterThan">
      <formula>100</formula>
    </cfRule>
  </conditionalFormatting>
  <conditionalFormatting sqref="B49:G49">
    <cfRule type="cellIs" dxfId="3263" priority="144" stopIfTrue="1" operator="notEqual">
      <formula>B36</formula>
    </cfRule>
  </conditionalFormatting>
  <conditionalFormatting sqref="H49:J49">
    <cfRule type="cellIs" dxfId="3262" priority="142" stopIfTrue="1" operator="greaterThan">
      <formula>100</formula>
    </cfRule>
    <cfRule type="cellIs" dxfId="3261" priority="143" stopIfTrue="1" operator="notEqual">
      <formula>H36</formula>
    </cfRule>
  </conditionalFormatting>
  <conditionalFormatting sqref="H39:J48">
    <cfRule type="cellIs" dxfId="3260" priority="141" stopIfTrue="1" operator="greaterThan">
      <formula>100</formula>
    </cfRule>
  </conditionalFormatting>
  <conditionalFormatting sqref="B49:G49">
    <cfRule type="cellIs" dxfId="3259" priority="140" stopIfTrue="1" operator="notEqual">
      <formula>B36</formula>
    </cfRule>
  </conditionalFormatting>
  <conditionalFormatting sqref="H49:J49">
    <cfRule type="cellIs" dxfId="3258" priority="138" stopIfTrue="1" operator="greaterThan">
      <formula>100</formula>
    </cfRule>
    <cfRule type="cellIs" dxfId="3257" priority="139" stopIfTrue="1" operator="notEqual">
      <formula>H36</formula>
    </cfRule>
  </conditionalFormatting>
  <conditionalFormatting sqref="H39:J48">
    <cfRule type="cellIs" dxfId="3256" priority="137" stopIfTrue="1" operator="greaterThan">
      <formula>100</formula>
    </cfRule>
  </conditionalFormatting>
  <conditionalFormatting sqref="B49:G49">
    <cfRule type="cellIs" dxfId="3255" priority="136" stopIfTrue="1" operator="notEqual">
      <formula>B36</formula>
    </cfRule>
  </conditionalFormatting>
  <conditionalFormatting sqref="H49:J49">
    <cfRule type="cellIs" dxfId="3254" priority="134" stopIfTrue="1" operator="greaterThan">
      <formula>100</formula>
    </cfRule>
    <cfRule type="cellIs" dxfId="3253" priority="135" stopIfTrue="1" operator="notEqual">
      <formula>H36</formula>
    </cfRule>
  </conditionalFormatting>
  <conditionalFormatting sqref="H39:J48">
    <cfRule type="cellIs" dxfId="3252" priority="133" stopIfTrue="1" operator="greaterThan">
      <formula>100</formula>
    </cfRule>
  </conditionalFormatting>
  <conditionalFormatting sqref="B49:G49">
    <cfRule type="cellIs" dxfId="3251" priority="132" stopIfTrue="1" operator="notEqual">
      <formula>B36</formula>
    </cfRule>
  </conditionalFormatting>
  <conditionalFormatting sqref="H49:J49">
    <cfRule type="cellIs" dxfId="3250" priority="130" stopIfTrue="1" operator="greaterThan">
      <formula>100</formula>
    </cfRule>
    <cfRule type="cellIs" dxfId="3249" priority="131" stopIfTrue="1" operator="notEqual">
      <formula>H36</formula>
    </cfRule>
  </conditionalFormatting>
  <conditionalFormatting sqref="H39:J48">
    <cfRule type="cellIs" dxfId="3248" priority="129" stopIfTrue="1" operator="greaterThan">
      <formula>100</formula>
    </cfRule>
  </conditionalFormatting>
  <conditionalFormatting sqref="B49:G49">
    <cfRule type="cellIs" dxfId="3247" priority="128" stopIfTrue="1" operator="notEqual">
      <formula>B36</formula>
    </cfRule>
  </conditionalFormatting>
  <conditionalFormatting sqref="H49:J49">
    <cfRule type="cellIs" dxfId="3246" priority="126" stopIfTrue="1" operator="greaterThan">
      <formula>100</formula>
    </cfRule>
    <cfRule type="cellIs" dxfId="3245" priority="127" stopIfTrue="1" operator="notEqual">
      <formula>H36</formula>
    </cfRule>
  </conditionalFormatting>
  <conditionalFormatting sqref="H39:J48">
    <cfRule type="cellIs" dxfId="3244" priority="125" stopIfTrue="1" operator="greaterThan">
      <formula>100</formula>
    </cfRule>
  </conditionalFormatting>
  <conditionalFormatting sqref="B49:G49">
    <cfRule type="cellIs" dxfId="3243" priority="124" stopIfTrue="1" operator="notEqual">
      <formula>B36</formula>
    </cfRule>
  </conditionalFormatting>
  <conditionalFormatting sqref="H49:J49">
    <cfRule type="cellIs" dxfId="3242" priority="122" stopIfTrue="1" operator="greaterThan">
      <formula>100</formula>
    </cfRule>
    <cfRule type="cellIs" dxfId="3241" priority="123" stopIfTrue="1" operator="notEqual">
      <formula>H36</formula>
    </cfRule>
  </conditionalFormatting>
  <conditionalFormatting sqref="H39:J48">
    <cfRule type="cellIs" dxfId="3240" priority="121" stopIfTrue="1" operator="greaterThan">
      <formula>100</formula>
    </cfRule>
  </conditionalFormatting>
  <conditionalFormatting sqref="B49:G49">
    <cfRule type="cellIs" dxfId="3239" priority="120" stopIfTrue="1" operator="notEqual">
      <formula>B36</formula>
    </cfRule>
  </conditionalFormatting>
  <conditionalFormatting sqref="H49:J49">
    <cfRule type="cellIs" dxfId="3238" priority="118" stopIfTrue="1" operator="greaterThan">
      <formula>100</formula>
    </cfRule>
    <cfRule type="cellIs" dxfId="3237" priority="119" stopIfTrue="1" operator="notEqual">
      <formula>H36</formula>
    </cfRule>
  </conditionalFormatting>
  <conditionalFormatting sqref="H39:J48">
    <cfRule type="cellIs" dxfId="3236" priority="117" stopIfTrue="1" operator="greaterThan">
      <formula>100</formula>
    </cfRule>
  </conditionalFormatting>
  <conditionalFormatting sqref="B49:G49">
    <cfRule type="cellIs" dxfId="3235" priority="116" stopIfTrue="1" operator="notEqual">
      <formula>B36</formula>
    </cfRule>
  </conditionalFormatting>
  <conditionalFormatting sqref="H49:J49">
    <cfRule type="cellIs" dxfId="3234" priority="114" stopIfTrue="1" operator="greaterThan">
      <formula>100</formula>
    </cfRule>
    <cfRule type="cellIs" dxfId="3233" priority="115" stopIfTrue="1" operator="notEqual">
      <formula>H36</formula>
    </cfRule>
  </conditionalFormatting>
  <conditionalFormatting sqref="H39:J48">
    <cfRule type="cellIs" dxfId="3232" priority="113" stopIfTrue="1" operator="greaterThan">
      <formula>100</formula>
    </cfRule>
  </conditionalFormatting>
  <conditionalFormatting sqref="B49:G49">
    <cfRule type="cellIs" dxfId="3231" priority="112" stopIfTrue="1" operator="notEqual">
      <formula>B36</formula>
    </cfRule>
  </conditionalFormatting>
  <conditionalFormatting sqref="H49:J49">
    <cfRule type="cellIs" dxfId="3230" priority="110" stopIfTrue="1" operator="greaterThan">
      <formula>100</formula>
    </cfRule>
    <cfRule type="cellIs" dxfId="3229" priority="111" stopIfTrue="1" operator="notEqual">
      <formula>H36</formula>
    </cfRule>
  </conditionalFormatting>
  <conditionalFormatting sqref="H39:J48">
    <cfRule type="cellIs" dxfId="3228" priority="109" stopIfTrue="1" operator="greaterThan">
      <formula>100</formula>
    </cfRule>
  </conditionalFormatting>
  <conditionalFormatting sqref="B49:G49">
    <cfRule type="cellIs" dxfId="3227" priority="108" stopIfTrue="1" operator="notEqual">
      <formula>B36</formula>
    </cfRule>
  </conditionalFormatting>
  <conditionalFormatting sqref="H49:J49">
    <cfRule type="cellIs" dxfId="3226" priority="106" stopIfTrue="1" operator="greaterThan">
      <formula>100</formula>
    </cfRule>
    <cfRule type="cellIs" dxfId="3225" priority="107" stopIfTrue="1" operator="notEqual">
      <formula>H36</formula>
    </cfRule>
  </conditionalFormatting>
  <conditionalFormatting sqref="H39:J48">
    <cfRule type="cellIs" dxfId="3224" priority="105" stopIfTrue="1" operator="greaterThan">
      <formula>100</formula>
    </cfRule>
  </conditionalFormatting>
  <conditionalFormatting sqref="B49:G49">
    <cfRule type="cellIs" dxfId="3223" priority="104" stopIfTrue="1" operator="notEqual">
      <formula>B36</formula>
    </cfRule>
  </conditionalFormatting>
  <conditionalFormatting sqref="H49:J49">
    <cfRule type="cellIs" dxfId="3222" priority="102" stopIfTrue="1" operator="greaterThan">
      <formula>100</formula>
    </cfRule>
    <cfRule type="cellIs" dxfId="3221" priority="103" stopIfTrue="1" operator="notEqual">
      <formula>H36</formula>
    </cfRule>
  </conditionalFormatting>
  <conditionalFormatting sqref="H39:J48">
    <cfRule type="cellIs" dxfId="3220" priority="101" stopIfTrue="1" operator="greaterThan">
      <formula>100</formula>
    </cfRule>
  </conditionalFormatting>
  <conditionalFormatting sqref="B49:G49">
    <cfRule type="cellIs" dxfId="3219" priority="100" stopIfTrue="1" operator="notEqual">
      <formula>B36</formula>
    </cfRule>
  </conditionalFormatting>
  <conditionalFormatting sqref="H49:J49">
    <cfRule type="cellIs" dxfId="3218" priority="98" stopIfTrue="1" operator="greaterThan">
      <formula>100</formula>
    </cfRule>
    <cfRule type="cellIs" dxfId="3217" priority="99" stopIfTrue="1" operator="notEqual">
      <formula>H36</formula>
    </cfRule>
  </conditionalFormatting>
  <conditionalFormatting sqref="H39:J48">
    <cfRule type="cellIs" dxfId="3216" priority="97" stopIfTrue="1" operator="greaterThan">
      <formula>100</formula>
    </cfRule>
  </conditionalFormatting>
  <conditionalFormatting sqref="B49:G49">
    <cfRule type="cellIs" dxfId="3215" priority="96" stopIfTrue="1" operator="notEqual">
      <formula>B36</formula>
    </cfRule>
  </conditionalFormatting>
  <conditionalFormatting sqref="H49:J49">
    <cfRule type="cellIs" dxfId="3214" priority="94" stopIfTrue="1" operator="greaterThan">
      <formula>100</formula>
    </cfRule>
    <cfRule type="cellIs" dxfId="3213" priority="95" stopIfTrue="1" operator="notEqual">
      <formula>H36</formula>
    </cfRule>
  </conditionalFormatting>
  <conditionalFormatting sqref="H39:J48">
    <cfRule type="cellIs" dxfId="3212" priority="93" stopIfTrue="1" operator="greaterThan">
      <formula>100</formula>
    </cfRule>
  </conditionalFormatting>
  <conditionalFormatting sqref="B49:G49">
    <cfRule type="cellIs" dxfId="3211" priority="92" stopIfTrue="1" operator="notEqual">
      <formula>B36</formula>
    </cfRule>
  </conditionalFormatting>
  <conditionalFormatting sqref="H49:J49">
    <cfRule type="cellIs" dxfId="3210" priority="90" stopIfTrue="1" operator="greaterThan">
      <formula>100</formula>
    </cfRule>
    <cfRule type="cellIs" dxfId="3209" priority="91" stopIfTrue="1" operator="notEqual">
      <formula>H36</formula>
    </cfRule>
  </conditionalFormatting>
  <conditionalFormatting sqref="H39:J48">
    <cfRule type="cellIs" dxfId="3208" priority="89" stopIfTrue="1" operator="greaterThan">
      <formula>100</formula>
    </cfRule>
  </conditionalFormatting>
  <conditionalFormatting sqref="B49:G49">
    <cfRule type="cellIs" dxfId="3207" priority="88" stopIfTrue="1" operator="notEqual">
      <formula>B36</formula>
    </cfRule>
  </conditionalFormatting>
  <conditionalFormatting sqref="H49:J49">
    <cfRule type="cellIs" dxfId="3206" priority="86" stopIfTrue="1" operator="greaterThan">
      <formula>100</formula>
    </cfRule>
    <cfRule type="cellIs" dxfId="3205" priority="87" stopIfTrue="1" operator="notEqual">
      <formula>H36</formula>
    </cfRule>
  </conditionalFormatting>
  <conditionalFormatting sqref="H39:J48">
    <cfRule type="cellIs" dxfId="3204" priority="85" stopIfTrue="1" operator="greaterThan">
      <formula>100</formula>
    </cfRule>
  </conditionalFormatting>
  <conditionalFormatting sqref="B49:G49">
    <cfRule type="cellIs" dxfId="3203" priority="84" stopIfTrue="1" operator="notEqual">
      <formula>B36</formula>
    </cfRule>
  </conditionalFormatting>
  <conditionalFormatting sqref="H49:J49">
    <cfRule type="cellIs" dxfId="3202" priority="82" stopIfTrue="1" operator="greaterThan">
      <formula>100</formula>
    </cfRule>
    <cfRule type="cellIs" dxfId="3201" priority="83" stopIfTrue="1" operator="notEqual">
      <formula>H36</formula>
    </cfRule>
  </conditionalFormatting>
  <conditionalFormatting sqref="H39:J48">
    <cfRule type="cellIs" dxfId="3200" priority="81" stopIfTrue="1" operator="greaterThan">
      <formula>100</formula>
    </cfRule>
  </conditionalFormatting>
  <conditionalFormatting sqref="B49:G49">
    <cfRule type="cellIs" dxfId="3199" priority="80" stopIfTrue="1" operator="notEqual">
      <formula>B36</formula>
    </cfRule>
  </conditionalFormatting>
  <conditionalFormatting sqref="H49:J49">
    <cfRule type="cellIs" dxfId="3198" priority="78" stopIfTrue="1" operator="greaterThan">
      <formula>100</formula>
    </cfRule>
    <cfRule type="cellIs" dxfId="3197" priority="79" stopIfTrue="1" operator="notEqual">
      <formula>H36</formula>
    </cfRule>
  </conditionalFormatting>
  <conditionalFormatting sqref="H39:J48">
    <cfRule type="cellIs" dxfId="3196" priority="77" stopIfTrue="1" operator="greaterThan">
      <formula>100</formula>
    </cfRule>
  </conditionalFormatting>
  <conditionalFormatting sqref="B49:G49">
    <cfRule type="cellIs" dxfId="3195" priority="76" stopIfTrue="1" operator="notEqual">
      <formula>B36</formula>
    </cfRule>
  </conditionalFormatting>
  <conditionalFormatting sqref="H49:J49">
    <cfRule type="cellIs" dxfId="3194" priority="74" stopIfTrue="1" operator="greaterThan">
      <formula>100</formula>
    </cfRule>
    <cfRule type="cellIs" dxfId="3193" priority="75" stopIfTrue="1" operator="notEqual">
      <formula>H36</formula>
    </cfRule>
  </conditionalFormatting>
  <conditionalFormatting sqref="H39:J48">
    <cfRule type="cellIs" dxfId="3192" priority="73" stopIfTrue="1" operator="greaterThan">
      <formula>100</formula>
    </cfRule>
  </conditionalFormatting>
  <conditionalFormatting sqref="B49:G49">
    <cfRule type="cellIs" dxfId="3191" priority="72" stopIfTrue="1" operator="notEqual">
      <formula>B36</formula>
    </cfRule>
  </conditionalFormatting>
  <conditionalFormatting sqref="H49:J49">
    <cfRule type="cellIs" dxfId="3190" priority="70" stopIfTrue="1" operator="greaterThan">
      <formula>100</formula>
    </cfRule>
    <cfRule type="cellIs" dxfId="3189" priority="71" stopIfTrue="1" operator="notEqual">
      <formula>H36</formula>
    </cfRule>
  </conditionalFormatting>
  <conditionalFormatting sqref="H39:J48">
    <cfRule type="cellIs" dxfId="3188" priority="69" stopIfTrue="1" operator="greaterThan">
      <formula>100</formula>
    </cfRule>
  </conditionalFormatting>
  <conditionalFormatting sqref="B49:G49">
    <cfRule type="cellIs" dxfId="3187" priority="68" stopIfTrue="1" operator="notEqual">
      <formula>B36</formula>
    </cfRule>
  </conditionalFormatting>
  <conditionalFormatting sqref="H49:J49">
    <cfRule type="cellIs" dxfId="3186" priority="66" stopIfTrue="1" operator="greaterThan">
      <formula>100</formula>
    </cfRule>
    <cfRule type="cellIs" dxfId="3185" priority="67" stopIfTrue="1" operator="notEqual">
      <formula>H36</formula>
    </cfRule>
  </conditionalFormatting>
  <conditionalFormatting sqref="H39:J48">
    <cfRule type="cellIs" dxfId="3184" priority="65" stopIfTrue="1" operator="greaterThan">
      <formula>100</formula>
    </cfRule>
  </conditionalFormatting>
  <conditionalFormatting sqref="B49:G49">
    <cfRule type="cellIs" dxfId="3183" priority="64" stopIfTrue="1" operator="notEqual">
      <formula>B36</formula>
    </cfRule>
  </conditionalFormatting>
  <conditionalFormatting sqref="H49:J49">
    <cfRule type="cellIs" dxfId="3182" priority="62" stopIfTrue="1" operator="greaterThan">
      <formula>100</formula>
    </cfRule>
    <cfRule type="cellIs" dxfId="3181" priority="63" stopIfTrue="1" operator="notEqual">
      <formula>H36</formula>
    </cfRule>
  </conditionalFormatting>
  <conditionalFormatting sqref="H39:J48">
    <cfRule type="cellIs" dxfId="3180" priority="61" stopIfTrue="1" operator="greaterThan">
      <formula>100</formula>
    </cfRule>
  </conditionalFormatting>
  <conditionalFormatting sqref="B49:G49">
    <cfRule type="cellIs" dxfId="3179" priority="60" stopIfTrue="1" operator="notEqual">
      <formula>B36</formula>
    </cfRule>
  </conditionalFormatting>
  <conditionalFormatting sqref="H49:J49">
    <cfRule type="cellIs" dxfId="3178" priority="58" stopIfTrue="1" operator="greaterThan">
      <formula>100</formula>
    </cfRule>
    <cfRule type="cellIs" dxfId="3177" priority="59" stopIfTrue="1" operator="notEqual">
      <formula>H36</formula>
    </cfRule>
  </conditionalFormatting>
  <conditionalFormatting sqref="H39:J48">
    <cfRule type="cellIs" dxfId="3176" priority="57" stopIfTrue="1" operator="greaterThan">
      <formula>100</formula>
    </cfRule>
  </conditionalFormatting>
  <conditionalFormatting sqref="B49:G49">
    <cfRule type="cellIs" dxfId="3175" priority="56" stopIfTrue="1" operator="notEqual">
      <formula>B36</formula>
    </cfRule>
  </conditionalFormatting>
  <conditionalFormatting sqref="H49:J49">
    <cfRule type="cellIs" dxfId="3174" priority="54" stopIfTrue="1" operator="greaterThan">
      <formula>100</formula>
    </cfRule>
    <cfRule type="cellIs" dxfId="3173" priority="55" stopIfTrue="1" operator="notEqual">
      <formula>H36</formula>
    </cfRule>
  </conditionalFormatting>
  <conditionalFormatting sqref="H39:J48">
    <cfRule type="cellIs" dxfId="3172" priority="53" stopIfTrue="1" operator="greaterThan">
      <formula>100</formula>
    </cfRule>
  </conditionalFormatting>
  <conditionalFormatting sqref="B49:G49">
    <cfRule type="cellIs" dxfId="3171" priority="52" stopIfTrue="1" operator="notEqual">
      <formula>B36</formula>
    </cfRule>
  </conditionalFormatting>
  <conditionalFormatting sqref="H49:J49">
    <cfRule type="cellIs" dxfId="3170" priority="50" stopIfTrue="1" operator="greaterThan">
      <formula>100</formula>
    </cfRule>
    <cfRule type="cellIs" dxfId="3169" priority="51" stopIfTrue="1" operator="notEqual">
      <formula>H36</formula>
    </cfRule>
  </conditionalFormatting>
  <conditionalFormatting sqref="H39:J48">
    <cfRule type="cellIs" dxfId="3168" priority="49" stopIfTrue="1" operator="greaterThan">
      <formula>100</formula>
    </cfRule>
  </conditionalFormatting>
  <conditionalFormatting sqref="B49:G49">
    <cfRule type="cellIs" dxfId="3167" priority="48" stopIfTrue="1" operator="notEqual">
      <formula>B36</formula>
    </cfRule>
  </conditionalFormatting>
  <conditionalFormatting sqref="H49:J49">
    <cfRule type="cellIs" dxfId="3166" priority="46" stopIfTrue="1" operator="greaterThan">
      <formula>100</formula>
    </cfRule>
    <cfRule type="cellIs" dxfId="3165" priority="47" stopIfTrue="1" operator="notEqual">
      <formula>H36</formula>
    </cfRule>
  </conditionalFormatting>
  <conditionalFormatting sqref="H39:J48">
    <cfRule type="cellIs" dxfId="3164" priority="45" stopIfTrue="1" operator="greaterThan">
      <formula>100</formula>
    </cfRule>
  </conditionalFormatting>
  <conditionalFormatting sqref="B53:G53">
    <cfRule type="cellIs" dxfId="3163" priority="44" stopIfTrue="1" operator="notEqual">
      <formula>B38</formula>
    </cfRule>
  </conditionalFormatting>
  <conditionalFormatting sqref="H53:J53">
    <cfRule type="cellIs" dxfId="3162" priority="42" stopIfTrue="1" operator="greaterThan">
      <formula>100</formula>
    </cfRule>
    <cfRule type="cellIs" dxfId="3161" priority="43" stopIfTrue="1" operator="notEqual">
      <formula>H38</formula>
    </cfRule>
  </conditionalFormatting>
  <conditionalFormatting sqref="H40:J52">
    <cfRule type="cellIs" dxfId="3160" priority="41" stopIfTrue="1" operator="greaterThan">
      <formula>100</formula>
    </cfRule>
  </conditionalFormatting>
  <conditionalFormatting sqref="B53:G53">
    <cfRule type="cellIs" dxfId="3159" priority="40" stopIfTrue="1" operator="notEqual">
      <formula>B38</formula>
    </cfRule>
  </conditionalFormatting>
  <conditionalFormatting sqref="H53:J53">
    <cfRule type="cellIs" dxfId="3158" priority="38" stopIfTrue="1" operator="greaterThan">
      <formula>100</formula>
    </cfRule>
    <cfRule type="cellIs" dxfId="3157" priority="39" stopIfTrue="1" operator="notEqual">
      <formula>H38</formula>
    </cfRule>
  </conditionalFormatting>
  <conditionalFormatting sqref="H40:J52">
    <cfRule type="cellIs" dxfId="3156" priority="37" stopIfTrue="1" operator="greaterThan">
      <formula>100</formula>
    </cfRule>
  </conditionalFormatting>
  <conditionalFormatting sqref="B49:G49">
    <cfRule type="cellIs" dxfId="3155" priority="36" stopIfTrue="1" operator="notEqual">
      <formula>B36</formula>
    </cfRule>
  </conditionalFormatting>
  <conditionalFormatting sqref="H49:J49">
    <cfRule type="cellIs" dxfId="3154" priority="34" stopIfTrue="1" operator="greaterThan">
      <formula>100</formula>
    </cfRule>
    <cfRule type="cellIs" dxfId="3153" priority="35" stopIfTrue="1" operator="notEqual">
      <formula>H36</formula>
    </cfRule>
  </conditionalFormatting>
  <conditionalFormatting sqref="H39:J48">
    <cfRule type="cellIs" dxfId="3152" priority="33" stopIfTrue="1" operator="greaterThan">
      <formula>100</formula>
    </cfRule>
  </conditionalFormatting>
  <conditionalFormatting sqref="B53:G53">
    <cfRule type="cellIs" dxfId="3151" priority="32" stopIfTrue="1" operator="notEqual">
      <formula>B38</formula>
    </cfRule>
  </conditionalFormatting>
  <conditionalFormatting sqref="H53:J53">
    <cfRule type="cellIs" dxfId="3150" priority="30" stopIfTrue="1" operator="greaterThan">
      <formula>100</formula>
    </cfRule>
    <cfRule type="cellIs" dxfId="3149" priority="31" stopIfTrue="1" operator="notEqual">
      <formula>H38</formula>
    </cfRule>
  </conditionalFormatting>
  <conditionalFormatting sqref="H40:J52">
    <cfRule type="cellIs" dxfId="3148" priority="29" stopIfTrue="1" operator="greaterThan">
      <formula>100</formula>
    </cfRule>
  </conditionalFormatting>
  <conditionalFormatting sqref="B53:G53">
    <cfRule type="cellIs" dxfId="3147" priority="28" stopIfTrue="1" operator="notEqual">
      <formula>B38</formula>
    </cfRule>
  </conditionalFormatting>
  <conditionalFormatting sqref="H53:J53">
    <cfRule type="cellIs" dxfId="3146" priority="26" stopIfTrue="1" operator="greaterThan">
      <formula>100</formula>
    </cfRule>
    <cfRule type="cellIs" dxfId="3145" priority="27" stopIfTrue="1" operator="notEqual">
      <formula>H38</formula>
    </cfRule>
  </conditionalFormatting>
  <conditionalFormatting sqref="H40:J52">
    <cfRule type="cellIs" dxfId="3144" priority="25" stopIfTrue="1" operator="greaterThan">
      <formula>100</formula>
    </cfRule>
  </conditionalFormatting>
  <conditionalFormatting sqref="B49:G49">
    <cfRule type="cellIs" dxfId="3143" priority="24" stopIfTrue="1" operator="notEqual">
      <formula>B36</formula>
    </cfRule>
  </conditionalFormatting>
  <conditionalFormatting sqref="H49:J49">
    <cfRule type="cellIs" dxfId="3142" priority="22" stopIfTrue="1" operator="greaterThan">
      <formula>100</formula>
    </cfRule>
    <cfRule type="cellIs" dxfId="3141" priority="23" stopIfTrue="1" operator="notEqual">
      <formula>H36</formula>
    </cfRule>
  </conditionalFormatting>
  <conditionalFormatting sqref="H39:J48">
    <cfRule type="cellIs" dxfId="3140" priority="21" stopIfTrue="1" operator="greaterThan">
      <formula>100</formula>
    </cfRule>
  </conditionalFormatting>
  <conditionalFormatting sqref="B53:G53">
    <cfRule type="cellIs" dxfId="3139" priority="20" stopIfTrue="1" operator="notEqual">
      <formula>B38</formula>
    </cfRule>
  </conditionalFormatting>
  <conditionalFormatting sqref="H53:J53">
    <cfRule type="cellIs" dxfId="3138" priority="18" stopIfTrue="1" operator="greaterThan">
      <formula>100</formula>
    </cfRule>
    <cfRule type="cellIs" dxfId="3137" priority="19" stopIfTrue="1" operator="notEqual">
      <formula>H38</formula>
    </cfRule>
  </conditionalFormatting>
  <conditionalFormatting sqref="H40:J52">
    <cfRule type="cellIs" dxfId="3136" priority="17" stopIfTrue="1" operator="greaterThan">
      <formula>100</formula>
    </cfRule>
  </conditionalFormatting>
  <conditionalFormatting sqref="B53:G53">
    <cfRule type="cellIs" dxfId="3135" priority="16" stopIfTrue="1" operator="notEqual">
      <formula>B38</formula>
    </cfRule>
  </conditionalFormatting>
  <conditionalFormatting sqref="H53:J53">
    <cfRule type="cellIs" dxfId="3134" priority="14" stopIfTrue="1" operator="greaterThan">
      <formula>100</formula>
    </cfRule>
    <cfRule type="cellIs" dxfId="3133" priority="15" stopIfTrue="1" operator="notEqual">
      <formula>H38</formula>
    </cfRule>
  </conditionalFormatting>
  <conditionalFormatting sqref="H40:J52">
    <cfRule type="cellIs" dxfId="3132" priority="13" stopIfTrue="1" operator="greaterThan">
      <formula>100</formula>
    </cfRule>
  </conditionalFormatting>
  <conditionalFormatting sqref="B53:G53">
    <cfRule type="cellIs" dxfId="3131" priority="12" stopIfTrue="1" operator="notEqual">
      <formula>B38</formula>
    </cfRule>
  </conditionalFormatting>
  <conditionalFormatting sqref="H53:J53">
    <cfRule type="cellIs" dxfId="3130" priority="10" stopIfTrue="1" operator="greaterThan">
      <formula>100</formula>
    </cfRule>
    <cfRule type="cellIs" dxfId="3129" priority="11" stopIfTrue="1" operator="notEqual">
      <formula>H38</formula>
    </cfRule>
  </conditionalFormatting>
  <conditionalFormatting sqref="H40:J52">
    <cfRule type="cellIs" dxfId="3128" priority="9" stopIfTrue="1" operator="greaterThan">
      <formula>100</formula>
    </cfRule>
  </conditionalFormatting>
  <conditionalFormatting sqref="B53:G53">
    <cfRule type="cellIs" dxfId="3127" priority="8" stopIfTrue="1" operator="notEqual">
      <formula>B38</formula>
    </cfRule>
  </conditionalFormatting>
  <conditionalFormatting sqref="H53:J53">
    <cfRule type="cellIs" dxfId="3126" priority="6" stopIfTrue="1" operator="greaterThan">
      <formula>100</formula>
    </cfRule>
    <cfRule type="cellIs" dxfId="3125" priority="7" stopIfTrue="1" operator="notEqual">
      <formula>H38</formula>
    </cfRule>
  </conditionalFormatting>
  <conditionalFormatting sqref="H40:J52">
    <cfRule type="cellIs" dxfId="3124" priority="5" stopIfTrue="1" operator="greaterThan">
      <formula>100</formula>
    </cfRule>
  </conditionalFormatting>
  <conditionalFormatting sqref="B53:M53">
    <cfRule type="cellIs" dxfId="3123" priority="4" stopIfTrue="1" operator="notEqual">
      <formula>B38</formula>
    </cfRule>
  </conditionalFormatting>
  <conditionalFormatting sqref="N53:P53">
    <cfRule type="cellIs" dxfId="3122" priority="2" stopIfTrue="1" operator="greaterThan">
      <formula>100</formula>
    </cfRule>
    <cfRule type="cellIs" dxfId="3121" priority="3" stopIfTrue="1" operator="notEqual">
      <formula>N38</formula>
    </cfRule>
  </conditionalFormatting>
  <conditionalFormatting sqref="N40:P52">
    <cfRule type="cellIs" dxfId="31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K21"/>
  <sheetViews>
    <sheetView tabSelected="1" zoomScale="80" zoomScaleNormal="80" workbookViewId="0">
      <selection activeCell="A3" sqref="A3:F3"/>
    </sheetView>
  </sheetViews>
  <sheetFormatPr defaultRowHeight="12"/>
  <cols>
    <col min="1" max="1" width="12.140625" style="1" customWidth="1"/>
    <col min="2" max="3" width="8.7109375" style="1" customWidth="1"/>
    <col min="4" max="4" width="9.85546875" style="1" bestFit="1" customWidth="1"/>
    <col min="5" max="10" width="8.7109375" style="1" customWidth="1"/>
    <col min="11" max="11" width="8.28515625" style="1" customWidth="1"/>
    <col min="12" max="16384" width="9.140625" style="1" customWidth="1"/>
  </cols>
  <sheetData>
    <row r="1" spans="1:11" ht="29.25" customHeight="1"/>
    <row r="2" spans="1:11" ht="32.25" customHeight="1">
      <c r="A2" s="3" t="s">
        <v>15</v>
      </c>
      <c r="B2" s="3"/>
      <c r="C2" s="3"/>
      <c r="D2" s="3"/>
      <c r="E2" s="3"/>
      <c r="F2" s="3"/>
      <c r="G2" s="3"/>
      <c r="H2" s="3"/>
      <c r="I2" s="3"/>
      <c r="J2" s="3"/>
      <c r="K2" s="109"/>
    </row>
    <row r="3" spans="1:11" s="2" customFormat="1" ht="22.5" customHeight="1">
      <c r="A3" s="4" t="str">
        <f>'1進修'!A20:L20</f>
        <v>令和７年７月２０日執行　参議院議員通常選挙</v>
      </c>
      <c r="B3" s="14"/>
      <c r="C3" s="14"/>
      <c r="D3" s="14"/>
      <c r="E3" s="14"/>
      <c r="F3" s="43"/>
      <c r="G3" s="15" t="s">
        <v>57</v>
      </c>
      <c r="H3" s="24"/>
      <c r="I3" s="24"/>
      <c r="J3" s="31"/>
    </row>
    <row r="4" spans="1:11" s="2" customFormat="1" ht="22.5" customHeight="1">
      <c r="A4" s="5" t="s">
        <v>24</v>
      </c>
      <c r="B4" s="15" t="s">
        <v>25</v>
      </c>
      <c r="C4" s="24"/>
      <c r="D4" s="31"/>
      <c r="E4" s="15" t="s">
        <v>26</v>
      </c>
      <c r="F4" s="24"/>
      <c r="G4" s="31"/>
      <c r="H4" s="15" t="s">
        <v>29</v>
      </c>
      <c r="I4" s="24"/>
      <c r="J4" s="31"/>
    </row>
    <row r="5" spans="1:11" s="2" customFormat="1" ht="22.5" customHeight="1">
      <c r="A5" s="6"/>
      <c r="B5" s="16" t="s">
        <v>30</v>
      </c>
      <c r="C5" s="25" t="s">
        <v>33</v>
      </c>
      <c r="D5" s="32" t="s">
        <v>34</v>
      </c>
      <c r="E5" s="38" t="s">
        <v>30</v>
      </c>
      <c r="F5" s="44" t="s">
        <v>33</v>
      </c>
      <c r="G5" s="32" t="s">
        <v>34</v>
      </c>
      <c r="H5" s="46" t="s">
        <v>30</v>
      </c>
      <c r="I5" s="25" t="s">
        <v>33</v>
      </c>
      <c r="J5" s="58" t="s">
        <v>34</v>
      </c>
    </row>
    <row r="6" spans="1:11" s="2" customFormat="1" ht="33.75" customHeight="1">
      <c r="A6" s="114" t="s">
        <v>69</v>
      </c>
      <c r="B6" s="119">
        <f>SUM('1進修:50御薗第４'!B40)</f>
        <v>528</v>
      </c>
      <c r="C6" s="124">
        <f>SUM('1進修:50御薗第４'!C40)</f>
        <v>533</v>
      </c>
      <c r="D6" s="129">
        <f t="shared" ref="D6:D18" si="0">SUM(B6:C6)</f>
        <v>1061</v>
      </c>
      <c r="E6" s="134">
        <f>SUM('1進修:50御薗第４'!K40)</f>
        <v>264</v>
      </c>
      <c r="F6" s="124">
        <f>SUM('1進修:50御薗第４'!L40)</f>
        <v>306</v>
      </c>
      <c r="G6" s="129">
        <f t="shared" ref="G6:G18" si="1">SUM(E6:F6)</f>
        <v>570</v>
      </c>
      <c r="H6" s="138">
        <f t="shared" ref="H6:J19" si="2">IF(OR(E6=0,B6=0),0,E6/B6*100)</f>
        <v>50</v>
      </c>
      <c r="I6" s="144">
        <f t="shared" si="2"/>
        <v>57.410881801125704</v>
      </c>
      <c r="J6" s="150">
        <f t="shared" si="2"/>
        <v>53.722902921771912</v>
      </c>
    </row>
    <row r="7" spans="1:11" s="2" customFormat="1" ht="33.75" customHeight="1">
      <c r="A7" s="115" t="s">
        <v>70</v>
      </c>
      <c r="B7" s="120">
        <f>SUM('1進修:50御薗第４'!B41)</f>
        <v>515</v>
      </c>
      <c r="C7" s="125">
        <f>SUM('1進修:50御薗第４'!C41)</f>
        <v>508</v>
      </c>
      <c r="D7" s="130">
        <f t="shared" si="0"/>
        <v>1023</v>
      </c>
      <c r="E7" s="135">
        <f>SUM('1進修:50御薗第４'!K41)</f>
        <v>218</v>
      </c>
      <c r="F7" s="125">
        <f>SUM('1進修:50御薗第４'!L41)</f>
        <v>240</v>
      </c>
      <c r="G7" s="130">
        <f t="shared" si="1"/>
        <v>458</v>
      </c>
      <c r="H7" s="139">
        <f t="shared" si="2"/>
        <v>42.33009708737864</v>
      </c>
      <c r="I7" s="145">
        <f t="shared" si="2"/>
        <v>47.244094488188978</v>
      </c>
      <c r="J7" s="151">
        <f t="shared" si="2"/>
        <v>44.770283479960895</v>
      </c>
    </row>
    <row r="8" spans="1:11" s="2" customFormat="1" ht="33.75" customHeight="1">
      <c r="A8" s="116" t="s">
        <v>0</v>
      </c>
      <c r="B8" s="121">
        <f>SUM('1進修:50御薗第４'!B42)</f>
        <v>2567</v>
      </c>
      <c r="C8" s="126">
        <f>SUM('1進修:50御薗第４'!C42)</f>
        <v>2427</v>
      </c>
      <c r="D8" s="131">
        <f t="shared" si="0"/>
        <v>4994</v>
      </c>
      <c r="E8" s="136">
        <f>SUM('1進修:50御薗第４'!K42)</f>
        <v>1074</v>
      </c>
      <c r="F8" s="137">
        <f>SUM('1進修:50御薗第４'!L42)</f>
        <v>1160</v>
      </c>
      <c r="G8" s="131">
        <f t="shared" si="1"/>
        <v>2234</v>
      </c>
      <c r="H8" s="140">
        <f t="shared" si="2"/>
        <v>41.838722243864432</v>
      </c>
      <c r="I8" s="146">
        <f t="shared" si="2"/>
        <v>47.795632468067573</v>
      </c>
      <c r="J8" s="152">
        <f t="shared" si="2"/>
        <v>44.733680416499801</v>
      </c>
    </row>
    <row r="9" spans="1:11" s="2" customFormat="1" ht="33.75" customHeight="1">
      <c r="A9" s="8" t="s">
        <v>7</v>
      </c>
      <c r="B9" s="120">
        <f>SUM('1進修:50御薗第４'!B43)</f>
        <v>2298</v>
      </c>
      <c r="C9" s="125">
        <f>SUM('1進修:50御薗第４'!C43)</f>
        <v>2280</v>
      </c>
      <c r="D9" s="130">
        <f t="shared" si="0"/>
        <v>4578</v>
      </c>
      <c r="E9" s="135">
        <f>SUM('1進修:50御薗第４'!K43)</f>
        <v>1153</v>
      </c>
      <c r="F9" s="125">
        <f>SUM('1進修:50御薗第４'!L43)</f>
        <v>1275</v>
      </c>
      <c r="G9" s="130">
        <f t="shared" si="1"/>
        <v>2428</v>
      </c>
      <c r="H9" s="139">
        <f t="shared" si="2"/>
        <v>50.174064403829419</v>
      </c>
      <c r="I9" s="145">
        <f t="shared" si="2"/>
        <v>55.921052631578952</v>
      </c>
      <c r="J9" s="151">
        <f t="shared" si="2"/>
        <v>53.036260375709922</v>
      </c>
    </row>
    <row r="10" spans="1:11" s="2" customFormat="1" ht="33.75" customHeight="1">
      <c r="A10" s="117" t="s">
        <v>11</v>
      </c>
      <c r="B10" s="122">
        <f>SUM('1進修:50御薗第４'!B44)</f>
        <v>2557</v>
      </c>
      <c r="C10" s="127">
        <f>SUM('1進修:50御薗第４'!C44)</f>
        <v>2371</v>
      </c>
      <c r="D10" s="132">
        <f t="shared" si="0"/>
        <v>4928</v>
      </c>
      <c r="E10" s="136">
        <f>SUM('1進修:50御薗第４'!K44)</f>
        <v>1439</v>
      </c>
      <c r="F10" s="137">
        <f>SUM('1進修:50御薗第４'!L44)</f>
        <v>1436</v>
      </c>
      <c r="G10" s="132">
        <f t="shared" si="1"/>
        <v>2875</v>
      </c>
      <c r="H10" s="141">
        <f t="shared" si="2"/>
        <v>56.276886976926086</v>
      </c>
      <c r="I10" s="147">
        <f t="shared" si="2"/>
        <v>60.565162378743139</v>
      </c>
      <c r="J10" s="153">
        <f t="shared" si="2"/>
        <v>58.340097402597401</v>
      </c>
    </row>
    <row r="11" spans="1:11" s="2" customFormat="1" ht="33.75" customHeight="1">
      <c r="A11" s="8" t="s">
        <v>5</v>
      </c>
      <c r="B11" s="120">
        <f>SUM('1進修:50御薗第４'!B45)</f>
        <v>2954</v>
      </c>
      <c r="C11" s="125">
        <f>SUM('1進修:50御薗第４'!C45)</f>
        <v>2840</v>
      </c>
      <c r="D11" s="130">
        <f t="shared" si="0"/>
        <v>5794</v>
      </c>
      <c r="E11" s="135">
        <f>SUM('1進修:50御薗第４'!K45)</f>
        <v>1638</v>
      </c>
      <c r="F11" s="125">
        <f>SUM('1進修:50御薗第４'!L45)</f>
        <v>1709</v>
      </c>
      <c r="G11" s="130">
        <f t="shared" si="1"/>
        <v>3347</v>
      </c>
      <c r="H11" s="139">
        <f t="shared" si="2"/>
        <v>55.45023696682464</v>
      </c>
      <c r="I11" s="145">
        <f t="shared" si="2"/>
        <v>60.176056338028175</v>
      </c>
      <c r="J11" s="151">
        <f t="shared" si="2"/>
        <v>57.766655160510872</v>
      </c>
    </row>
    <row r="12" spans="1:11" s="2" customFormat="1" ht="33.75" customHeight="1">
      <c r="A12" s="117" t="s">
        <v>17</v>
      </c>
      <c r="B12" s="122">
        <f>SUM('1進修:50御薗第４'!B46)</f>
        <v>3157</v>
      </c>
      <c r="C12" s="127">
        <f>SUM('1進修:50御薗第４'!C46)</f>
        <v>3291</v>
      </c>
      <c r="D12" s="132">
        <f t="shared" si="0"/>
        <v>6448</v>
      </c>
      <c r="E12" s="136">
        <f>SUM('1進修:50御薗第４'!K46)</f>
        <v>1847</v>
      </c>
      <c r="F12" s="137">
        <f>SUM('1進修:50御薗第４'!L46)</f>
        <v>1978</v>
      </c>
      <c r="G12" s="132">
        <f t="shared" si="1"/>
        <v>3825</v>
      </c>
      <c r="H12" s="141">
        <f t="shared" si="2"/>
        <v>58.504909724421914</v>
      </c>
      <c r="I12" s="147">
        <f t="shared" si="2"/>
        <v>60.103312063202672</v>
      </c>
      <c r="J12" s="153">
        <f t="shared" si="2"/>
        <v>59.320719602977668</v>
      </c>
    </row>
    <row r="13" spans="1:11" s="2" customFormat="1" ht="33.75" customHeight="1">
      <c r="A13" s="8" t="s">
        <v>4</v>
      </c>
      <c r="B13" s="120">
        <f>SUM('1進修:50御薗第４'!B47)</f>
        <v>3709</v>
      </c>
      <c r="C13" s="125">
        <f>SUM('1進修:50御薗第４'!C47)</f>
        <v>3733</v>
      </c>
      <c r="D13" s="130">
        <f t="shared" si="0"/>
        <v>7442</v>
      </c>
      <c r="E13" s="135">
        <f>SUM('1進修:50御薗第４'!K47)</f>
        <v>2212</v>
      </c>
      <c r="F13" s="125">
        <f>SUM('1進修:50御薗第４'!L47)</f>
        <v>2295</v>
      </c>
      <c r="G13" s="130">
        <f t="shared" si="1"/>
        <v>4507</v>
      </c>
      <c r="H13" s="139">
        <f t="shared" si="2"/>
        <v>59.638716635211651</v>
      </c>
      <c r="I13" s="145">
        <f t="shared" si="2"/>
        <v>61.478703455665681</v>
      </c>
      <c r="J13" s="151">
        <f t="shared" si="2"/>
        <v>60.561676968556846</v>
      </c>
    </row>
    <row r="14" spans="1:11" s="2" customFormat="1" ht="33.75" customHeight="1">
      <c r="A14" s="117" t="s">
        <v>10</v>
      </c>
      <c r="B14" s="122">
        <f>SUM('1進修:50御薗第４'!B48)</f>
        <v>4418</v>
      </c>
      <c r="C14" s="127">
        <f>SUM('1進修:50御薗第４'!C48)</f>
        <v>4561</v>
      </c>
      <c r="D14" s="132">
        <f t="shared" si="0"/>
        <v>8979</v>
      </c>
      <c r="E14" s="136">
        <f>SUM('1進修:50御薗第４'!K48)</f>
        <v>2747</v>
      </c>
      <c r="F14" s="137">
        <f>SUM('1進修:50御薗第４'!L48)</f>
        <v>2846</v>
      </c>
      <c r="G14" s="132">
        <f t="shared" si="1"/>
        <v>5593</v>
      </c>
      <c r="H14" s="141">
        <f t="shared" si="2"/>
        <v>62.177455862381173</v>
      </c>
      <c r="I14" s="147">
        <f t="shared" si="2"/>
        <v>62.398596798947601</v>
      </c>
      <c r="J14" s="153">
        <f t="shared" si="2"/>
        <v>62.289787281434464</v>
      </c>
    </row>
    <row r="15" spans="1:11" s="2" customFormat="1" ht="33.75" customHeight="1">
      <c r="A15" s="8" t="s">
        <v>14</v>
      </c>
      <c r="B15" s="120">
        <f>SUM('1進修:50御薗第４'!B49)</f>
        <v>3883</v>
      </c>
      <c r="C15" s="125">
        <f>SUM('1進修:50御薗第４'!C49)</f>
        <v>4350</v>
      </c>
      <c r="D15" s="130">
        <f t="shared" si="0"/>
        <v>8233</v>
      </c>
      <c r="E15" s="135">
        <f>SUM('1進修:50御薗第４'!K49)</f>
        <v>2477</v>
      </c>
      <c r="F15" s="125">
        <f>SUM('1進修:50御薗第４'!L49)</f>
        <v>2831</v>
      </c>
      <c r="G15" s="130">
        <f t="shared" si="1"/>
        <v>5308</v>
      </c>
      <c r="H15" s="139">
        <f t="shared" si="2"/>
        <v>63.790883337625544</v>
      </c>
      <c r="I15" s="145">
        <f t="shared" si="2"/>
        <v>65.080459770114942</v>
      </c>
      <c r="J15" s="151">
        <f t="shared" si="2"/>
        <v>64.472245839912546</v>
      </c>
    </row>
    <row r="16" spans="1:11" s="2" customFormat="1" ht="33.75" customHeight="1">
      <c r="A16" s="117" t="s">
        <v>20</v>
      </c>
      <c r="B16" s="122">
        <f>SUM('1進修:50御薗第４'!B50)</f>
        <v>3840</v>
      </c>
      <c r="C16" s="127">
        <f>SUM('1進修:50御薗第４'!C50)</f>
        <v>4255</v>
      </c>
      <c r="D16" s="132">
        <f t="shared" si="0"/>
        <v>8095</v>
      </c>
      <c r="E16" s="136">
        <f>SUM('1進修:50御薗第４'!K50)</f>
        <v>2597</v>
      </c>
      <c r="F16" s="137">
        <f>SUM('1進修:50御薗第４'!L50)</f>
        <v>2879</v>
      </c>
      <c r="G16" s="132">
        <f t="shared" si="1"/>
        <v>5476</v>
      </c>
      <c r="H16" s="141">
        <f t="shared" si="2"/>
        <v>67.630208333333329</v>
      </c>
      <c r="I16" s="147">
        <f t="shared" si="2"/>
        <v>67.661574618096353</v>
      </c>
      <c r="J16" s="153">
        <f t="shared" si="2"/>
        <v>67.646695491043857</v>
      </c>
    </row>
    <row r="17" spans="1:10" s="2" customFormat="1" ht="33.75" customHeight="1">
      <c r="A17" s="8" t="s">
        <v>23</v>
      </c>
      <c r="B17" s="120">
        <f>SUM('1進修:50御薗第４'!B51)</f>
        <v>3721</v>
      </c>
      <c r="C17" s="125">
        <f>SUM('1進修:50御薗第４'!C51)</f>
        <v>4045</v>
      </c>
      <c r="D17" s="130">
        <f t="shared" si="0"/>
        <v>7766</v>
      </c>
      <c r="E17" s="135">
        <f>SUM('1進修:50御薗第４'!K51)</f>
        <v>2649</v>
      </c>
      <c r="F17" s="125">
        <f>SUM('1進修:50御薗第４'!L51)</f>
        <v>2846</v>
      </c>
      <c r="G17" s="130">
        <f t="shared" si="1"/>
        <v>5495</v>
      </c>
      <c r="H17" s="139">
        <f t="shared" si="2"/>
        <v>71.190540177371673</v>
      </c>
      <c r="I17" s="145">
        <f t="shared" si="2"/>
        <v>70.358467243510503</v>
      </c>
      <c r="J17" s="151">
        <f t="shared" si="2"/>
        <v>70.75714653618337</v>
      </c>
    </row>
    <row r="18" spans="1:10" s="2" customFormat="1" ht="33.75" customHeight="1">
      <c r="A18" s="118" t="s">
        <v>35</v>
      </c>
      <c r="B18" s="123">
        <f>SUM('1進修:50御薗第４'!B52)</f>
        <v>12992</v>
      </c>
      <c r="C18" s="128">
        <f>SUM('1進修:50御薗第４'!C52)</f>
        <v>18498</v>
      </c>
      <c r="D18" s="133">
        <f t="shared" si="0"/>
        <v>31490</v>
      </c>
      <c r="E18" s="136">
        <f>SUM('1進修:50御薗第４'!K52)</f>
        <v>8115</v>
      </c>
      <c r="F18" s="137">
        <f>SUM('1進修:50御薗第４'!L52)</f>
        <v>9399</v>
      </c>
      <c r="G18" s="133">
        <f t="shared" si="1"/>
        <v>17514</v>
      </c>
      <c r="H18" s="142">
        <f t="shared" si="2"/>
        <v>62.461514778325125</v>
      </c>
      <c r="I18" s="148">
        <f t="shared" si="2"/>
        <v>50.810898475510868</v>
      </c>
      <c r="J18" s="154">
        <f t="shared" si="2"/>
        <v>55.617656398856788</v>
      </c>
    </row>
    <row r="19" spans="1:10" s="2" customFormat="1" ht="33.75" customHeight="1">
      <c r="A19" s="11" t="s">
        <v>34</v>
      </c>
      <c r="B19" s="22">
        <f>SUM('1進修:50御薗第４'!B53)</f>
        <v>47139</v>
      </c>
      <c r="C19" s="22">
        <f>SUM('1進修:50御薗第４'!C53)</f>
        <v>53692</v>
      </c>
      <c r="D19" s="37">
        <f>SUM(D6:D18)</f>
        <v>100831</v>
      </c>
      <c r="E19" s="42">
        <f>SUM('1進修:50御薗第４'!K53)</f>
        <v>28430</v>
      </c>
      <c r="F19" s="22">
        <f>SUM('1進修:50御薗第４'!L53)</f>
        <v>31200</v>
      </c>
      <c r="G19" s="37">
        <f>SUM(G6:G18)</f>
        <v>59630</v>
      </c>
      <c r="H19" s="143">
        <f t="shared" si="2"/>
        <v>60.310995142026769</v>
      </c>
      <c r="I19" s="149">
        <f t="shared" si="2"/>
        <v>58.109215525590407</v>
      </c>
      <c r="J19" s="155">
        <f t="shared" si="2"/>
        <v>59.138558578215026</v>
      </c>
    </row>
    <row r="21" spans="1:10">
      <c r="H21" s="52"/>
    </row>
  </sheetData>
  <mergeCells count="7">
    <mergeCell ref="A2:J2"/>
    <mergeCell ref="A3:F3"/>
    <mergeCell ref="G3:J3"/>
    <mergeCell ref="B4:D4"/>
    <mergeCell ref="E4:G4"/>
    <mergeCell ref="H4:J4"/>
    <mergeCell ref="A4:A5"/>
  </mergeCells>
  <phoneticPr fontId="1"/>
  <pageMargins left="0.98425196850393692" right="0.59055118110236227" top="0.98425196850393692" bottom="0.98425196850393692" header="0.51181102362204722" footer="0.51181102362204722"/>
  <pageSetup paperSize="9" fitToWidth="1" fitToHeight="1" orientation="portrait" usePrinterDefaults="1" r:id="rId1"/>
  <headerFooter alignWithMargins="0">
    <oddFooter>&amp;C&amp;P</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2</v>
      </c>
      <c r="C6" s="168">
        <f t="shared" si="0"/>
        <v>1</v>
      </c>
      <c r="D6" s="171">
        <f t="shared" ref="D6:D16" si="1">SUM(B6:C6)</f>
        <v>3</v>
      </c>
      <c r="E6" s="174"/>
      <c r="F6" s="174"/>
      <c r="G6" s="174"/>
      <c r="H6" s="174"/>
      <c r="I6" s="174"/>
      <c r="J6" s="174"/>
      <c r="K6" s="179">
        <f t="shared" ref="K6:L16" si="2">K42</f>
        <v>1</v>
      </c>
      <c r="L6" s="183">
        <f t="shared" si="2"/>
        <v>0</v>
      </c>
      <c r="M6" s="188">
        <f t="shared" ref="M6:M17" si="3">SUM(K6:L6)</f>
        <v>1</v>
      </c>
      <c r="N6" s="91">
        <f t="shared" ref="N6:P17" si="4">IF(OR(K6=0,B6=0),0,K6/B6*100)</f>
        <v>50</v>
      </c>
      <c r="O6" s="194">
        <f t="shared" si="4"/>
        <v>0</v>
      </c>
      <c r="P6" s="196">
        <f t="shared" si="4"/>
        <v>33.333333333333329</v>
      </c>
    </row>
    <row r="7" spans="1:16" s="2" customFormat="1" ht="22.5" hidden="1" customHeight="1">
      <c r="A7" s="8" t="s">
        <v>7</v>
      </c>
      <c r="B7" s="161">
        <f t="shared" si="0"/>
        <v>0</v>
      </c>
      <c r="C7" s="168">
        <f t="shared" si="0"/>
        <v>0</v>
      </c>
      <c r="D7" s="130">
        <f t="shared" si="1"/>
        <v>0</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11</v>
      </c>
      <c r="B8" s="161">
        <f t="shared" si="0"/>
        <v>0</v>
      </c>
      <c r="C8" s="168">
        <f t="shared" si="0"/>
        <v>2</v>
      </c>
      <c r="D8" s="130">
        <f t="shared" si="1"/>
        <v>2</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5</v>
      </c>
      <c r="B9" s="161">
        <f t="shared" si="0"/>
        <v>2</v>
      </c>
      <c r="C9" s="168">
        <f t="shared" si="0"/>
        <v>0</v>
      </c>
      <c r="D9" s="130">
        <f t="shared" si="1"/>
        <v>2</v>
      </c>
      <c r="E9" s="175"/>
      <c r="F9" s="175"/>
      <c r="G9" s="175"/>
      <c r="H9" s="175"/>
      <c r="I9" s="175"/>
      <c r="J9" s="175"/>
      <c r="K9" s="162">
        <f t="shared" si="2"/>
        <v>1</v>
      </c>
      <c r="L9" s="169">
        <f t="shared" si="2"/>
        <v>0</v>
      </c>
      <c r="M9" s="130">
        <f t="shared" si="3"/>
        <v>1</v>
      </c>
      <c r="N9" s="139">
        <f t="shared" si="4"/>
        <v>50</v>
      </c>
      <c r="O9" s="145">
        <f t="shared" si="4"/>
        <v>0</v>
      </c>
      <c r="P9" s="151">
        <f t="shared" si="4"/>
        <v>50</v>
      </c>
    </row>
    <row r="10" spans="1:16" s="2" customFormat="1" ht="22.5" hidden="1" customHeight="1">
      <c r="A10" s="8" t="s">
        <v>17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4</v>
      </c>
      <c r="B11" s="161">
        <f t="shared" si="0"/>
        <v>1</v>
      </c>
      <c r="C11" s="168">
        <f t="shared" si="0"/>
        <v>3</v>
      </c>
      <c r="D11" s="130">
        <f t="shared" si="1"/>
        <v>4</v>
      </c>
      <c r="E11" s="175"/>
      <c r="F11" s="175"/>
      <c r="G11" s="175"/>
      <c r="H11" s="175"/>
      <c r="I11" s="175"/>
      <c r="J11" s="175"/>
      <c r="K11" s="162">
        <f t="shared" si="2"/>
        <v>0</v>
      </c>
      <c r="L11" s="169">
        <f t="shared" si="2"/>
        <v>2</v>
      </c>
      <c r="M11" s="130">
        <f t="shared" si="3"/>
        <v>2</v>
      </c>
      <c r="N11" s="139">
        <f t="shared" si="4"/>
        <v>0</v>
      </c>
      <c r="O11" s="145">
        <f t="shared" si="4"/>
        <v>66.666666666666657</v>
      </c>
      <c r="P11" s="151">
        <f t="shared" si="4"/>
        <v>50</v>
      </c>
    </row>
    <row r="12" spans="1:16" s="2" customFormat="1" ht="22.5" hidden="1" customHeight="1">
      <c r="A12" s="8" t="s">
        <v>10</v>
      </c>
      <c r="B12" s="161">
        <f t="shared" si="0"/>
        <v>1</v>
      </c>
      <c r="C12" s="168">
        <f t="shared" si="0"/>
        <v>1</v>
      </c>
      <c r="D12" s="130">
        <f t="shared" si="1"/>
        <v>2</v>
      </c>
      <c r="E12" s="175"/>
      <c r="F12" s="175"/>
      <c r="G12" s="175"/>
      <c r="H12" s="175"/>
      <c r="I12" s="175"/>
      <c r="J12" s="175"/>
      <c r="K12" s="162">
        <f t="shared" si="2"/>
        <v>0</v>
      </c>
      <c r="L12" s="169">
        <f t="shared" si="2"/>
        <v>0</v>
      </c>
      <c r="M12" s="130">
        <f t="shared" si="3"/>
        <v>0</v>
      </c>
      <c r="N12" s="139">
        <f t="shared" si="4"/>
        <v>0</v>
      </c>
      <c r="O12" s="145">
        <f t="shared" si="4"/>
        <v>0</v>
      </c>
      <c r="P12" s="151">
        <f t="shared" si="4"/>
        <v>0</v>
      </c>
    </row>
    <row r="13" spans="1:16" s="2" customFormat="1" ht="22.5" hidden="1" customHeight="1">
      <c r="A13" s="8" t="s">
        <v>14</v>
      </c>
      <c r="B13" s="161">
        <f t="shared" si="0"/>
        <v>1</v>
      </c>
      <c r="C13" s="168">
        <f t="shared" si="0"/>
        <v>0</v>
      </c>
      <c r="D13" s="130">
        <f t="shared" si="1"/>
        <v>1</v>
      </c>
      <c r="E13" s="175"/>
      <c r="F13" s="175"/>
      <c r="G13" s="175"/>
      <c r="H13" s="175"/>
      <c r="I13" s="175"/>
      <c r="J13" s="175"/>
      <c r="K13" s="162">
        <f t="shared" si="2"/>
        <v>1</v>
      </c>
      <c r="L13" s="169">
        <f t="shared" si="2"/>
        <v>0</v>
      </c>
      <c r="M13" s="130">
        <f t="shared" si="3"/>
        <v>1</v>
      </c>
      <c r="N13" s="139">
        <f t="shared" si="4"/>
        <v>100</v>
      </c>
      <c r="O13" s="145">
        <f t="shared" si="4"/>
        <v>0</v>
      </c>
      <c r="P13" s="151">
        <f t="shared" si="4"/>
        <v>100</v>
      </c>
    </row>
    <row r="14" spans="1:16" s="2" customFormat="1" ht="22.5" hidden="1" customHeight="1">
      <c r="A14" s="8" t="s">
        <v>20</v>
      </c>
      <c r="B14" s="161">
        <f t="shared" si="0"/>
        <v>2</v>
      </c>
      <c r="C14" s="168">
        <f t="shared" si="0"/>
        <v>0</v>
      </c>
      <c r="D14" s="130">
        <f t="shared" si="1"/>
        <v>2</v>
      </c>
      <c r="E14" s="175"/>
      <c r="F14" s="175"/>
      <c r="G14" s="175"/>
      <c r="H14" s="175"/>
      <c r="I14" s="175"/>
      <c r="J14" s="175"/>
      <c r="K14" s="162">
        <f t="shared" si="2"/>
        <v>2</v>
      </c>
      <c r="L14" s="169">
        <f t="shared" si="2"/>
        <v>0</v>
      </c>
      <c r="M14" s="130">
        <f t="shared" si="3"/>
        <v>2</v>
      </c>
      <c r="N14" s="139">
        <f t="shared" si="4"/>
        <v>100</v>
      </c>
      <c r="O14" s="145">
        <f t="shared" si="4"/>
        <v>0</v>
      </c>
      <c r="P14" s="151">
        <f t="shared" si="4"/>
        <v>100</v>
      </c>
    </row>
    <row r="15" spans="1:16" s="2" customFormat="1" ht="22.5" hidden="1" customHeight="1">
      <c r="A15" s="8" t="s">
        <v>23</v>
      </c>
      <c r="B15" s="161">
        <f t="shared" si="0"/>
        <v>0</v>
      </c>
      <c r="C15" s="168">
        <f t="shared" si="0"/>
        <v>4</v>
      </c>
      <c r="D15" s="130">
        <f t="shared" si="1"/>
        <v>4</v>
      </c>
      <c r="E15" s="174"/>
      <c r="F15" s="174"/>
      <c r="G15" s="174"/>
      <c r="H15" s="174"/>
      <c r="I15" s="174"/>
      <c r="J15" s="174"/>
      <c r="K15" s="161">
        <f t="shared" si="2"/>
        <v>0</v>
      </c>
      <c r="L15" s="168">
        <f t="shared" si="2"/>
        <v>1</v>
      </c>
      <c r="M15" s="130">
        <f t="shared" si="3"/>
        <v>1</v>
      </c>
      <c r="N15" s="139">
        <f t="shared" si="4"/>
        <v>0</v>
      </c>
      <c r="O15" s="145">
        <f t="shared" si="4"/>
        <v>25</v>
      </c>
      <c r="P15" s="151">
        <f t="shared" si="4"/>
        <v>25</v>
      </c>
    </row>
    <row r="16" spans="1:16" s="2" customFormat="1" ht="22.5" hidden="1" customHeight="1">
      <c r="A16" s="10" t="s">
        <v>35</v>
      </c>
      <c r="B16" s="162">
        <f t="shared" si="0"/>
        <v>12</v>
      </c>
      <c r="C16" s="169">
        <f t="shared" si="0"/>
        <v>21</v>
      </c>
      <c r="D16" s="172">
        <f t="shared" si="1"/>
        <v>33</v>
      </c>
      <c r="E16" s="176"/>
      <c r="F16" s="176"/>
      <c r="G16" s="176"/>
      <c r="H16" s="176"/>
      <c r="I16" s="176"/>
      <c r="J16" s="176"/>
      <c r="K16" s="162">
        <f t="shared" si="2"/>
        <v>11</v>
      </c>
      <c r="L16" s="169">
        <f t="shared" si="2"/>
        <v>16</v>
      </c>
      <c r="M16" s="130">
        <f t="shared" si="3"/>
        <v>27</v>
      </c>
      <c r="N16" s="190">
        <f t="shared" si="4"/>
        <v>91.666666666666657</v>
      </c>
      <c r="O16" s="195">
        <f t="shared" si="4"/>
        <v>76.19047619047619</v>
      </c>
      <c r="P16" s="197">
        <f t="shared" si="4"/>
        <v>81.818181818181827</v>
      </c>
    </row>
    <row r="17" spans="1:24" s="2" customFormat="1" ht="22.5" hidden="1" customHeight="1">
      <c r="A17" s="11" t="s">
        <v>34</v>
      </c>
      <c r="B17" s="42">
        <f>SUM(B6:B16)</f>
        <v>22</v>
      </c>
      <c r="C17" s="22">
        <f>SUM(C6:C16)</f>
        <v>33</v>
      </c>
      <c r="D17" s="37">
        <f>SUM(D6:D16)</f>
        <v>55</v>
      </c>
      <c r="E17" s="177"/>
      <c r="F17" s="177"/>
      <c r="G17" s="177"/>
      <c r="H17" s="177"/>
      <c r="I17" s="177"/>
      <c r="J17" s="177"/>
      <c r="K17" s="42">
        <f>SUM(K6:K16)</f>
        <v>17</v>
      </c>
      <c r="L17" s="22">
        <f>SUM(L6:L16)</f>
        <v>20</v>
      </c>
      <c r="M17" s="37">
        <f t="shared" si="3"/>
        <v>37</v>
      </c>
      <c r="N17" s="143">
        <f t="shared" si="4"/>
        <v>77.272727272727266</v>
      </c>
      <c r="O17" s="149">
        <f t="shared" si="4"/>
        <v>60.606060606060609</v>
      </c>
      <c r="P17" s="155">
        <f t="shared" si="4"/>
        <v>67.272727272727266</v>
      </c>
    </row>
    <row r="18" spans="1:24" hidden="1"/>
    <row r="19" spans="1:24" hidden="1"/>
    <row r="20" spans="1:24" s="2" customFormat="1" ht="22.5" customHeight="1">
      <c r="A20" s="156" t="str">
        <f>'35沼木第２'!A20:L20</f>
        <v>令和７年７月２０日執行　参議院議員通常選挙</v>
      </c>
      <c r="B20" s="163"/>
      <c r="C20" s="163"/>
      <c r="D20" s="163"/>
      <c r="E20" s="163"/>
      <c r="F20" s="163"/>
      <c r="G20" s="163"/>
      <c r="H20" s="163"/>
      <c r="I20" s="163"/>
      <c r="J20" s="163"/>
      <c r="K20" s="163"/>
      <c r="L20" s="184"/>
      <c r="M20" s="15" t="s">
        <v>112</v>
      </c>
      <c r="N20" s="31"/>
      <c r="O20" s="15" t="s">
        <v>130</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0</v>
      </c>
      <c r="C23" s="170">
        <v>0</v>
      </c>
      <c r="D23" s="171">
        <f t="shared" ref="D23:D35" si="5">SUM(B23:C23)</f>
        <v>0</v>
      </c>
      <c r="E23" s="164">
        <v>0</v>
      </c>
      <c r="F23" s="170">
        <v>0</v>
      </c>
      <c r="G23" s="171">
        <f t="shared" ref="G23:G35" si="6">SUM(E23:F23)</f>
        <v>0</v>
      </c>
      <c r="H23" s="164">
        <v>0</v>
      </c>
      <c r="I23" s="170">
        <v>0</v>
      </c>
      <c r="J23" s="171">
        <f t="shared" ref="J23:J35" si="7">SUM(H23:I23)</f>
        <v>0</v>
      </c>
      <c r="K23" s="180">
        <f t="shared" ref="K23:L35" si="8">E23+H23</f>
        <v>0</v>
      </c>
      <c r="L23" s="185">
        <f t="shared" si="8"/>
        <v>0</v>
      </c>
      <c r="M23" s="189">
        <f t="shared" ref="M23:M35" si="9">SUM(K23:L23)</f>
        <v>0</v>
      </c>
      <c r="N23" s="91">
        <f t="shared" ref="N23:P36" si="10">IF(OR(K23=0,B23=0),0,K23/B23*100)</f>
        <v>0</v>
      </c>
      <c r="O23" s="97">
        <f t="shared" si="10"/>
        <v>0</v>
      </c>
      <c r="P23" s="103">
        <f t="shared" si="10"/>
        <v>0</v>
      </c>
      <c r="Q23" s="158"/>
      <c r="R23" s="198"/>
      <c r="S23" s="1" t="s">
        <v>28</v>
      </c>
      <c r="T23" s="1"/>
      <c r="U23" s="1"/>
      <c r="V23" s="1"/>
      <c r="W23" s="1"/>
      <c r="X23" s="1"/>
    </row>
    <row r="24" spans="1:24" s="2" customFormat="1" ht="22.5" customHeight="1">
      <c r="A24" s="157" t="s">
        <v>70</v>
      </c>
      <c r="B24" s="164">
        <v>0</v>
      </c>
      <c r="C24" s="170">
        <v>0</v>
      </c>
      <c r="D24" s="171">
        <f t="shared" si="5"/>
        <v>0</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61</v>
      </c>
      <c r="T24" s="1"/>
      <c r="U24" s="1"/>
      <c r="V24" s="1"/>
      <c r="W24" s="1"/>
      <c r="X24" s="1"/>
    </row>
    <row r="25" spans="1:24" s="2" customFormat="1" ht="22.5" customHeight="1">
      <c r="A25" s="65" t="s">
        <v>0</v>
      </c>
      <c r="B25" s="164">
        <v>2</v>
      </c>
      <c r="C25" s="170">
        <v>1</v>
      </c>
      <c r="D25" s="171">
        <f t="shared" si="5"/>
        <v>3</v>
      </c>
      <c r="E25" s="164">
        <v>0</v>
      </c>
      <c r="F25" s="170">
        <v>0</v>
      </c>
      <c r="G25" s="171">
        <f t="shared" si="6"/>
        <v>0</v>
      </c>
      <c r="H25" s="164">
        <v>1</v>
      </c>
      <c r="I25" s="170">
        <v>0</v>
      </c>
      <c r="J25" s="171">
        <f t="shared" si="7"/>
        <v>1</v>
      </c>
      <c r="K25" s="181">
        <f t="shared" si="8"/>
        <v>1</v>
      </c>
      <c r="L25" s="186">
        <f t="shared" si="8"/>
        <v>0</v>
      </c>
      <c r="M25" s="171">
        <f t="shared" si="9"/>
        <v>1</v>
      </c>
      <c r="N25" s="191">
        <f t="shared" si="10"/>
        <v>50</v>
      </c>
      <c r="O25" s="101">
        <f t="shared" si="10"/>
        <v>0</v>
      </c>
      <c r="P25" s="107">
        <f t="shared" si="10"/>
        <v>33.333333333333329</v>
      </c>
      <c r="S25" s="1" t="s">
        <v>21</v>
      </c>
      <c r="T25" s="1"/>
      <c r="U25" s="1"/>
      <c r="V25" s="1"/>
      <c r="W25" s="1"/>
      <c r="X25" s="1"/>
    </row>
    <row r="26" spans="1:24" s="2" customFormat="1" ht="22.5" customHeight="1">
      <c r="A26" s="8" t="s">
        <v>7</v>
      </c>
      <c r="B26" s="164">
        <v>0</v>
      </c>
      <c r="C26" s="170">
        <v>0</v>
      </c>
      <c r="D26" s="130">
        <f t="shared" si="5"/>
        <v>0</v>
      </c>
      <c r="E26" s="164">
        <v>0</v>
      </c>
      <c r="F26" s="170">
        <v>0</v>
      </c>
      <c r="G26" s="130">
        <f t="shared" si="6"/>
        <v>0</v>
      </c>
      <c r="H26" s="164">
        <v>0</v>
      </c>
      <c r="I26" s="170">
        <v>0</v>
      </c>
      <c r="J26" s="130">
        <f t="shared" si="7"/>
        <v>0</v>
      </c>
      <c r="K26" s="181">
        <f t="shared" si="8"/>
        <v>0</v>
      </c>
      <c r="L26" s="186">
        <f t="shared" si="8"/>
        <v>0</v>
      </c>
      <c r="M26" s="130">
        <f t="shared" si="9"/>
        <v>0</v>
      </c>
      <c r="N26" s="139">
        <f t="shared" si="10"/>
        <v>0</v>
      </c>
      <c r="O26" s="145">
        <f t="shared" si="10"/>
        <v>0</v>
      </c>
      <c r="P26" s="151">
        <f t="shared" si="10"/>
        <v>0</v>
      </c>
    </row>
    <row r="27" spans="1:24" s="2" customFormat="1" ht="22.5" customHeight="1">
      <c r="A27" s="8" t="s">
        <v>11</v>
      </c>
      <c r="B27" s="164">
        <v>0</v>
      </c>
      <c r="C27" s="170">
        <v>2</v>
      </c>
      <c r="D27" s="130">
        <f t="shared" si="5"/>
        <v>2</v>
      </c>
      <c r="E27" s="164">
        <v>0</v>
      </c>
      <c r="F27" s="170">
        <v>0</v>
      </c>
      <c r="G27" s="130">
        <f t="shared" si="6"/>
        <v>0</v>
      </c>
      <c r="H27" s="164">
        <v>0</v>
      </c>
      <c r="I27" s="170">
        <v>0</v>
      </c>
      <c r="J27" s="130">
        <f t="shared" si="7"/>
        <v>0</v>
      </c>
      <c r="K27" s="181">
        <f t="shared" si="8"/>
        <v>0</v>
      </c>
      <c r="L27" s="186">
        <f t="shared" si="8"/>
        <v>0</v>
      </c>
      <c r="M27" s="130">
        <f t="shared" si="9"/>
        <v>0</v>
      </c>
      <c r="N27" s="139">
        <f t="shared" si="10"/>
        <v>0</v>
      </c>
      <c r="O27" s="145">
        <f t="shared" si="10"/>
        <v>0</v>
      </c>
      <c r="P27" s="151">
        <f t="shared" si="10"/>
        <v>0</v>
      </c>
      <c r="R27" s="199"/>
      <c r="S27" s="1" t="s">
        <v>16</v>
      </c>
    </row>
    <row r="28" spans="1:24" s="2" customFormat="1" ht="22.5" customHeight="1">
      <c r="A28" s="8" t="s">
        <v>5</v>
      </c>
      <c r="B28" s="164">
        <v>2</v>
      </c>
      <c r="C28" s="170">
        <v>0</v>
      </c>
      <c r="D28" s="130">
        <f t="shared" si="5"/>
        <v>2</v>
      </c>
      <c r="E28" s="164">
        <v>1</v>
      </c>
      <c r="F28" s="170">
        <v>0</v>
      </c>
      <c r="G28" s="130">
        <f t="shared" si="6"/>
        <v>1</v>
      </c>
      <c r="H28" s="164">
        <v>0</v>
      </c>
      <c r="I28" s="170">
        <v>0</v>
      </c>
      <c r="J28" s="130">
        <f t="shared" si="7"/>
        <v>0</v>
      </c>
      <c r="K28" s="181">
        <f t="shared" si="8"/>
        <v>1</v>
      </c>
      <c r="L28" s="186">
        <f t="shared" si="8"/>
        <v>0</v>
      </c>
      <c r="M28" s="130">
        <f t="shared" si="9"/>
        <v>1</v>
      </c>
      <c r="N28" s="139">
        <f t="shared" si="10"/>
        <v>50</v>
      </c>
      <c r="O28" s="145">
        <f t="shared" si="10"/>
        <v>0</v>
      </c>
      <c r="P28" s="151">
        <f t="shared" si="10"/>
        <v>50</v>
      </c>
      <c r="S28" s="1" t="s">
        <v>62</v>
      </c>
    </row>
    <row r="29" spans="1:24" s="2" customFormat="1" ht="22.5" customHeight="1">
      <c r="A29" s="8" t="s">
        <v>17</v>
      </c>
      <c r="B29" s="164">
        <v>1</v>
      </c>
      <c r="C29" s="170">
        <v>1</v>
      </c>
      <c r="D29" s="130">
        <f t="shared" si="5"/>
        <v>2</v>
      </c>
      <c r="E29" s="164">
        <v>1</v>
      </c>
      <c r="F29" s="170">
        <v>1</v>
      </c>
      <c r="G29" s="130">
        <f t="shared" si="6"/>
        <v>2</v>
      </c>
      <c r="H29" s="164">
        <v>0</v>
      </c>
      <c r="I29" s="170">
        <v>0</v>
      </c>
      <c r="J29" s="130">
        <f t="shared" si="7"/>
        <v>0</v>
      </c>
      <c r="K29" s="181">
        <f t="shared" si="8"/>
        <v>1</v>
      </c>
      <c r="L29" s="186">
        <f t="shared" si="8"/>
        <v>1</v>
      </c>
      <c r="M29" s="130">
        <f t="shared" si="9"/>
        <v>2</v>
      </c>
      <c r="N29" s="139">
        <f t="shared" si="10"/>
        <v>100</v>
      </c>
      <c r="O29" s="145">
        <f t="shared" si="10"/>
        <v>100</v>
      </c>
      <c r="P29" s="151">
        <f t="shared" si="10"/>
        <v>100</v>
      </c>
    </row>
    <row r="30" spans="1:24" s="2" customFormat="1" ht="22.5" customHeight="1">
      <c r="A30" s="8" t="s">
        <v>4</v>
      </c>
      <c r="B30" s="164">
        <v>1</v>
      </c>
      <c r="C30" s="170">
        <v>3</v>
      </c>
      <c r="D30" s="130">
        <f t="shared" si="5"/>
        <v>4</v>
      </c>
      <c r="E30" s="164">
        <v>0</v>
      </c>
      <c r="F30" s="170">
        <v>2</v>
      </c>
      <c r="G30" s="130">
        <f t="shared" si="6"/>
        <v>2</v>
      </c>
      <c r="H30" s="164">
        <v>0</v>
      </c>
      <c r="I30" s="170">
        <v>0</v>
      </c>
      <c r="J30" s="130">
        <f t="shared" si="7"/>
        <v>0</v>
      </c>
      <c r="K30" s="181">
        <f t="shared" si="8"/>
        <v>0</v>
      </c>
      <c r="L30" s="186">
        <f t="shared" si="8"/>
        <v>2</v>
      </c>
      <c r="M30" s="130">
        <f t="shared" si="9"/>
        <v>2</v>
      </c>
      <c r="N30" s="139">
        <f t="shared" si="10"/>
        <v>0</v>
      </c>
      <c r="O30" s="145">
        <f t="shared" si="10"/>
        <v>66.666666666666657</v>
      </c>
      <c r="P30" s="151">
        <f t="shared" si="10"/>
        <v>50</v>
      </c>
    </row>
    <row r="31" spans="1:24" s="2" customFormat="1" ht="22.5" customHeight="1">
      <c r="A31" s="8" t="s">
        <v>10</v>
      </c>
      <c r="B31" s="164">
        <v>1</v>
      </c>
      <c r="C31" s="170">
        <v>1</v>
      </c>
      <c r="D31" s="130">
        <f t="shared" si="5"/>
        <v>2</v>
      </c>
      <c r="E31" s="164">
        <v>0</v>
      </c>
      <c r="F31" s="170">
        <v>0</v>
      </c>
      <c r="G31" s="130">
        <f t="shared" si="6"/>
        <v>0</v>
      </c>
      <c r="H31" s="164">
        <v>0</v>
      </c>
      <c r="I31" s="170">
        <v>0</v>
      </c>
      <c r="J31" s="130">
        <f t="shared" si="7"/>
        <v>0</v>
      </c>
      <c r="K31" s="181">
        <f t="shared" si="8"/>
        <v>0</v>
      </c>
      <c r="L31" s="186">
        <f t="shared" si="8"/>
        <v>0</v>
      </c>
      <c r="M31" s="130">
        <f t="shared" si="9"/>
        <v>0</v>
      </c>
      <c r="N31" s="139">
        <f t="shared" si="10"/>
        <v>0</v>
      </c>
      <c r="O31" s="145">
        <f t="shared" si="10"/>
        <v>0</v>
      </c>
      <c r="P31" s="151">
        <f t="shared" si="10"/>
        <v>0</v>
      </c>
    </row>
    <row r="32" spans="1:24" s="2" customFormat="1" ht="22.5" customHeight="1">
      <c r="A32" s="8" t="s">
        <v>14</v>
      </c>
      <c r="B32" s="164">
        <v>1</v>
      </c>
      <c r="C32" s="170">
        <v>0</v>
      </c>
      <c r="D32" s="130">
        <f t="shared" si="5"/>
        <v>1</v>
      </c>
      <c r="E32" s="164">
        <v>0</v>
      </c>
      <c r="F32" s="170">
        <v>0</v>
      </c>
      <c r="G32" s="130">
        <f t="shared" si="6"/>
        <v>0</v>
      </c>
      <c r="H32" s="164">
        <v>1</v>
      </c>
      <c r="I32" s="170">
        <v>0</v>
      </c>
      <c r="J32" s="130">
        <f t="shared" si="7"/>
        <v>1</v>
      </c>
      <c r="K32" s="181">
        <f t="shared" si="8"/>
        <v>1</v>
      </c>
      <c r="L32" s="186">
        <f t="shared" si="8"/>
        <v>0</v>
      </c>
      <c r="M32" s="130">
        <f t="shared" si="9"/>
        <v>1</v>
      </c>
      <c r="N32" s="139">
        <f t="shared" si="10"/>
        <v>100</v>
      </c>
      <c r="O32" s="145">
        <f t="shared" si="10"/>
        <v>0</v>
      </c>
      <c r="P32" s="151">
        <f t="shared" si="10"/>
        <v>100</v>
      </c>
    </row>
    <row r="33" spans="1:16" s="2" customFormat="1" ht="22.5" customHeight="1">
      <c r="A33" s="8" t="s">
        <v>20</v>
      </c>
      <c r="B33" s="164">
        <v>2</v>
      </c>
      <c r="C33" s="170">
        <v>0</v>
      </c>
      <c r="D33" s="130">
        <f t="shared" si="5"/>
        <v>2</v>
      </c>
      <c r="E33" s="164">
        <v>1</v>
      </c>
      <c r="F33" s="170">
        <v>0</v>
      </c>
      <c r="G33" s="130">
        <f t="shared" si="6"/>
        <v>1</v>
      </c>
      <c r="H33" s="164">
        <v>1</v>
      </c>
      <c r="I33" s="170">
        <v>0</v>
      </c>
      <c r="J33" s="130">
        <f t="shared" si="7"/>
        <v>1</v>
      </c>
      <c r="K33" s="181">
        <f t="shared" si="8"/>
        <v>2</v>
      </c>
      <c r="L33" s="186">
        <f t="shared" si="8"/>
        <v>0</v>
      </c>
      <c r="M33" s="130">
        <f t="shared" si="9"/>
        <v>2</v>
      </c>
      <c r="N33" s="139">
        <f t="shared" si="10"/>
        <v>100</v>
      </c>
      <c r="O33" s="145">
        <f t="shared" si="10"/>
        <v>0</v>
      </c>
      <c r="P33" s="151">
        <f t="shared" si="10"/>
        <v>100</v>
      </c>
    </row>
    <row r="34" spans="1:16" s="2" customFormat="1" ht="22.5" customHeight="1">
      <c r="A34" s="8" t="s">
        <v>23</v>
      </c>
      <c r="B34" s="164">
        <v>0</v>
      </c>
      <c r="C34" s="170">
        <v>4</v>
      </c>
      <c r="D34" s="130">
        <f t="shared" si="5"/>
        <v>4</v>
      </c>
      <c r="E34" s="164">
        <v>0</v>
      </c>
      <c r="F34" s="170">
        <v>1</v>
      </c>
      <c r="G34" s="130">
        <f t="shared" si="6"/>
        <v>1</v>
      </c>
      <c r="H34" s="164">
        <v>0</v>
      </c>
      <c r="I34" s="170">
        <v>0</v>
      </c>
      <c r="J34" s="130">
        <f t="shared" si="7"/>
        <v>0</v>
      </c>
      <c r="K34" s="181">
        <f t="shared" si="8"/>
        <v>0</v>
      </c>
      <c r="L34" s="186">
        <f t="shared" si="8"/>
        <v>1</v>
      </c>
      <c r="M34" s="130">
        <f t="shared" si="9"/>
        <v>1</v>
      </c>
      <c r="N34" s="139">
        <f t="shared" si="10"/>
        <v>0</v>
      </c>
      <c r="O34" s="145">
        <f t="shared" si="10"/>
        <v>25</v>
      </c>
      <c r="P34" s="151">
        <f t="shared" si="10"/>
        <v>25</v>
      </c>
    </row>
    <row r="35" spans="1:16" s="2" customFormat="1" ht="22.5" customHeight="1">
      <c r="A35" s="10" t="s">
        <v>35</v>
      </c>
      <c r="B35" s="164">
        <v>12</v>
      </c>
      <c r="C35" s="170">
        <v>21</v>
      </c>
      <c r="D35" s="172">
        <f t="shared" si="5"/>
        <v>33</v>
      </c>
      <c r="E35" s="164">
        <v>1</v>
      </c>
      <c r="F35" s="170">
        <v>4</v>
      </c>
      <c r="G35" s="172">
        <f t="shared" si="6"/>
        <v>5</v>
      </c>
      <c r="H35" s="164">
        <v>10</v>
      </c>
      <c r="I35" s="170">
        <v>12</v>
      </c>
      <c r="J35" s="172">
        <f t="shared" si="7"/>
        <v>22</v>
      </c>
      <c r="K35" s="182">
        <f t="shared" si="8"/>
        <v>11</v>
      </c>
      <c r="L35" s="187">
        <f t="shared" si="8"/>
        <v>16</v>
      </c>
      <c r="M35" s="130">
        <f t="shared" si="9"/>
        <v>27</v>
      </c>
      <c r="N35" s="190">
        <f t="shared" si="10"/>
        <v>91.666666666666657</v>
      </c>
      <c r="O35" s="195">
        <f t="shared" si="10"/>
        <v>76.19047619047619</v>
      </c>
      <c r="P35" s="197">
        <f t="shared" si="10"/>
        <v>81.818181818181827</v>
      </c>
    </row>
    <row r="36" spans="1:16" s="2" customFormat="1" ht="22.5" customHeight="1">
      <c r="A36" s="11" t="s">
        <v>34</v>
      </c>
      <c r="B36" s="42">
        <f t="shared" ref="B36:M36" si="11">SUM(B23:B35)</f>
        <v>22</v>
      </c>
      <c r="C36" s="22">
        <f t="shared" si="11"/>
        <v>33</v>
      </c>
      <c r="D36" s="37">
        <f t="shared" si="11"/>
        <v>55</v>
      </c>
      <c r="E36" s="42">
        <f t="shared" si="11"/>
        <v>4</v>
      </c>
      <c r="F36" s="22">
        <f t="shared" si="11"/>
        <v>8</v>
      </c>
      <c r="G36" s="37">
        <f t="shared" si="11"/>
        <v>12</v>
      </c>
      <c r="H36" s="42">
        <f t="shared" si="11"/>
        <v>13</v>
      </c>
      <c r="I36" s="22">
        <f t="shared" si="11"/>
        <v>12</v>
      </c>
      <c r="J36" s="37">
        <f t="shared" si="11"/>
        <v>25</v>
      </c>
      <c r="K36" s="42">
        <f t="shared" si="11"/>
        <v>17</v>
      </c>
      <c r="L36" s="22">
        <f t="shared" si="11"/>
        <v>20</v>
      </c>
      <c r="M36" s="37">
        <f t="shared" si="11"/>
        <v>37</v>
      </c>
      <c r="N36" s="143">
        <f t="shared" si="10"/>
        <v>77.272727272727266</v>
      </c>
      <c r="O36" s="149">
        <f t="shared" si="10"/>
        <v>60.606060606060609</v>
      </c>
      <c r="P36" s="155">
        <f t="shared" si="10"/>
        <v>67.272727272727266</v>
      </c>
    </row>
    <row r="38" spans="1:16" s="2" customFormat="1" ht="13.5">
      <c r="A38" s="158" t="s">
        <v>9</v>
      </c>
      <c r="B38" s="165">
        <f>B36</f>
        <v>22</v>
      </c>
      <c r="C38" s="165">
        <f>C36</f>
        <v>33</v>
      </c>
      <c r="D38" s="173">
        <f>SUM(B38:C38)</f>
        <v>55</v>
      </c>
      <c r="E38" s="178">
        <f>E36</f>
        <v>4</v>
      </c>
      <c r="F38" s="178">
        <f>F36</f>
        <v>8</v>
      </c>
      <c r="G38" s="173">
        <f>SUM(E38:F38)</f>
        <v>12</v>
      </c>
      <c r="H38" s="178">
        <f>H36</f>
        <v>13</v>
      </c>
      <c r="I38" s="178">
        <f>I36</f>
        <v>12</v>
      </c>
      <c r="J38" s="173">
        <f>SUM(H38:I38)</f>
        <v>25</v>
      </c>
      <c r="K38" s="165">
        <f>K36</f>
        <v>17</v>
      </c>
      <c r="L38" s="165">
        <f>L36</f>
        <v>20</v>
      </c>
      <c r="M38" s="173">
        <f>SUM(K38:L38)</f>
        <v>37</v>
      </c>
      <c r="N38" s="192">
        <f>IF(OR(K38=0,B38=0),0,K38/B38*100)</f>
        <v>77.272727272727266</v>
      </c>
      <c r="O38" s="192">
        <f>IF(OR(L38=0,C38=0),0,L38/C38*100)</f>
        <v>60.606060606060609</v>
      </c>
      <c r="P38" s="192">
        <f>IF(OR(M38=0,D38=0),0,M38/D38*100)</f>
        <v>67.272727272727266</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70</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0</v>
      </c>
      <c r="B42" s="167">
        <f t="shared" si="12"/>
        <v>2</v>
      </c>
      <c r="C42" s="167">
        <f t="shared" si="13"/>
        <v>1</v>
      </c>
      <c r="D42" s="166">
        <f t="shared" si="14"/>
        <v>3</v>
      </c>
      <c r="E42" s="167">
        <f t="shared" si="15"/>
        <v>0</v>
      </c>
      <c r="F42" s="167">
        <f t="shared" si="16"/>
        <v>0</v>
      </c>
      <c r="G42" s="166">
        <f t="shared" si="17"/>
        <v>0</v>
      </c>
      <c r="H42" s="167">
        <f t="shared" si="18"/>
        <v>1</v>
      </c>
      <c r="I42" s="167">
        <f t="shared" si="19"/>
        <v>0</v>
      </c>
      <c r="J42" s="166">
        <f t="shared" si="20"/>
        <v>1</v>
      </c>
      <c r="K42" s="167">
        <f t="shared" si="21"/>
        <v>1</v>
      </c>
      <c r="L42" s="167">
        <f t="shared" si="22"/>
        <v>0</v>
      </c>
      <c r="M42" s="166">
        <f t="shared" si="23"/>
        <v>1</v>
      </c>
      <c r="N42" s="193">
        <f t="shared" si="24"/>
        <v>50</v>
      </c>
      <c r="O42" s="193">
        <f t="shared" si="24"/>
        <v>0</v>
      </c>
      <c r="P42" s="193">
        <f t="shared" si="24"/>
        <v>33.333333333333329</v>
      </c>
    </row>
    <row r="43" spans="1:16" s="2" customFormat="1" ht="13.5">
      <c r="A43" s="160" t="s">
        <v>7</v>
      </c>
      <c r="B43" s="167">
        <f t="shared" si="12"/>
        <v>0</v>
      </c>
      <c r="C43" s="167">
        <f t="shared" si="13"/>
        <v>0</v>
      </c>
      <c r="D43" s="166">
        <f t="shared" si="14"/>
        <v>0</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3">
        <f t="shared" si="24"/>
        <v>0</v>
      </c>
      <c r="O43" s="193">
        <f t="shared" si="24"/>
        <v>0</v>
      </c>
      <c r="P43" s="193">
        <f t="shared" si="24"/>
        <v>0</v>
      </c>
    </row>
    <row r="44" spans="1:16" s="2" customFormat="1" ht="13.5">
      <c r="A44" s="160" t="s">
        <v>11</v>
      </c>
      <c r="B44" s="167">
        <f t="shared" si="12"/>
        <v>0</v>
      </c>
      <c r="C44" s="167">
        <f t="shared" si="13"/>
        <v>2</v>
      </c>
      <c r="D44" s="166">
        <f t="shared" si="14"/>
        <v>2</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3">
        <f t="shared" si="24"/>
        <v>0</v>
      </c>
      <c r="O44" s="193">
        <f t="shared" si="24"/>
        <v>0</v>
      </c>
      <c r="P44" s="193">
        <f t="shared" si="24"/>
        <v>0</v>
      </c>
    </row>
    <row r="45" spans="1:16" s="2" customFormat="1" ht="13.5">
      <c r="A45" s="160" t="s">
        <v>5</v>
      </c>
      <c r="B45" s="167">
        <f t="shared" si="12"/>
        <v>2</v>
      </c>
      <c r="C45" s="167">
        <f t="shared" si="13"/>
        <v>0</v>
      </c>
      <c r="D45" s="166">
        <f t="shared" si="14"/>
        <v>2</v>
      </c>
      <c r="E45" s="167">
        <f t="shared" si="15"/>
        <v>1</v>
      </c>
      <c r="F45" s="167">
        <f t="shared" si="16"/>
        <v>0</v>
      </c>
      <c r="G45" s="166">
        <f t="shared" si="17"/>
        <v>1</v>
      </c>
      <c r="H45" s="167">
        <f t="shared" si="18"/>
        <v>0</v>
      </c>
      <c r="I45" s="167">
        <f t="shared" si="19"/>
        <v>0</v>
      </c>
      <c r="J45" s="166">
        <f t="shared" si="20"/>
        <v>0</v>
      </c>
      <c r="K45" s="167">
        <f t="shared" si="21"/>
        <v>1</v>
      </c>
      <c r="L45" s="167">
        <f t="shared" si="22"/>
        <v>0</v>
      </c>
      <c r="M45" s="166">
        <f t="shared" si="23"/>
        <v>1</v>
      </c>
      <c r="N45" s="193">
        <f t="shared" si="24"/>
        <v>50</v>
      </c>
      <c r="O45" s="193">
        <f t="shared" si="24"/>
        <v>0</v>
      </c>
      <c r="P45" s="193">
        <f t="shared" si="24"/>
        <v>50</v>
      </c>
    </row>
    <row r="46" spans="1:16" s="2" customFormat="1" ht="13.5">
      <c r="A46" s="160" t="s">
        <v>17</v>
      </c>
      <c r="B46" s="167">
        <f t="shared" si="12"/>
        <v>1</v>
      </c>
      <c r="C46" s="167">
        <f t="shared" si="13"/>
        <v>1</v>
      </c>
      <c r="D46" s="166">
        <f t="shared" si="14"/>
        <v>2</v>
      </c>
      <c r="E46" s="167">
        <f t="shared" si="15"/>
        <v>1</v>
      </c>
      <c r="F46" s="167">
        <f t="shared" si="16"/>
        <v>1</v>
      </c>
      <c r="G46" s="166">
        <f t="shared" si="17"/>
        <v>2</v>
      </c>
      <c r="H46" s="167">
        <f t="shared" si="18"/>
        <v>0</v>
      </c>
      <c r="I46" s="167">
        <f t="shared" si="19"/>
        <v>0</v>
      </c>
      <c r="J46" s="166">
        <f t="shared" si="20"/>
        <v>0</v>
      </c>
      <c r="K46" s="167">
        <f t="shared" si="21"/>
        <v>1</v>
      </c>
      <c r="L46" s="167">
        <f t="shared" si="22"/>
        <v>1</v>
      </c>
      <c r="M46" s="166">
        <f t="shared" si="23"/>
        <v>2</v>
      </c>
      <c r="N46" s="193">
        <f t="shared" si="24"/>
        <v>100</v>
      </c>
      <c r="O46" s="193">
        <f t="shared" si="24"/>
        <v>100</v>
      </c>
      <c r="P46" s="193">
        <f t="shared" si="24"/>
        <v>100</v>
      </c>
    </row>
    <row r="47" spans="1:16" s="2" customFormat="1" ht="13.5">
      <c r="A47" s="160" t="s">
        <v>4</v>
      </c>
      <c r="B47" s="167">
        <f t="shared" si="12"/>
        <v>1</v>
      </c>
      <c r="C47" s="167">
        <f t="shared" si="13"/>
        <v>3</v>
      </c>
      <c r="D47" s="166">
        <f t="shared" si="14"/>
        <v>4</v>
      </c>
      <c r="E47" s="167">
        <f t="shared" si="15"/>
        <v>0</v>
      </c>
      <c r="F47" s="167">
        <f t="shared" si="16"/>
        <v>2</v>
      </c>
      <c r="G47" s="166">
        <f t="shared" si="17"/>
        <v>2</v>
      </c>
      <c r="H47" s="167">
        <f t="shared" si="18"/>
        <v>0</v>
      </c>
      <c r="I47" s="167">
        <f t="shared" si="19"/>
        <v>0</v>
      </c>
      <c r="J47" s="166">
        <f t="shared" si="20"/>
        <v>0</v>
      </c>
      <c r="K47" s="167">
        <f t="shared" si="21"/>
        <v>0</v>
      </c>
      <c r="L47" s="167">
        <f t="shared" si="22"/>
        <v>2</v>
      </c>
      <c r="M47" s="166">
        <f t="shared" si="23"/>
        <v>2</v>
      </c>
      <c r="N47" s="193">
        <f t="shared" si="24"/>
        <v>0</v>
      </c>
      <c r="O47" s="193">
        <f t="shared" si="24"/>
        <v>66.666666666666657</v>
      </c>
      <c r="P47" s="193">
        <f t="shared" si="24"/>
        <v>50</v>
      </c>
    </row>
    <row r="48" spans="1:16" s="2" customFormat="1" ht="13.5">
      <c r="A48" s="160" t="s">
        <v>10</v>
      </c>
      <c r="B48" s="167">
        <f t="shared" si="12"/>
        <v>1</v>
      </c>
      <c r="C48" s="167">
        <f t="shared" si="13"/>
        <v>1</v>
      </c>
      <c r="D48" s="166">
        <f t="shared" si="14"/>
        <v>2</v>
      </c>
      <c r="E48" s="167">
        <f t="shared" si="15"/>
        <v>0</v>
      </c>
      <c r="F48" s="167">
        <f t="shared" si="16"/>
        <v>0</v>
      </c>
      <c r="G48" s="166">
        <f t="shared" si="17"/>
        <v>0</v>
      </c>
      <c r="H48" s="167">
        <f t="shared" si="18"/>
        <v>0</v>
      </c>
      <c r="I48" s="167">
        <f t="shared" si="19"/>
        <v>0</v>
      </c>
      <c r="J48" s="166">
        <f t="shared" si="20"/>
        <v>0</v>
      </c>
      <c r="K48" s="167">
        <f t="shared" si="21"/>
        <v>0</v>
      </c>
      <c r="L48" s="167">
        <f t="shared" si="22"/>
        <v>0</v>
      </c>
      <c r="M48" s="166">
        <f t="shared" si="23"/>
        <v>0</v>
      </c>
      <c r="N48" s="193">
        <f t="shared" si="24"/>
        <v>0</v>
      </c>
      <c r="O48" s="193">
        <f t="shared" si="24"/>
        <v>0</v>
      </c>
      <c r="P48" s="193">
        <f t="shared" si="24"/>
        <v>0</v>
      </c>
    </row>
    <row r="49" spans="1:16" s="2" customFormat="1" ht="13.5">
      <c r="A49" s="160" t="s">
        <v>14</v>
      </c>
      <c r="B49" s="167">
        <f t="shared" si="12"/>
        <v>1</v>
      </c>
      <c r="C49" s="167">
        <f t="shared" si="13"/>
        <v>0</v>
      </c>
      <c r="D49" s="166">
        <f t="shared" si="14"/>
        <v>1</v>
      </c>
      <c r="E49" s="167">
        <f t="shared" si="15"/>
        <v>0</v>
      </c>
      <c r="F49" s="167">
        <f t="shared" si="16"/>
        <v>0</v>
      </c>
      <c r="G49" s="166">
        <f t="shared" si="17"/>
        <v>0</v>
      </c>
      <c r="H49" s="167">
        <f t="shared" si="18"/>
        <v>1</v>
      </c>
      <c r="I49" s="167">
        <f t="shared" si="19"/>
        <v>0</v>
      </c>
      <c r="J49" s="166">
        <f t="shared" si="20"/>
        <v>1</v>
      </c>
      <c r="K49" s="167">
        <f t="shared" si="21"/>
        <v>1</v>
      </c>
      <c r="L49" s="167">
        <f t="shared" si="22"/>
        <v>0</v>
      </c>
      <c r="M49" s="166">
        <f t="shared" si="23"/>
        <v>1</v>
      </c>
      <c r="N49" s="193">
        <f t="shared" si="24"/>
        <v>100</v>
      </c>
      <c r="O49" s="193">
        <f t="shared" si="24"/>
        <v>0</v>
      </c>
      <c r="P49" s="193">
        <f t="shared" si="24"/>
        <v>100</v>
      </c>
    </row>
    <row r="50" spans="1:16" s="2" customFormat="1" ht="13.5">
      <c r="A50" s="160" t="s">
        <v>20</v>
      </c>
      <c r="B50" s="167">
        <f t="shared" si="12"/>
        <v>2</v>
      </c>
      <c r="C50" s="167">
        <f t="shared" si="13"/>
        <v>0</v>
      </c>
      <c r="D50" s="166">
        <f t="shared" si="14"/>
        <v>2</v>
      </c>
      <c r="E50" s="167">
        <f t="shared" si="15"/>
        <v>1</v>
      </c>
      <c r="F50" s="167">
        <f t="shared" si="16"/>
        <v>0</v>
      </c>
      <c r="G50" s="166">
        <f t="shared" si="17"/>
        <v>1</v>
      </c>
      <c r="H50" s="167">
        <f t="shared" si="18"/>
        <v>1</v>
      </c>
      <c r="I50" s="167">
        <f t="shared" si="19"/>
        <v>0</v>
      </c>
      <c r="J50" s="166">
        <f t="shared" si="20"/>
        <v>1</v>
      </c>
      <c r="K50" s="167">
        <f t="shared" si="21"/>
        <v>2</v>
      </c>
      <c r="L50" s="167">
        <f t="shared" si="22"/>
        <v>0</v>
      </c>
      <c r="M50" s="166">
        <f t="shared" si="23"/>
        <v>2</v>
      </c>
      <c r="N50" s="193">
        <f t="shared" si="24"/>
        <v>100</v>
      </c>
      <c r="O50" s="193">
        <f t="shared" si="24"/>
        <v>0</v>
      </c>
      <c r="P50" s="193">
        <f t="shared" si="24"/>
        <v>100</v>
      </c>
    </row>
    <row r="51" spans="1:16" s="2" customFormat="1" ht="13.5">
      <c r="A51" s="160" t="s">
        <v>23</v>
      </c>
      <c r="B51" s="167">
        <f t="shared" si="12"/>
        <v>0</v>
      </c>
      <c r="C51" s="167">
        <f t="shared" si="13"/>
        <v>4</v>
      </c>
      <c r="D51" s="166">
        <f t="shared" si="14"/>
        <v>4</v>
      </c>
      <c r="E51" s="167">
        <f t="shared" si="15"/>
        <v>0</v>
      </c>
      <c r="F51" s="167">
        <f t="shared" si="16"/>
        <v>1</v>
      </c>
      <c r="G51" s="166">
        <f t="shared" si="17"/>
        <v>1</v>
      </c>
      <c r="H51" s="167">
        <f t="shared" si="18"/>
        <v>0</v>
      </c>
      <c r="I51" s="167">
        <f t="shared" si="19"/>
        <v>0</v>
      </c>
      <c r="J51" s="166">
        <f t="shared" si="20"/>
        <v>0</v>
      </c>
      <c r="K51" s="167">
        <f t="shared" si="21"/>
        <v>0</v>
      </c>
      <c r="L51" s="167">
        <f t="shared" si="22"/>
        <v>1</v>
      </c>
      <c r="M51" s="166">
        <f t="shared" si="23"/>
        <v>1</v>
      </c>
      <c r="N51" s="193">
        <f t="shared" si="24"/>
        <v>0</v>
      </c>
      <c r="O51" s="193">
        <f t="shared" si="24"/>
        <v>25</v>
      </c>
      <c r="P51" s="193">
        <f t="shared" si="24"/>
        <v>25</v>
      </c>
    </row>
    <row r="52" spans="1:16" s="2" customFormat="1" ht="13.5">
      <c r="A52" s="160" t="s">
        <v>35</v>
      </c>
      <c r="B52" s="167">
        <f t="shared" si="12"/>
        <v>12</v>
      </c>
      <c r="C52" s="167">
        <f t="shared" si="13"/>
        <v>21</v>
      </c>
      <c r="D52" s="166">
        <f t="shared" si="14"/>
        <v>33</v>
      </c>
      <c r="E52" s="167">
        <f t="shared" si="15"/>
        <v>1</v>
      </c>
      <c r="F52" s="167">
        <f t="shared" si="16"/>
        <v>4</v>
      </c>
      <c r="G52" s="166">
        <f t="shared" si="17"/>
        <v>5</v>
      </c>
      <c r="H52" s="167">
        <f t="shared" si="18"/>
        <v>10</v>
      </c>
      <c r="I52" s="167">
        <f t="shared" si="19"/>
        <v>12</v>
      </c>
      <c r="J52" s="166">
        <f t="shared" si="20"/>
        <v>22</v>
      </c>
      <c r="K52" s="167">
        <f t="shared" si="21"/>
        <v>11</v>
      </c>
      <c r="L52" s="167">
        <f t="shared" si="22"/>
        <v>16</v>
      </c>
      <c r="M52" s="166">
        <f t="shared" si="23"/>
        <v>27</v>
      </c>
      <c r="N52" s="193">
        <f t="shared" si="24"/>
        <v>91.666666666666657</v>
      </c>
      <c r="O52" s="193">
        <f t="shared" si="24"/>
        <v>76.19047619047619</v>
      </c>
      <c r="P52" s="193">
        <f t="shared" si="24"/>
        <v>81.818181818181827</v>
      </c>
    </row>
    <row r="53" spans="1:16" s="2" customFormat="1" ht="13.5">
      <c r="A53" s="160" t="s">
        <v>34</v>
      </c>
      <c r="B53" s="166">
        <f t="shared" ref="B53:M53" si="25">SUM(B40:B52)</f>
        <v>22</v>
      </c>
      <c r="C53" s="166">
        <f t="shared" si="25"/>
        <v>33</v>
      </c>
      <c r="D53" s="166">
        <f t="shared" si="25"/>
        <v>55</v>
      </c>
      <c r="E53" s="166">
        <f t="shared" si="25"/>
        <v>4</v>
      </c>
      <c r="F53" s="166">
        <f t="shared" si="25"/>
        <v>8</v>
      </c>
      <c r="G53" s="166">
        <f t="shared" si="25"/>
        <v>12</v>
      </c>
      <c r="H53" s="166">
        <f t="shared" si="25"/>
        <v>13</v>
      </c>
      <c r="I53" s="166">
        <f t="shared" si="25"/>
        <v>12</v>
      </c>
      <c r="J53" s="166">
        <f t="shared" si="25"/>
        <v>25</v>
      </c>
      <c r="K53" s="166">
        <f t="shared" si="25"/>
        <v>17</v>
      </c>
      <c r="L53" s="166">
        <f t="shared" si="25"/>
        <v>20</v>
      </c>
      <c r="M53" s="166">
        <f t="shared" si="25"/>
        <v>37</v>
      </c>
      <c r="N53" s="193">
        <f>ROUND(IF(OR(K53=0,B53=0),0,K53/B53*100),2)</f>
        <v>77.27</v>
      </c>
      <c r="O53" s="193">
        <f>ROUND(IF(OR(L53=0,C53=0),0,L53/C53*100),2)</f>
        <v>60.61</v>
      </c>
      <c r="P53" s="193">
        <f>ROUND(IF(OR(M53=0,D53=0),0,M53/D53*100),2)</f>
        <v>67.27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3119" priority="177" stopIfTrue="1" operator="notEqual">
      <formula>B36</formula>
    </cfRule>
  </conditionalFormatting>
  <conditionalFormatting sqref="H49:J49">
    <cfRule type="cellIs" dxfId="3118" priority="178" stopIfTrue="1" operator="greaterThan">
      <formula>100</formula>
    </cfRule>
    <cfRule type="cellIs" dxfId="3117" priority="179" stopIfTrue="1" operator="notEqual">
      <formula>H36</formula>
    </cfRule>
  </conditionalFormatting>
  <conditionalFormatting sqref="H39:J48">
    <cfRule type="cellIs" dxfId="3116" priority="180" stopIfTrue="1" operator="greaterThan">
      <formula>100</formula>
    </cfRule>
  </conditionalFormatting>
  <conditionalFormatting sqref="B49:G49">
    <cfRule type="cellIs" dxfId="3115" priority="176" stopIfTrue="1" operator="notEqual">
      <formula>B36</formula>
    </cfRule>
  </conditionalFormatting>
  <conditionalFormatting sqref="H49:J49">
    <cfRule type="cellIs" dxfId="3114" priority="174" stopIfTrue="1" operator="greaterThan">
      <formula>100</formula>
    </cfRule>
    <cfRule type="cellIs" dxfId="3113" priority="175" stopIfTrue="1" operator="notEqual">
      <formula>H36</formula>
    </cfRule>
  </conditionalFormatting>
  <conditionalFormatting sqref="H39:J48">
    <cfRule type="cellIs" dxfId="3112" priority="173" stopIfTrue="1" operator="greaterThan">
      <formula>100</formula>
    </cfRule>
  </conditionalFormatting>
  <conditionalFormatting sqref="B49:G49">
    <cfRule type="cellIs" dxfId="3111" priority="172" stopIfTrue="1" operator="notEqual">
      <formula>B36</formula>
    </cfRule>
  </conditionalFormatting>
  <conditionalFormatting sqref="H49:J49">
    <cfRule type="cellIs" dxfId="3110" priority="170" stopIfTrue="1" operator="greaterThan">
      <formula>100</formula>
    </cfRule>
    <cfRule type="cellIs" dxfId="3109" priority="171" stopIfTrue="1" operator="notEqual">
      <formula>H36</formula>
    </cfRule>
  </conditionalFormatting>
  <conditionalFormatting sqref="H39:J48">
    <cfRule type="cellIs" dxfId="3108" priority="169" stopIfTrue="1" operator="greaterThan">
      <formula>100</formula>
    </cfRule>
  </conditionalFormatting>
  <conditionalFormatting sqref="B49:G49">
    <cfRule type="cellIs" dxfId="3107" priority="168" stopIfTrue="1" operator="notEqual">
      <formula>B36</formula>
    </cfRule>
  </conditionalFormatting>
  <conditionalFormatting sqref="H49:J49">
    <cfRule type="cellIs" dxfId="3106" priority="166" stopIfTrue="1" operator="greaterThan">
      <formula>100</formula>
    </cfRule>
    <cfRule type="cellIs" dxfId="3105" priority="167" stopIfTrue="1" operator="notEqual">
      <formula>H36</formula>
    </cfRule>
  </conditionalFormatting>
  <conditionalFormatting sqref="H39:J48">
    <cfRule type="cellIs" dxfId="3104" priority="165" stopIfTrue="1" operator="greaterThan">
      <formula>100</formula>
    </cfRule>
  </conditionalFormatting>
  <conditionalFormatting sqref="B49:G49">
    <cfRule type="cellIs" dxfId="3103" priority="164" stopIfTrue="1" operator="notEqual">
      <formula>B36</formula>
    </cfRule>
  </conditionalFormatting>
  <conditionalFormatting sqref="H49:J49">
    <cfRule type="cellIs" dxfId="3102" priority="162" stopIfTrue="1" operator="greaterThan">
      <formula>100</formula>
    </cfRule>
    <cfRule type="cellIs" dxfId="3101" priority="163" stopIfTrue="1" operator="notEqual">
      <formula>H36</formula>
    </cfRule>
  </conditionalFormatting>
  <conditionalFormatting sqref="H39:J48">
    <cfRule type="cellIs" dxfId="3100" priority="161" stopIfTrue="1" operator="greaterThan">
      <formula>100</formula>
    </cfRule>
  </conditionalFormatting>
  <conditionalFormatting sqref="B49:G49">
    <cfRule type="cellIs" dxfId="3099" priority="160" stopIfTrue="1" operator="notEqual">
      <formula>B36</formula>
    </cfRule>
  </conditionalFormatting>
  <conditionalFormatting sqref="H49:J49">
    <cfRule type="cellIs" dxfId="3098" priority="158" stopIfTrue="1" operator="greaterThan">
      <formula>100</formula>
    </cfRule>
    <cfRule type="cellIs" dxfId="3097" priority="159" stopIfTrue="1" operator="notEqual">
      <formula>H36</formula>
    </cfRule>
  </conditionalFormatting>
  <conditionalFormatting sqref="H39:J48">
    <cfRule type="cellIs" dxfId="3096" priority="157" stopIfTrue="1" operator="greaterThan">
      <formula>100</formula>
    </cfRule>
  </conditionalFormatting>
  <conditionalFormatting sqref="B49:G49">
    <cfRule type="cellIs" dxfId="3095" priority="156" stopIfTrue="1" operator="notEqual">
      <formula>B36</formula>
    </cfRule>
  </conditionalFormatting>
  <conditionalFormatting sqref="H49:J49">
    <cfRule type="cellIs" dxfId="3094" priority="154" stopIfTrue="1" operator="greaterThan">
      <formula>100</formula>
    </cfRule>
    <cfRule type="cellIs" dxfId="3093" priority="155" stopIfTrue="1" operator="notEqual">
      <formula>H36</formula>
    </cfRule>
  </conditionalFormatting>
  <conditionalFormatting sqref="H39:J48">
    <cfRule type="cellIs" dxfId="3092" priority="153" stopIfTrue="1" operator="greaterThan">
      <formula>100</formula>
    </cfRule>
  </conditionalFormatting>
  <conditionalFormatting sqref="B49:G49">
    <cfRule type="cellIs" dxfId="3091" priority="152" stopIfTrue="1" operator="notEqual">
      <formula>B36</formula>
    </cfRule>
  </conditionalFormatting>
  <conditionalFormatting sqref="H49:J49">
    <cfRule type="cellIs" dxfId="3090" priority="150" stopIfTrue="1" operator="greaterThan">
      <formula>100</formula>
    </cfRule>
    <cfRule type="cellIs" dxfId="3089" priority="151" stopIfTrue="1" operator="notEqual">
      <formula>H36</formula>
    </cfRule>
  </conditionalFormatting>
  <conditionalFormatting sqref="H39:J48">
    <cfRule type="cellIs" dxfId="3088" priority="149" stopIfTrue="1" operator="greaterThan">
      <formula>100</formula>
    </cfRule>
  </conditionalFormatting>
  <conditionalFormatting sqref="B49:G49">
    <cfRule type="cellIs" dxfId="3087" priority="148" stopIfTrue="1" operator="notEqual">
      <formula>B36</formula>
    </cfRule>
  </conditionalFormatting>
  <conditionalFormatting sqref="H49:J49">
    <cfRule type="cellIs" dxfId="3086" priority="146" stopIfTrue="1" operator="greaterThan">
      <formula>100</formula>
    </cfRule>
    <cfRule type="cellIs" dxfId="3085" priority="147" stopIfTrue="1" operator="notEqual">
      <formula>H36</formula>
    </cfRule>
  </conditionalFormatting>
  <conditionalFormatting sqref="H39:J48">
    <cfRule type="cellIs" dxfId="3084" priority="145" stopIfTrue="1" operator="greaterThan">
      <formula>100</formula>
    </cfRule>
  </conditionalFormatting>
  <conditionalFormatting sqref="B49:G49">
    <cfRule type="cellIs" dxfId="3083" priority="144" stopIfTrue="1" operator="notEqual">
      <formula>B36</formula>
    </cfRule>
  </conditionalFormatting>
  <conditionalFormatting sqref="H49:J49">
    <cfRule type="cellIs" dxfId="3082" priority="142" stopIfTrue="1" operator="greaterThan">
      <formula>100</formula>
    </cfRule>
    <cfRule type="cellIs" dxfId="3081" priority="143" stopIfTrue="1" operator="notEqual">
      <formula>H36</formula>
    </cfRule>
  </conditionalFormatting>
  <conditionalFormatting sqref="H39:J48">
    <cfRule type="cellIs" dxfId="3080" priority="141" stopIfTrue="1" operator="greaterThan">
      <formula>100</formula>
    </cfRule>
  </conditionalFormatting>
  <conditionalFormatting sqref="B49:G49">
    <cfRule type="cellIs" dxfId="3079" priority="140" stopIfTrue="1" operator="notEqual">
      <formula>B36</formula>
    </cfRule>
  </conditionalFormatting>
  <conditionalFormatting sqref="H49:J49">
    <cfRule type="cellIs" dxfId="3078" priority="138" stopIfTrue="1" operator="greaterThan">
      <formula>100</formula>
    </cfRule>
    <cfRule type="cellIs" dxfId="3077" priority="139" stopIfTrue="1" operator="notEqual">
      <formula>H36</formula>
    </cfRule>
  </conditionalFormatting>
  <conditionalFormatting sqref="H39:J48">
    <cfRule type="cellIs" dxfId="3076" priority="137" stopIfTrue="1" operator="greaterThan">
      <formula>100</formula>
    </cfRule>
  </conditionalFormatting>
  <conditionalFormatting sqref="B49:G49">
    <cfRule type="cellIs" dxfId="3075" priority="136" stopIfTrue="1" operator="notEqual">
      <formula>B36</formula>
    </cfRule>
  </conditionalFormatting>
  <conditionalFormatting sqref="H49:J49">
    <cfRule type="cellIs" dxfId="3074" priority="134" stopIfTrue="1" operator="greaterThan">
      <formula>100</formula>
    </cfRule>
    <cfRule type="cellIs" dxfId="3073" priority="135" stopIfTrue="1" operator="notEqual">
      <formula>H36</formula>
    </cfRule>
  </conditionalFormatting>
  <conditionalFormatting sqref="H39:J48">
    <cfRule type="cellIs" dxfId="3072" priority="133" stopIfTrue="1" operator="greaterThan">
      <formula>100</formula>
    </cfRule>
  </conditionalFormatting>
  <conditionalFormatting sqref="B49:G49">
    <cfRule type="cellIs" dxfId="3071" priority="132" stopIfTrue="1" operator="notEqual">
      <formula>B36</formula>
    </cfRule>
  </conditionalFormatting>
  <conditionalFormatting sqref="H49:J49">
    <cfRule type="cellIs" dxfId="3070" priority="130" stopIfTrue="1" operator="greaterThan">
      <formula>100</formula>
    </cfRule>
    <cfRule type="cellIs" dxfId="3069" priority="131" stopIfTrue="1" operator="notEqual">
      <formula>H36</formula>
    </cfRule>
  </conditionalFormatting>
  <conditionalFormatting sqref="H39:J48">
    <cfRule type="cellIs" dxfId="3068" priority="129" stopIfTrue="1" operator="greaterThan">
      <formula>100</formula>
    </cfRule>
  </conditionalFormatting>
  <conditionalFormatting sqref="B49:G49">
    <cfRule type="cellIs" dxfId="3067" priority="128" stopIfTrue="1" operator="notEqual">
      <formula>B36</formula>
    </cfRule>
  </conditionalFormatting>
  <conditionalFormatting sqref="H49:J49">
    <cfRule type="cellIs" dxfId="3066" priority="126" stopIfTrue="1" operator="greaterThan">
      <formula>100</formula>
    </cfRule>
    <cfRule type="cellIs" dxfId="3065" priority="127" stopIfTrue="1" operator="notEqual">
      <formula>H36</formula>
    </cfRule>
  </conditionalFormatting>
  <conditionalFormatting sqref="H39:J48">
    <cfRule type="cellIs" dxfId="3064" priority="125" stopIfTrue="1" operator="greaterThan">
      <formula>100</formula>
    </cfRule>
  </conditionalFormatting>
  <conditionalFormatting sqref="B49:G49">
    <cfRule type="cellIs" dxfId="3063" priority="124" stopIfTrue="1" operator="notEqual">
      <formula>B36</formula>
    </cfRule>
  </conditionalFormatting>
  <conditionalFormatting sqref="H49:J49">
    <cfRule type="cellIs" dxfId="3062" priority="122" stopIfTrue="1" operator="greaterThan">
      <formula>100</formula>
    </cfRule>
    <cfRule type="cellIs" dxfId="3061" priority="123" stopIfTrue="1" operator="notEqual">
      <formula>H36</formula>
    </cfRule>
  </conditionalFormatting>
  <conditionalFormatting sqref="H39:J48">
    <cfRule type="cellIs" dxfId="3060" priority="121" stopIfTrue="1" operator="greaterThan">
      <formula>100</formula>
    </cfRule>
  </conditionalFormatting>
  <conditionalFormatting sqref="B49:G49">
    <cfRule type="cellIs" dxfId="3059" priority="120" stopIfTrue="1" operator="notEqual">
      <formula>B36</formula>
    </cfRule>
  </conditionalFormatting>
  <conditionalFormatting sqref="H49:J49">
    <cfRule type="cellIs" dxfId="3058" priority="118" stopIfTrue="1" operator="greaterThan">
      <formula>100</formula>
    </cfRule>
    <cfRule type="cellIs" dxfId="3057" priority="119" stopIfTrue="1" operator="notEqual">
      <formula>H36</formula>
    </cfRule>
  </conditionalFormatting>
  <conditionalFormatting sqref="H39:J48">
    <cfRule type="cellIs" dxfId="3056" priority="117" stopIfTrue="1" operator="greaterThan">
      <formula>100</formula>
    </cfRule>
  </conditionalFormatting>
  <conditionalFormatting sqref="B49:G49">
    <cfRule type="cellIs" dxfId="3055" priority="116" stopIfTrue="1" operator="notEqual">
      <formula>B36</formula>
    </cfRule>
  </conditionalFormatting>
  <conditionalFormatting sqref="H49:J49">
    <cfRule type="cellIs" dxfId="3054" priority="114" stopIfTrue="1" operator="greaterThan">
      <formula>100</formula>
    </cfRule>
    <cfRule type="cellIs" dxfId="3053" priority="115" stopIfTrue="1" operator="notEqual">
      <formula>H36</formula>
    </cfRule>
  </conditionalFormatting>
  <conditionalFormatting sqref="H39:J48">
    <cfRule type="cellIs" dxfId="3052" priority="113" stopIfTrue="1" operator="greaterThan">
      <formula>100</formula>
    </cfRule>
  </conditionalFormatting>
  <conditionalFormatting sqref="B49:G49">
    <cfRule type="cellIs" dxfId="3051" priority="112" stopIfTrue="1" operator="notEqual">
      <formula>B36</formula>
    </cfRule>
  </conditionalFormatting>
  <conditionalFormatting sqref="H49:J49">
    <cfRule type="cellIs" dxfId="3050" priority="110" stopIfTrue="1" operator="greaterThan">
      <formula>100</formula>
    </cfRule>
    <cfRule type="cellIs" dxfId="3049" priority="111" stopIfTrue="1" operator="notEqual">
      <formula>H36</formula>
    </cfRule>
  </conditionalFormatting>
  <conditionalFormatting sqref="H39:J48">
    <cfRule type="cellIs" dxfId="3048" priority="109" stopIfTrue="1" operator="greaterThan">
      <formula>100</formula>
    </cfRule>
  </conditionalFormatting>
  <conditionalFormatting sqref="B49:G49">
    <cfRule type="cellIs" dxfId="3047" priority="108" stopIfTrue="1" operator="notEqual">
      <formula>B36</formula>
    </cfRule>
  </conditionalFormatting>
  <conditionalFormatting sqref="H49:J49">
    <cfRule type="cellIs" dxfId="3046" priority="106" stopIfTrue="1" operator="greaterThan">
      <formula>100</formula>
    </cfRule>
    <cfRule type="cellIs" dxfId="3045" priority="107" stopIfTrue="1" operator="notEqual">
      <formula>H36</formula>
    </cfRule>
  </conditionalFormatting>
  <conditionalFormatting sqref="H39:J48">
    <cfRule type="cellIs" dxfId="3044" priority="105" stopIfTrue="1" operator="greaterThan">
      <formula>100</formula>
    </cfRule>
  </conditionalFormatting>
  <conditionalFormatting sqref="B49:G49">
    <cfRule type="cellIs" dxfId="3043" priority="104" stopIfTrue="1" operator="notEqual">
      <formula>B36</formula>
    </cfRule>
  </conditionalFormatting>
  <conditionalFormatting sqref="H49:J49">
    <cfRule type="cellIs" dxfId="3042" priority="102" stopIfTrue="1" operator="greaterThan">
      <formula>100</formula>
    </cfRule>
    <cfRule type="cellIs" dxfId="3041" priority="103" stopIfTrue="1" operator="notEqual">
      <formula>H36</formula>
    </cfRule>
  </conditionalFormatting>
  <conditionalFormatting sqref="H39:J48">
    <cfRule type="cellIs" dxfId="3040" priority="101" stopIfTrue="1" operator="greaterThan">
      <formula>100</formula>
    </cfRule>
  </conditionalFormatting>
  <conditionalFormatting sqref="B49:G49">
    <cfRule type="cellIs" dxfId="3039" priority="100" stopIfTrue="1" operator="notEqual">
      <formula>B36</formula>
    </cfRule>
  </conditionalFormatting>
  <conditionalFormatting sqref="H49:J49">
    <cfRule type="cellIs" dxfId="3038" priority="98" stopIfTrue="1" operator="greaterThan">
      <formula>100</formula>
    </cfRule>
    <cfRule type="cellIs" dxfId="3037" priority="99" stopIfTrue="1" operator="notEqual">
      <formula>H36</formula>
    </cfRule>
  </conditionalFormatting>
  <conditionalFormatting sqref="H39:J48">
    <cfRule type="cellIs" dxfId="3036" priority="97" stopIfTrue="1" operator="greaterThan">
      <formula>100</formula>
    </cfRule>
  </conditionalFormatting>
  <conditionalFormatting sqref="B49:G49">
    <cfRule type="cellIs" dxfId="3035" priority="96" stopIfTrue="1" operator="notEqual">
      <formula>B36</formula>
    </cfRule>
  </conditionalFormatting>
  <conditionalFormatting sqref="H49:J49">
    <cfRule type="cellIs" dxfId="3034" priority="94" stopIfTrue="1" operator="greaterThan">
      <formula>100</formula>
    </cfRule>
    <cfRule type="cellIs" dxfId="3033" priority="95" stopIfTrue="1" operator="notEqual">
      <formula>H36</formula>
    </cfRule>
  </conditionalFormatting>
  <conditionalFormatting sqref="H39:J48">
    <cfRule type="cellIs" dxfId="3032" priority="93" stopIfTrue="1" operator="greaterThan">
      <formula>100</formula>
    </cfRule>
  </conditionalFormatting>
  <conditionalFormatting sqref="B49:G49">
    <cfRule type="cellIs" dxfId="3031" priority="92" stopIfTrue="1" operator="notEqual">
      <formula>B36</formula>
    </cfRule>
  </conditionalFormatting>
  <conditionalFormatting sqref="H49:J49">
    <cfRule type="cellIs" dxfId="3030" priority="90" stopIfTrue="1" operator="greaterThan">
      <formula>100</formula>
    </cfRule>
    <cfRule type="cellIs" dxfId="3029" priority="91" stopIfTrue="1" operator="notEqual">
      <formula>H36</formula>
    </cfRule>
  </conditionalFormatting>
  <conditionalFormatting sqref="H39:J48">
    <cfRule type="cellIs" dxfId="3028" priority="89" stopIfTrue="1" operator="greaterThan">
      <formula>100</formula>
    </cfRule>
  </conditionalFormatting>
  <conditionalFormatting sqref="B49:G49">
    <cfRule type="cellIs" dxfId="3027" priority="88" stopIfTrue="1" operator="notEqual">
      <formula>B36</formula>
    </cfRule>
  </conditionalFormatting>
  <conditionalFormatting sqref="H49:J49">
    <cfRule type="cellIs" dxfId="3026" priority="86" stopIfTrue="1" operator="greaterThan">
      <formula>100</formula>
    </cfRule>
    <cfRule type="cellIs" dxfId="3025" priority="87" stopIfTrue="1" operator="notEqual">
      <formula>H36</formula>
    </cfRule>
  </conditionalFormatting>
  <conditionalFormatting sqref="H39:J48">
    <cfRule type="cellIs" dxfId="3024" priority="85" stopIfTrue="1" operator="greaterThan">
      <formula>100</formula>
    </cfRule>
  </conditionalFormatting>
  <conditionalFormatting sqref="B49:G49">
    <cfRule type="cellIs" dxfId="3023" priority="84" stopIfTrue="1" operator="notEqual">
      <formula>B36</formula>
    </cfRule>
  </conditionalFormatting>
  <conditionalFormatting sqref="H49:J49">
    <cfRule type="cellIs" dxfId="3022" priority="82" stopIfTrue="1" operator="greaterThan">
      <formula>100</formula>
    </cfRule>
    <cfRule type="cellIs" dxfId="3021" priority="83" stopIfTrue="1" operator="notEqual">
      <formula>H36</formula>
    </cfRule>
  </conditionalFormatting>
  <conditionalFormatting sqref="H39:J48">
    <cfRule type="cellIs" dxfId="3020" priority="81" stopIfTrue="1" operator="greaterThan">
      <formula>100</formula>
    </cfRule>
  </conditionalFormatting>
  <conditionalFormatting sqref="B49:G49">
    <cfRule type="cellIs" dxfId="3019" priority="80" stopIfTrue="1" operator="notEqual">
      <formula>B36</formula>
    </cfRule>
  </conditionalFormatting>
  <conditionalFormatting sqref="H49:J49">
    <cfRule type="cellIs" dxfId="3018" priority="78" stopIfTrue="1" operator="greaterThan">
      <formula>100</formula>
    </cfRule>
    <cfRule type="cellIs" dxfId="3017" priority="79" stopIfTrue="1" operator="notEqual">
      <formula>H36</formula>
    </cfRule>
  </conditionalFormatting>
  <conditionalFormatting sqref="H39:J48">
    <cfRule type="cellIs" dxfId="3016" priority="77" stopIfTrue="1" operator="greaterThan">
      <formula>100</formula>
    </cfRule>
  </conditionalFormatting>
  <conditionalFormatting sqref="B49:G49">
    <cfRule type="cellIs" dxfId="3015" priority="76" stopIfTrue="1" operator="notEqual">
      <formula>B36</formula>
    </cfRule>
  </conditionalFormatting>
  <conditionalFormatting sqref="H49:J49">
    <cfRule type="cellIs" dxfId="3014" priority="74" stopIfTrue="1" operator="greaterThan">
      <formula>100</formula>
    </cfRule>
    <cfRule type="cellIs" dxfId="3013" priority="75" stopIfTrue="1" operator="notEqual">
      <formula>H36</formula>
    </cfRule>
  </conditionalFormatting>
  <conditionalFormatting sqref="H39:J48">
    <cfRule type="cellIs" dxfId="3012" priority="73" stopIfTrue="1" operator="greaterThan">
      <formula>100</formula>
    </cfRule>
  </conditionalFormatting>
  <conditionalFormatting sqref="B49:G49">
    <cfRule type="cellIs" dxfId="3011" priority="72" stopIfTrue="1" operator="notEqual">
      <formula>B36</formula>
    </cfRule>
  </conditionalFormatting>
  <conditionalFormatting sqref="H49:J49">
    <cfRule type="cellIs" dxfId="3010" priority="70" stopIfTrue="1" operator="greaterThan">
      <formula>100</formula>
    </cfRule>
    <cfRule type="cellIs" dxfId="3009" priority="71" stopIfTrue="1" operator="notEqual">
      <formula>H36</formula>
    </cfRule>
  </conditionalFormatting>
  <conditionalFormatting sqref="H39:J48">
    <cfRule type="cellIs" dxfId="3008" priority="69" stopIfTrue="1" operator="greaterThan">
      <formula>100</formula>
    </cfRule>
  </conditionalFormatting>
  <conditionalFormatting sqref="B49:G49">
    <cfRule type="cellIs" dxfId="3007" priority="68" stopIfTrue="1" operator="notEqual">
      <formula>B36</formula>
    </cfRule>
  </conditionalFormatting>
  <conditionalFormatting sqref="H49:J49">
    <cfRule type="cellIs" dxfId="3006" priority="66" stopIfTrue="1" operator="greaterThan">
      <formula>100</formula>
    </cfRule>
    <cfRule type="cellIs" dxfId="3005" priority="67" stopIfTrue="1" operator="notEqual">
      <formula>H36</formula>
    </cfRule>
  </conditionalFormatting>
  <conditionalFormatting sqref="H39:J48">
    <cfRule type="cellIs" dxfId="3004" priority="65" stopIfTrue="1" operator="greaterThan">
      <formula>100</formula>
    </cfRule>
  </conditionalFormatting>
  <conditionalFormatting sqref="B49:G49">
    <cfRule type="cellIs" dxfId="3003" priority="64" stopIfTrue="1" operator="notEqual">
      <formula>B36</formula>
    </cfRule>
  </conditionalFormatting>
  <conditionalFormatting sqref="H49:J49">
    <cfRule type="cellIs" dxfId="3002" priority="62" stopIfTrue="1" operator="greaterThan">
      <formula>100</formula>
    </cfRule>
    <cfRule type="cellIs" dxfId="3001" priority="63" stopIfTrue="1" operator="notEqual">
      <formula>H36</formula>
    </cfRule>
  </conditionalFormatting>
  <conditionalFormatting sqref="H39:J48">
    <cfRule type="cellIs" dxfId="3000" priority="61" stopIfTrue="1" operator="greaterThan">
      <formula>100</formula>
    </cfRule>
  </conditionalFormatting>
  <conditionalFormatting sqref="B49:G49">
    <cfRule type="cellIs" dxfId="2999" priority="60" stopIfTrue="1" operator="notEqual">
      <formula>B36</formula>
    </cfRule>
  </conditionalFormatting>
  <conditionalFormatting sqref="H49:J49">
    <cfRule type="cellIs" dxfId="2998" priority="58" stopIfTrue="1" operator="greaterThan">
      <formula>100</formula>
    </cfRule>
    <cfRule type="cellIs" dxfId="2997" priority="59" stopIfTrue="1" operator="notEqual">
      <formula>H36</formula>
    </cfRule>
  </conditionalFormatting>
  <conditionalFormatting sqref="H39:J48">
    <cfRule type="cellIs" dxfId="2996" priority="57" stopIfTrue="1" operator="greaterThan">
      <formula>100</formula>
    </cfRule>
  </conditionalFormatting>
  <conditionalFormatting sqref="B49:G49">
    <cfRule type="cellIs" dxfId="2995" priority="56" stopIfTrue="1" operator="notEqual">
      <formula>B36</formula>
    </cfRule>
  </conditionalFormatting>
  <conditionalFormatting sqref="H49:J49">
    <cfRule type="cellIs" dxfId="2994" priority="54" stopIfTrue="1" operator="greaterThan">
      <formula>100</formula>
    </cfRule>
    <cfRule type="cellIs" dxfId="2993" priority="55" stopIfTrue="1" operator="notEqual">
      <formula>H36</formula>
    </cfRule>
  </conditionalFormatting>
  <conditionalFormatting sqref="H39:J48">
    <cfRule type="cellIs" dxfId="2992" priority="53" stopIfTrue="1" operator="greaterThan">
      <formula>100</formula>
    </cfRule>
  </conditionalFormatting>
  <conditionalFormatting sqref="B49:G49">
    <cfRule type="cellIs" dxfId="2991" priority="52" stopIfTrue="1" operator="notEqual">
      <formula>B36</formula>
    </cfRule>
  </conditionalFormatting>
  <conditionalFormatting sqref="H49:J49">
    <cfRule type="cellIs" dxfId="2990" priority="50" stopIfTrue="1" operator="greaterThan">
      <formula>100</formula>
    </cfRule>
    <cfRule type="cellIs" dxfId="2989" priority="51" stopIfTrue="1" operator="notEqual">
      <formula>H36</formula>
    </cfRule>
  </conditionalFormatting>
  <conditionalFormatting sqref="H39:J48">
    <cfRule type="cellIs" dxfId="2988" priority="49" stopIfTrue="1" operator="greaterThan">
      <formula>100</formula>
    </cfRule>
  </conditionalFormatting>
  <conditionalFormatting sqref="B49:G49">
    <cfRule type="cellIs" dxfId="2987" priority="48" stopIfTrue="1" operator="notEqual">
      <formula>B36</formula>
    </cfRule>
  </conditionalFormatting>
  <conditionalFormatting sqref="H49:J49">
    <cfRule type="cellIs" dxfId="2986" priority="46" stopIfTrue="1" operator="greaterThan">
      <formula>100</formula>
    </cfRule>
    <cfRule type="cellIs" dxfId="2985" priority="47" stopIfTrue="1" operator="notEqual">
      <formula>H36</formula>
    </cfRule>
  </conditionalFormatting>
  <conditionalFormatting sqref="H39:J48">
    <cfRule type="cellIs" dxfId="2984" priority="45" stopIfTrue="1" operator="greaterThan">
      <formula>100</formula>
    </cfRule>
  </conditionalFormatting>
  <conditionalFormatting sqref="B53:G53">
    <cfRule type="cellIs" dxfId="2983" priority="44" stopIfTrue="1" operator="notEqual">
      <formula>B38</formula>
    </cfRule>
  </conditionalFormatting>
  <conditionalFormatting sqref="H53:J53">
    <cfRule type="cellIs" dxfId="2982" priority="42" stopIfTrue="1" operator="greaterThan">
      <formula>100</formula>
    </cfRule>
    <cfRule type="cellIs" dxfId="2981" priority="43" stopIfTrue="1" operator="notEqual">
      <formula>H38</formula>
    </cfRule>
  </conditionalFormatting>
  <conditionalFormatting sqref="H40:J52">
    <cfRule type="cellIs" dxfId="2980" priority="41" stopIfTrue="1" operator="greaterThan">
      <formula>100</formula>
    </cfRule>
  </conditionalFormatting>
  <conditionalFormatting sqref="B53:G53">
    <cfRule type="cellIs" dxfId="2979" priority="40" stopIfTrue="1" operator="notEqual">
      <formula>B38</formula>
    </cfRule>
  </conditionalFormatting>
  <conditionalFormatting sqref="H53:J53">
    <cfRule type="cellIs" dxfId="2978" priority="38" stopIfTrue="1" operator="greaterThan">
      <formula>100</formula>
    </cfRule>
    <cfRule type="cellIs" dxfId="2977" priority="39" stopIfTrue="1" operator="notEqual">
      <formula>H38</formula>
    </cfRule>
  </conditionalFormatting>
  <conditionalFormatting sqref="H40:J52">
    <cfRule type="cellIs" dxfId="2976" priority="37" stopIfTrue="1" operator="greaterThan">
      <formula>100</formula>
    </cfRule>
  </conditionalFormatting>
  <conditionalFormatting sqref="B49:G49">
    <cfRule type="cellIs" dxfId="2975" priority="36" stopIfTrue="1" operator="notEqual">
      <formula>B36</formula>
    </cfRule>
  </conditionalFormatting>
  <conditionalFormatting sqref="H49:J49">
    <cfRule type="cellIs" dxfId="2974" priority="34" stopIfTrue="1" operator="greaterThan">
      <formula>100</formula>
    </cfRule>
    <cfRule type="cellIs" dxfId="2973" priority="35" stopIfTrue="1" operator="notEqual">
      <formula>H36</formula>
    </cfRule>
  </conditionalFormatting>
  <conditionalFormatting sqref="H39:J48">
    <cfRule type="cellIs" dxfId="2972" priority="33" stopIfTrue="1" operator="greaterThan">
      <formula>100</formula>
    </cfRule>
  </conditionalFormatting>
  <conditionalFormatting sqref="B53:G53">
    <cfRule type="cellIs" dxfId="2971" priority="32" stopIfTrue="1" operator="notEqual">
      <formula>B38</formula>
    </cfRule>
  </conditionalFormatting>
  <conditionalFormatting sqref="H53:J53">
    <cfRule type="cellIs" dxfId="2970" priority="30" stopIfTrue="1" operator="greaterThan">
      <formula>100</formula>
    </cfRule>
    <cfRule type="cellIs" dxfId="2969" priority="31" stopIfTrue="1" operator="notEqual">
      <formula>H38</formula>
    </cfRule>
  </conditionalFormatting>
  <conditionalFormatting sqref="H40:J52">
    <cfRule type="cellIs" dxfId="2968" priority="29" stopIfTrue="1" operator="greaterThan">
      <formula>100</formula>
    </cfRule>
  </conditionalFormatting>
  <conditionalFormatting sqref="B53:G53">
    <cfRule type="cellIs" dxfId="2967" priority="28" stopIfTrue="1" operator="notEqual">
      <formula>B38</formula>
    </cfRule>
  </conditionalFormatting>
  <conditionalFormatting sqref="H53:J53">
    <cfRule type="cellIs" dxfId="2966" priority="26" stopIfTrue="1" operator="greaterThan">
      <formula>100</formula>
    </cfRule>
    <cfRule type="cellIs" dxfId="2965" priority="27" stopIfTrue="1" operator="notEqual">
      <formula>H38</formula>
    </cfRule>
  </conditionalFormatting>
  <conditionalFormatting sqref="H40:J52">
    <cfRule type="cellIs" dxfId="2964" priority="25" stopIfTrue="1" operator="greaterThan">
      <formula>100</formula>
    </cfRule>
  </conditionalFormatting>
  <conditionalFormatting sqref="B49:G49">
    <cfRule type="cellIs" dxfId="2963" priority="24" stopIfTrue="1" operator="notEqual">
      <formula>B36</formula>
    </cfRule>
  </conditionalFormatting>
  <conditionalFormatting sqref="H49:J49">
    <cfRule type="cellIs" dxfId="2962" priority="22" stopIfTrue="1" operator="greaterThan">
      <formula>100</formula>
    </cfRule>
    <cfRule type="cellIs" dxfId="2961" priority="23" stopIfTrue="1" operator="notEqual">
      <formula>H36</formula>
    </cfRule>
  </conditionalFormatting>
  <conditionalFormatting sqref="H39:J48">
    <cfRule type="cellIs" dxfId="2960" priority="21" stopIfTrue="1" operator="greaterThan">
      <formula>100</formula>
    </cfRule>
  </conditionalFormatting>
  <conditionalFormatting sqref="B53:G53">
    <cfRule type="cellIs" dxfId="2959" priority="20" stopIfTrue="1" operator="notEqual">
      <formula>B38</formula>
    </cfRule>
  </conditionalFormatting>
  <conditionalFormatting sqref="H53:J53">
    <cfRule type="cellIs" dxfId="2958" priority="18" stopIfTrue="1" operator="greaterThan">
      <formula>100</formula>
    </cfRule>
    <cfRule type="cellIs" dxfId="2957" priority="19" stopIfTrue="1" operator="notEqual">
      <formula>H38</formula>
    </cfRule>
  </conditionalFormatting>
  <conditionalFormatting sqref="H40:J52">
    <cfRule type="cellIs" dxfId="2956" priority="17" stopIfTrue="1" operator="greaterThan">
      <formula>100</formula>
    </cfRule>
  </conditionalFormatting>
  <conditionalFormatting sqref="B53:G53">
    <cfRule type="cellIs" dxfId="2955" priority="16" stopIfTrue="1" operator="notEqual">
      <formula>B38</formula>
    </cfRule>
  </conditionalFormatting>
  <conditionalFormatting sqref="H53:J53">
    <cfRule type="cellIs" dxfId="2954" priority="14" stopIfTrue="1" operator="greaterThan">
      <formula>100</formula>
    </cfRule>
    <cfRule type="cellIs" dxfId="2953" priority="15" stopIfTrue="1" operator="notEqual">
      <formula>H38</formula>
    </cfRule>
  </conditionalFormatting>
  <conditionalFormatting sqref="H40:J52">
    <cfRule type="cellIs" dxfId="2952" priority="13" stopIfTrue="1" operator="greaterThan">
      <formula>100</formula>
    </cfRule>
  </conditionalFormatting>
  <conditionalFormatting sqref="B53:G53">
    <cfRule type="cellIs" dxfId="2951" priority="12" stopIfTrue="1" operator="notEqual">
      <formula>B38</formula>
    </cfRule>
  </conditionalFormatting>
  <conditionalFormatting sqref="H53:J53">
    <cfRule type="cellIs" dxfId="2950" priority="10" stopIfTrue="1" operator="greaterThan">
      <formula>100</formula>
    </cfRule>
    <cfRule type="cellIs" dxfId="2949" priority="11" stopIfTrue="1" operator="notEqual">
      <formula>H38</formula>
    </cfRule>
  </conditionalFormatting>
  <conditionalFormatting sqref="H40:J52">
    <cfRule type="cellIs" dxfId="2948" priority="9" stopIfTrue="1" operator="greaterThan">
      <formula>100</formula>
    </cfRule>
  </conditionalFormatting>
  <conditionalFormatting sqref="B53:G53">
    <cfRule type="cellIs" dxfId="2947" priority="8" stopIfTrue="1" operator="notEqual">
      <formula>B38</formula>
    </cfRule>
  </conditionalFormatting>
  <conditionalFormatting sqref="H53:J53">
    <cfRule type="cellIs" dxfId="2946" priority="6" stopIfTrue="1" operator="greaterThan">
      <formula>100</formula>
    </cfRule>
    <cfRule type="cellIs" dxfId="2945" priority="7" stopIfTrue="1" operator="notEqual">
      <formula>H38</formula>
    </cfRule>
  </conditionalFormatting>
  <conditionalFormatting sqref="H40:J52">
    <cfRule type="cellIs" dxfId="2944" priority="5" stopIfTrue="1" operator="greaterThan">
      <formula>100</formula>
    </cfRule>
  </conditionalFormatting>
  <conditionalFormatting sqref="B53:M53">
    <cfRule type="cellIs" dxfId="2943" priority="4" stopIfTrue="1" operator="notEqual">
      <formula>B38</formula>
    </cfRule>
  </conditionalFormatting>
  <conditionalFormatting sqref="N53:P53">
    <cfRule type="cellIs" dxfId="2942" priority="2" stopIfTrue="1" operator="greaterThan">
      <formula>100</formula>
    </cfRule>
    <cfRule type="cellIs" dxfId="2941" priority="3" stopIfTrue="1" operator="notEqual">
      <formula>N38</formula>
    </cfRule>
  </conditionalFormatting>
  <conditionalFormatting sqref="N40:P52">
    <cfRule type="cellIs" dxfId="29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0</v>
      </c>
      <c r="C6" s="168">
        <f t="shared" si="0"/>
        <v>1</v>
      </c>
      <c r="D6" s="171">
        <f t="shared" ref="D6:D16" si="1">SUM(B6:C6)</f>
        <v>1</v>
      </c>
      <c r="E6" s="174"/>
      <c r="F6" s="174"/>
      <c r="G6" s="174"/>
      <c r="H6" s="174"/>
      <c r="I6" s="174"/>
      <c r="J6" s="174"/>
      <c r="K6" s="179">
        <f t="shared" ref="K6:L16" si="2">K42</f>
        <v>0</v>
      </c>
      <c r="L6" s="183">
        <f t="shared" si="2"/>
        <v>1</v>
      </c>
      <c r="M6" s="188">
        <f t="shared" ref="M6:M17" si="3">SUM(K6:L6)</f>
        <v>1</v>
      </c>
      <c r="N6" s="91">
        <f t="shared" ref="N6:P17" si="4">IF(OR(K6=0,B6=0),0,K6/B6*100)</f>
        <v>0</v>
      </c>
      <c r="O6" s="194">
        <f t="shared" si="4"/>
        <v>100</v>
      </c>
      <c r="P6" s="196">
        <f t="shared" si="4"/>
        <v>100</v>
      </c>
    </row>
    <row r="7" spans="1:16" s="2" customFormat="1" ht="22.5" hidden="1" customHeight="1">
      <c r="A7" s="8" t="s">
        <v>7</v>
      </c>
      <c r="B7" s="161">
        <f t="shared" si="0"/>
        <v>1</v>
      </c>
      <c r="C7" s="168">
        <f t="shared" si="0"/>
        <v>0</v>
      </c>
      <c r="D7" s="130">
        <f t="shared" si="1"/>
        <v>1</v>
      </c>
      <c r="E7" s="175"/>
      <c r="F7" s="175"/>
      <c r="G7" s="175"/>
      <c r="H7" s="175"/>
      <c r="I7" s="175"/>
      <c r="J7" s="175"/>
      <c r="K7" s="162">
        <f t="shared" si="2"/>
        <v>1</v>
      </c>
      <c r="L7" s="169">
        <f t="shared" si="2"/>
        <v>0</v>
      </c>
      <c r="M7" s="130">
        <f t="shared" si="3"/>
        <v>1</v>
      </c>
      <c r="N7" s="139">
        <f t="shared" si="4"/>
        <v>100</v>
      </c>
      <c r="O7" s="145">
        <f t="shared" si="4"/>
        <v>0</v>
      </c>
      <c r="P7" s="151">
        <f t="shared" si="4"/>
        <v>100</v>
      </c>
    </row>
    <row r="8" spans="1:16" s="2" customFormat="1" ht="22.5" hidden="1" customHeight="1">
      <c r="A8" s="8" t="s">
        <v>11</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5</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17</v>
      </c>
      <c r="B10" s="161">
        <f t="shared" si="0"/>
        <v>1</v>
      </c>
      <c r="C10" s="168">
        <f t="shared" si="0"/>
        <v>0</v>
      </c>
      <c r="D10" s="130">
        <f t="shared" si="1"/>
        <v>1</v>
      </c>
      <c r="E10" s="175"/>
      <c r="F10" s="175"/>
      <c r="G10" s="175"/>
      <c r="H10" s="175"/>
      <c r="I10" s="175"/>
      <c r="J10" s="175"/>
      <c r="K10" s="162">
        <f t="shared" si="2"/>
        <v>1</v>
      </c>
      <c r="L10" s="169">
        <f t="shared" si="2"/>
        <v>0</v>
      </c>
      <c r="M10" s="130">
        <f t="shared" si="3"/>
        <v>1</v>
      </c>
      <c r="N10" s="139">
        <f t="shared" si="4"/>
        <v>100</v>
      </c>
      <c r="O10" s="145">
        <f t="shared" si="4"/>
        <v>0</v>
      </c>
      <c r="P10" s="151">
        <f t="shared" si="4"/>
        <v>100</v>
      </c>
    </row>
    <row r="11" spans="1:16" s="2" customFormat="1" ht="22.5" hidden="1" customHeight="1">
      <c r="A11" s="8" t="s">
        <v>4</v>
      </c>
      <c r="B11" s="161">
        <f t="shared" si="0"/>
        <v>0</v>
      </c>
      <c r="C11" s="168">
        <f t="shared" si="0"/>
        <v>1</v>
      </c>
      <c r="D11" s="130">
        <f t="shared" si="1"/>
        <v>1</v>
      </c>
      <c r="E11" s="175"/>
      <c r="F11" s="175"/>
      <c r="G11" s="175"/>
      <c r="H11" s="175"/>
      <c r="I11" s="175"/>
      <c r="J11" s="175"/>
      <c r="K11" s="162">
        <f t="shared" si="2"/>
        <v>0</v>
      </c>
      <c r="L11" s="169">
        <f t="shared" si="2"/>
        <v>1</v>
      </c>
      <c r="M11" s="130">
        <f t="shared" si="3"/>
        <v>1</v>
      </c>
      <c r="N11" s="139">
        <f t="shared" si="4"/>
        <v>0</v>
      </c>
      <c r="O11" s="145">
        <f t="shared" si="4"/>
        <v>100</v>
      </c>
      <c r="P11" s="151">
        <f t="shared" si="4"/>
        <v>100</v>
      </c>
    </row>
    <row r="12" spans="1:16" s="2" customFormat="1" ht="22.5" hidden="1" customHeight="1">
      <c r="A12" s="8" t="s">
        <v>10</v>
      </c>
      <c r="B12" s="161">
        <f t="shared" si="0"/>
        <v>3</v>
      </c>
      <c r="C12" s="168">
        <f t="shared" si="0"/>
        <v>2</v>
      </c>
      <c r="D12" s="130">
        <f t="shared" si="1"/>
        <v>5</v>
      </c>
      <c r="E12" s="175"/>
      <c r="F12" s="175"/>
      <c r="G12" s="175"/>
      <c r="H12" s="175"/>
      <c r="I12" s="175"/>
      <c r="J12" s="175"/>
      <c r="K12" s="162">
        <f t="shared" si="2"/>
        <v>2</v>
      </c>
      <c r="L12" s="169">
        <f t="shared" si="2"/>
        <v>2</v>
      </c>
      <c r="M12" s="130">
        <f t="shared" si="3"/>
        <v>4</v>
      </c>
      <c r="N12" s="139">
        <f t="shared" si="4"/>
        <v>66.666666666666657</v>
      </c>
      <c r="O12" s="145">
        <f t="shared" si="4"/>
        <v>100</v>
      </c>
      <c r="P12" s="151">
        <f t="shared" si="4"/>
        <v>80</v>
      </c>
    </row>
    <row r="13" spans="1:16" s="2" customFormat="1" ht="22.5" hidden="1" customHeight="1">
      <c r="A13" s="8" t="s">
        <v>14</v>
      </c>
      <c r="B13" s="161">
        <f t="shared" si="0"/>
        <v>1</v>
      </c>
      <c r="C13" s="168">
        <f t="shared" si="0"/>
        <v>2</v>
      </c>
      <c r="D13" s="130">
        <f t="shared" si="1"/>
        <v>3</v>
      </c>
      <c r="E13" s="175"/>
      <c r="F13" s="175"/>
      <c r="G13" s="175"/>
      <c r="H13" s="175"/>
      <c r="I13" s="175"/>
      <c r="J13" s="175"/>
      <c r="K13" s="162">
        <f t="shared" si="2"/>
        <v>0</v>
      </c>
      <c r="L13" s="169">
        <f t="shared" si="2"/>
        <v>2</v>
      </c>
      <c r="M13" s="130">
        <f t="shared" si="3"/>
        <v>2</v>
      </c>
      <c r="N13" s="139">
        <f t="shared" si="4"/>
        <v>0</v>
      </c>
      <c r="O13" s="145">
        <f t="shared" si="4"/>
        <v>100</v>
      </c>
      <c r="P13" s="151">
        <f t="shared" si="4"/>
        <v>66.666666666666657</v>
      </c>
    </row>
    <row r="14" spans="1:16" s="2" customFormat="1" ht="22.5" hidden="1" customHeight="1">
      <c r="A14" s="8" t="s">
        <v>20</v>
      </c>
      <c r="B14" s="161">
        <f t="shared" si="0"/>
        <v>5</v>
      </c>
      <c r="C14" s="168">
        <f t="shared" si="0"/>
        <v>2</v>
      </c>
      <c r="D14" s="130">
        <f t="shared" si="1"/>
        <v>7</v>
      </c>
      <c r="E14" s="175"/>
      <c r="F14" s="175"/>
      <c r="G14" s="175"/>
      <c r="H14" s="175"/>
      <c r="I14" s="175"/>
      <c r="J14" s="175"/>
      <c r="K14" s="162">
        <f t="shared" si="2"/>
        <v>4</v>
      </c>
      <c r="L14" s="169">
        <f t="shared" si="2"/>
        <v>1</v>
      </c>
      <c r="M14" s="130">
        <f t="shared" si="3"/>
        <v>5</v>
      </c>
      <c r="N14" s="139">
        <f t="shared" si="4"/>
        <v>80</v>
      </c>
      <c r="O14" s="145">
        <f t="shared" si="4"/>
        <v>50</v>
      </c>
      <c r="P14" s="151">
        <f t="shared" si="4"/>
        <v>71.428571428571431</v>
      </c>
    </row>
    <row r="15" spans="1:16" s="2" customFormat="1" ht="22.5" hidden="1" customHeight="1">
      <c r="A15" s="8" t="s">
        <v>23</v>
      </c>
      <c r="B15" s="161">
        <f t="shared" si="0"/>
        <v>4</v>
      </c>
      <c r="C15" s="168">
        <f t="shared" si="0"/>
        <v>1</v>
      </c>
      <c r="D15" s="130">
        <f t="shared" si="1"/>
        <v>5</v>
      </c>
      <c r="E15" s="174"/>
      <c r="F15" s="174"/>
      <c r="G15" s="174"/>
      <c r="H15" s="174"/>
      <c r="I15" s="174"/>
      <c r="J15" s="174"/>
      <c r="K15" s="161">
        <f t="shared" si="2"/>
        <v>5</v>
      </c>
      <c r="L15" s="168">
        <f t="shared" si="2"/>
        <v>2</v>
      </c>
      <c r="M15" s="130">
        <f t="shared" si="3"/>
        <v>7</v>
      </c>
      <c r="N15" s="139">
        <f t="shared" si="4"/>
        <v>125</v>
      </c>
      <c r="O15" s="145">
        <f t="shared" si="4"/>
        <v>200</v>
      </c>
      <c r="P15" s="151">
        <f t="shared" si="4"/>
        <v>140</v>
      </c>
    </row>
    <row r="16" spans="1:16" s="2" customFormat="1" ht="22.5" hidden="1" customHeight="1">
      <c r="A16" s="10" t="s">
        <v>35</v>
      </c>
      <c r="B16" s="162">
        <f t="shared" si="0"/>
        <v>13</v>
      </c>
      <c r="C16" s="169">
        <f t="shared" si="0"/>
        <v>22</v>
      </c>
      <c r="D16" s="172">
        <f t="shared" si="1"/>
        <v>35</v>
      </c>
      <c r="E16" s="176"/>
      <c r="F16" s="176"/>
      <c r="G16" s="176"/>
      <c r="H16" s="176"/>
      <c r="I16" s="176"/>
      <c r="J16" s="176"/>
      <c r="K16" s="162">
        <f t="shared" si="2"/>
        <v>9</v>
      </c>
      <c r="L16" s="169">
        <f t="shared" si="2"/>
        <v>13</v>
      </c>
      <c r="M16" s="130">
        <f t="shared" si="3"/>
        <v>22</v>
      </c>
      <c r="N16" s="190">
        <f t="shared" si="4"/>
        <v>69.230769230769226</v>
      </c>
      <c r="O16" s="195">
        <f t="shared" si="4"/>
        <v>59.090909090909093</v>
      </c>
      <c r="P16" s="197">
        <f t="shared" si="4"/>
        <v>62.857142857142854</v>
      </c>
    </row>
    <row r="17" spans="1:24" s="2" customFormat="1" ht="22.5" hidden="1" customHeight="1">
      <c r="A17" s="11" t="s">
        <v>34</v>
      </c>
      <c r="B17" s="42">
        <f>SUM(B6:B16)</f>
        <v>28</v>
      </c>
      <c r="C17" s="22">
        <f>SUM(C6:C16)</f>
        <v>31</v>
      </c>
      <c r="D17" s="37">
        <f>SUM(D6:D16)</f>
        <v>59</v>
      </c>
      <c r="E17" s="177"/>
      <c r="F17" s="177"/>
      <c r="G17" s="177"/>
      <c r="H17" s="177"/>
      <c r="I17" s="177"/>
      <c r="J17" s="177"/>
      <c r="K17" s="42">
        <f>SUM(K6:K16)</f>
        <v>22</v>
      </c>
      <c r="L17" s="22">
        <f>SUM(L6:L16)</f>
        <v>22</v>
      </c>
      <c r="M17" s="37">
        <f t="shared" si="3"/>
        <v>44</v>
      </c>
      <c r="N17" s="143">
        <f t="shared" si="4"/>
        <v>78.571428571428569</v>
      </c>
      <c r="O17" s="149">
        <f t="shared" si="4"/>
        <v>70.967741935483872</v>
      </c>
      <c r="P17" s="155">
        <f t="shared" si="4"/>
        <v>74.576271186440678</v>
      </c>
    </row>
    <row r="18" spans="1:24" hidden="1"/>
    <row r="19" spans="1:24" hidden="1"/>
    <row r="20" spans="1:24" s="2" customFormat="1" ht="22.5" customHeight="1">
      <c r="A20" s="156" t="str">
        <f>'36沼木第3'!A20:L20</f>
        <v>令和７年７月２０日執行　参議院議員通常選挙</v>
      </c>
      <c r="B20" s="163"/>
      <c r="C20" s="163"/>
      <c r="D20" s="163"/>
      <c r="E20" s="163"/>
      <c r="F20" s="163"/>
      <c r="G20" s="163"/>
      <c r="H20" s="163"/>
      <c r="I20" s="163"/>
      <c r="J20" s="163"/>
      <c r="K20" s="163"/>
      <c r="L20" s="184"/>
      <c r="M20" s="15" t="s">
        <v>8</v>
      </c>
      <c r="N20" s="31"/>
      <c r="O20" s="15" t="s">
        <v>41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0</v>
      </c>
      <c r="C23" s="170">
        <v>1</v>
      </c>
      <c r="D23" s="171">
        <f t="shared" ref="D23:D35" si="5">SUM(B23:C23)</f>
        <v>1</v>
      </c>
      <c r="E23" s="164">
        <v>0</v>
      </c>
      <c r="F23" s="170">
        <v>0</v>
      </c>
      <c r="G23" s="171">
        <f t="shared" ref="G23:G35" si="6">SUM(E23:F23)</f>
        <v>0</v>
      </c>
      <c r="H23" s="164">
        <v>0</v>
      </c>
      <c r="I23" s="170">
        <v>0</v>
      </c>
      <c r="J23" s="171">
        <f t="shared" ref="J23:J35" si="7">SUM(H23:I23)</f>
        <v>0</v>
      </c>
      <c r="K23" s="180">
        <f t="shared" ref="K23:L35" si="8">E23+H23</f>
        <v>0</v>
      </c>
      <c r="L23" s="185">
        <f t="shared" si="8"/>
        <v>0</v>
      </c>
      <c r="M23" s="189">
        <f t="shared" ref="M23:M35" si="9">SUM(K23:L23)</f>
        <v>0</v>
      </c>
      <c r="N23" s="91">
        <f t="shared" ref="N23:P36" si="10">IF(OR(K23=0,B23=0),0,K23/B23*100)</f>
        <v>0</v>
      </c>
      <c r="O23" s="97">
        <f t="shared" si="10"/>
        <v>0</v>
      </c>
      <c r="P23" s="103">
        <f t="shared" si="10"/>
        <v>0</v>
      </c>
      <c r="Q23" s="158"/>
      <c r="R23" s="198"/>
      <c r="S23" s="1" t="s">
        <v>28</v>
      </c>
      <c r="T23" s="1"/>
      <c r="U23" s="1"/>
      <c r="V23" s="1"/>
      <c r="W23" s="1"/>
      <c r="X23" s="1"/>
    </row>
    <row r="24" spans="1:24" s="2" customFormat="1" ht="22.5" customHeight="1">
      <c r="A24" s="157" t="s">
        <v>70</v>
      </c>
      <c r="B24" s="164">
        <v>0</v>
      </c>
      <c r="C24" s="170">
        <v>0</v>
      </c>
      <c r="D24" s="171">
        <f t="shared" si="5"/>
        <v>0</v>
      </c>
      <c r="E24" s="164">
        <v>0</v>
      </c>
      <c r="F24" s="170">
        <v>0</v>
      </c>
      <c r="G24" s="171">
        <f t="shared" si="6"/>
        <v>0</v>
      </c>
      <c r="H24" s="164">
        <v>0</v>
      </c>
      <c r="I24" s="170">
        <v>0</v>
      </c>
      <c r="J24" s="171">
        <f t="shared" si="7"/>
        <v>0</v>
      </c>
      <c r="K24" s="181">
        <f t="shared" si="8"/>
        <v>0</v>
      </c>
      <c r="L24" s="186">
        <f t="shared" si="8"/>
        <v>0</v>
      </c>
      <c r="M24" s="130">
        <f t="shared" si="9"/>
        <v>0</v>
      </c>
      <c r="N24" s="139">
        <f t="shared" si="10"/>
        <v>0</v>
      </c>
      <c r="O24" s="145">
        <f t="shared" si="10"/>
        <v>0</v>
      </c>
      <c r="P24" s="151">
        <f t="shared" si="10"/>
        <v>0</v>
      </c>
      <c r="R24" s="1"/>
      <c r="S24" s="1" t="s">
        <v>61</v>
      </c>
      <c r="T24" s="1"/>
      <c r="U24" s="1"/>
      <c r="V24" s="1"/>
      <c r="W24" s="1"/>
      <c r="X24" s="1"/>
    </row>
    <row r="25" spans="1:24" s="2" customFormat="1" ht="22.5" customHeight="1">
      <c r="A25" s="65" t="s">
        <v>0</v>
      </c>
      <c r="B25" s="164">
        <v>0</v>
      </c>
      <c r="C25" s="170">
        <v>1</v>
      </c>
      <c r="D25" s="171">
        <f t="shared" si="5"/>
        <v>1</v>
      </c>
      <c r="E25" s="164">
        <v>0</v>
      </c>
      <c r="F25" s="170">
        <v>1</v>
      </c>
      <c r="G25" s="171">
        <f t="shared" si="6"/>
        <v>1</v>
      </c>
      <c r="H25" s="164">
        <v>0</v>
      </c>
      <c r="I25" s="170">
        <v>0</v>
      </c>
      <c r="J25" s="171">
        <f t="shared" si="7"/>
        <v>0</v>
      </c>
      <c r="K25" s="181">
        <f t="shared" si="8"/>
        <v>0</v>
      </c>
      <c r="L25" s="186">
        <f t="shared" si="8"/>
        <v>1</v>
      </c>
      <c r="M25" s="171">
        <f t="shared" si="9"/>
        <v>1</v>
      </c>
      <c r="N25" s="191">
        <f t="shared" si="10"/>
        <v>0</v>
      </c>
      <c r="O25" s="101">
        <f t="shared" si="10"/>
        <v>100</v>
      </c>
      <c r="P25" s="107">
        <f t="shared" si="10"/>
        <v>100</v>
      </c>
      <c r="S25" s="1" t="s">
        <v>21</v>
      </c>
      <c r="T25" s="1"/>
      <c r="U25" s="1"/>
      <c r="V25" s="1"/>
      <c r="W25" s="1"/>
      <c r="X25" s="1"/>
    </row>
    <row r="26" spans="1:24" s="2" customFormat="1" ht="22.5" customHeight="1">
      <c r="A26" s="8" t="s">
        <v>7</v>
      </c>
      <c r="B26" s="164">
        <v>1</v>
      </c>
      <c r="C26" s="170">
        <v>0</v>
      </c>
      <c r="D26" s="130">
        <f t="shared" si="5"/>
        <v>1</v>
      </c>
      <c r="E26" s="164">
        <v>0</v>
      </c>
      <c r="F26" s="170">
        <v>0</v>
      </c>
      <c r="G26" s="130">
        <f t="shared" si="6"/>
        <v>0</v>
      </c>
      <c r="H26" s="164">
        <v>1</v>
      </c>
      <c r="I26" s="170">
        <v>0</v>
      </c>
      <c r="J26" s="130">
        <f t="shared" si="7"/>
        <v>1</v>
      </c>
      <c r="K26" s="181">
        <f t="shared" si="8"/>
        <v>1</v>
      </c>
      <c r="L26" s="186">
        <f t="shared" si="8"/>
        <v>0</v>
      </c>
      <c r="M26" s="130">
        <f t="shared" si="9"/>
        <v>1</v>
      </c>
      <c r="N26" s="139">
        <f t="shared" si="10"/>
        <v>100</v>
      </c>
      <c r="O26" s="145">
        <f t="shared" si="10"/>
        <v>0</v>
      </c>
      <c r="P26" s="151">
        <f t="shared" si="10"/>
        <v>100</v>
      </c>
    </row>
    <row r="27" spans="1:24" s="2" customFormat="1" ht="22.5" customHeight="1">
      <c r="A27" s="8" t="s">
        <v>11</v>
      </c>
      <c r="B27" s="164">
        <v>0</v>
      </c>
      <c r="C27" s="170">
        <v>0</v>
      </c>
      <c r="D27" s="130">
        <f t="shared" si="5"/>
        <v>0</v>
      </c>
      <c r="E27" s="164">
        <v>0</v>
      </c>
      <c r="F27" s="170">
        <v>0</v>
      </c>
      <c r="G27" s="130">
        <f t="shared" si="6"/>
        <v>0</v>
      </c>
      <c r="H27" s="164">
        <v>0</v>
      </c>
      <c r="I27" s="170">
        <v>0</v>
      </c>
      <c r="J27" s="130">
        <f t="shared" si="7"/>
        <v>0</v>
      </c>
      <c r="K27" s="181">
        <f t="shared" si="8"/>
        <v>0</v>
      </c>
      <c r="L27" s="186">
        <f t="shared" si="8"/>
        <v>0</v>
      </c>
      <c r="M27" s="130">
        <f t="shared" si="9"/>
        <v>0</v>
      </c>
      <c r="N27" s="139">
        <f t="shared" si="10"/>
        <v>0</v>
      </c>
      <c r="O27" s="145">
        <f t="shared" si="10"/>
        <v>0</v>
      </c>
      <c r="P27" s="151">
        <f t="shared" si="10"/>
        <v>0</v>
      </c>
      <c r="R27" s="199"/>
      <c r="S27" s="1" t="s">
        <v>16</v>
      </c>
    </row>
    <row r="28" spans="1:24" s="2" customFormat="1" ht="22.5" customHeight="1">
      <c r="A28" s="8" t="s">
        <v>5</v>
      </c>
      <c r="B28" s="164">
        <v>0</v>
      </c>
      <c r="C28" s="170">
        <v>0</v>
      </c>
      <c r="D28" s="130">
        <f t="shared" si="5"/>
        <v>0</v>
      </c>
      <c r="E28" s="164">
        <v>0</v>
      </c>
      <c r="F28" s="170">
        <v>0</v>
      </c>
      <c r="G28" s="130">
        <f t="shared" si="6"/>
        <v>0</v>
      </c>
      <c r="H28" s="164">
        <v>0</v>
      </c>
      <c r="I28" s="170">
        <v>0</v>
      </c>
      <c r="J28" s="130">
        <f t="shared" si="7"/>
        <v>0</v>
      </c>
      <c r="K28" s="181">
        <f t="shared" si="8"/>
        <v>0</v>
      </c>
      <c r="L28" s="186">
        <f t="shared" si="8"/>
        <v>0</v>
      </c>
      <c r="M28" s="130">
        <f t="shared" si="9"/>
        <v>0</v>
      </c>
      <c r="N28" s="139">
        <f t="shared" si="10"/>
        <v>0</v>
      </c>
      <c r="O28" s="145">
        <f t="shared" si="10"/>
        <v>0</v>
      </c>
      <c r="P28" s="151">
        <f t="shared" si="10"/>
        <v>0</v>
      </c>
      <c r="S28" s="1" t="s">
        <v>62</v>
      </c>
    </row>
    <row r="29" spans="1:24" s="2" customFormat="1" ht="22.5" customHeight="1">
      <c r="A29" s="8" t="s">
        <v>17</v>
      </c>
      <c r="B29" s="164">
        <v>1</v>
      </c>
      <c r="C29" s="170">
        <v>0</v>
      </c>
      <c r="D29" s="130">
        <f t="shared" si="5"/>
        <v>1</v>
      </c>
      <c r="E29" s="164">
        <v>1</v>
      </c>
      <c r="F29" s="170">
        <v>0</v>
      </c>
      <c r="G29" s="130">
        <f t="shared" si="6"/>
        <v>1</v>
      </c>
      <c r="H29" s="164">
        <v>0</v>
      </c>
      <c r="I29" s="170">
        <v>0</v>
      </c>
      <c r="J29" s="130">
        <f t="shared" si="7"/>
        <v>0</v>
      </c>
      <c r="K29" s="181">
        <f t="shared" si="8"/>
        <v>1</v>
      </c>
      <c r="L29" s="186">
        <f t="shared" si="8"/>
        <v>0</v>
      </c>
      <c r="M29" s="130">
        <f t="shared" si="9"/>
        <v>1</v>
      </c>
      <c r="N29" s="139">
        <f t="shared" si="10"/>
        <v>100</v>
      </c>
      <c r="O29" s="145">
        <f t="shared" si="10"/>
        <v>0</v>
      </c>
      <c r="P29" s="151">
        <f t="shared" si="10"/>
        <v>100</v>
      </c>
    </row>
    <row r="30" spans="1:24" s="2" customFormat="1" ht="22.5" customHeight="1">
      <c r="A30" s="8" t="s">
        <v>4</v>
      </c>
      <c r="B30" s="164">
        <v>0</v>
      </c>
      <c r="C30" s="170">
        <v>1</v>
      </c>
      <c r="D30" s="130">
        <f t="shared" si="5"/>
        <v>1</v>
      </c>
      <c r="E30" s="164">
        <v>0</v>
      </c>
      <c r="F30" s="170">
        <v>1</v>
      </c>
      <c r="G30" s="130">
        <f t="shared" si="6"/>
        <v>1</v>
      </c>
      <c r="H30" s="164">
        <v>0</v>
      </c>
      <c r="I30" s="170">
        <v>0</v>
      </c>
      <c r="J30" s="130">
        <f t="shared" si="7"/>
        <v>0</v>
      </c>
      <c r="K30" s="181">
        <f t="shared" si="8"/>
        <v>0</v>
      </c>
      <c r="L30" s="186">
        <f t="shared" si="8"/>
        <v>1</v>
      </c>
      <c r="M30" s="130">
        <f t="shared" si="9"/>
        <v>1</v>
      </c>
      <c r="N30" s="139">
        <f t="shared" si="10"/>
        <v>0</v>
      </c>
      <c r="O30" s="145">
        <f t="shared" si="10"/>
        <v>100</v>
      </c>
      <c r="P30" s="151">
        <f t="shared" si="10"/>
        <v>100</v>
      </c>
    </row>
    <row r="31" spans="1:24" s="2" customFormat="1" ht="22.5" customHeight="1">
      <c r="A31" s="8" t="s">
        <v>10</v>
      </c>
      <c r="B31" s="164">
        <v>3</v>
      </c>
      <c r="C31" s="170">
        <v>2</v>
      </c>
      <c r="D31" s="130">
        <f t="shared" si="5"/>
        <v>5</v>
      </c>
      <c r="E31" s="164">
        <v>2</v>
      </c>
      <c r="F31" s="170">
        <v>2</v>
      </c>
      <c r="G31" s="130">
        <f t="shared" si="6"/>
        <v>4</v>
      </c>
      <c r="H31" s="164">
        <v>0</v>
      </c>
      <c r="I31" s="170">
        <v>0</v>
      </c>
      <c r="J31" s="130">
        <f t="shared" si="7"/>
        <v>0</v>
      </c>
      <c r="K31" s="181">
        <f t="shared" si="8"/>
        <v>2</v>
      </c>
      <c r="L31" s="186">
        <f t="shared" si="8"/>
        <v>2</v>
      </c>
      <c r="M31" s="130">
        <f t="shared" si="9"/>
        <v>4</v>
      </c>
      <c r="N31" s="139">
        <f t="shared" si="10"/>
        <v>66.666666666666657</v>
      </c>
      <c r="O31" s="145">
        <f t="shared" si="10"/>
        <v>100</v>
      </c>
      <c r="P31" s="151">
        <f t="shared" si="10"/>
        <v>80</v>
      </c>
    </row>
    <row r="32" spans="1:24" s="2" customFormat="1" ht="22.5" customHeight="1">
      <c r="A32" s="8" t="s">
        <v>14</v>
      </c>
      <c r="B32" s="164">
        <v>1</v>
      </c>
      <c r="C32" s="170">
        <v>2</v>
      </c>
      <c r="D32" s="130">
        <f t="shared" si="5"/>
        <v>3</v>
      </c>
      <c r="E32" s="164">
        <v>0</v>
      </c>
      <c r="F32" s="170">
        <v>2</v>
      </c>
      <c r="G32" s="130">
        <f t="shared" si="6"/>
        <v>2</v>
      </c>
      <c r="H32" s="164">
        <v>0</v>
      </c>
      <c r="I32" s="170">
        <v>0</v>
      </c>
      <c r="J32" s="130">
        <f t="shared" si="7"/>
        <v>0</v>
      </c>
      <c r="K32" s="181">
        <f t="shared" si="8"/>
        <v>0</v>
      </c>
      <c r="L32" s="186">
        <f t="shared" si="8"/>
        <v>2</v>
      </c>
      <c r="M32" s="130">
        <f t="shared" si="9"/>
        <v>2</v>
      </c>
      <c r="N32" s="139">
        <f t="shared" si="10"/>
        <v>0</v>
      </c>
      <c r="O32" s="145">
        <f t="shared" si="10"/>
        <v>100</v>
      </c>
      <c r="P32" s="151">
        <f t="shared" si="10"/>
        <v>66.666666666666657</v>
      </c>
    </row>
    <row r="33" spans="1:16" s="2" customFormat="1" ht="22.5" customHeight="1">
      <c r="A33" s="8" t="s">
        <v>20</v>
      </c>
      <c r="B33" s="164">
        <v>5</v>
      </c>
      <c r="C33" s="170">
        <v>2</v>
      </c>
      <c r="D33" s="130">
        <f t="shared" si="5"/>
        <v>7</v>
      </c>
      <c r="E33" s="164">
        <v>2</v>
      </c>
      <c r="F33" s="170">
        <v>0</v>
      </c>
      <c r="G33" s="130">
        <f t="shared" si="6"/>
        <v>2</v>
      </c>
      <c r="H33" s="164">
        <v>2</v>
      </c>
      <c r="I33" s="170">
        <v>1</v>
      </c>
      <c r="J33" s="130">
        <f t="shared" si="7"/>
        <v>3</v>
      </c>
      <c r="K33" s="181">
        <f t="shared" si="8"/>
        <v>4</v>
      </c>
      <c r="L33" s="186">
        <f t="shared" si="8"/>
        <v>1</v>
      </c>
      <c r="M33" s="130">
        <f t="shared" si="9"/>
        <v>5</v>
      </c>
      <c r="N33" s="139">
        <f t="shared" si="10"/>
        <v>80</v>
      </c>
      <c r="O33" s="145">
        <f t="shared" si="10"/>
        <v>50</v>
      </c>
      <c r="P33" s="151">
        <f t="shared" si="10"/>
        <v>71.428571428571431</v>
      </c>
    </row>
    <row r="34" spans="1:16" s="2" customFormat="1" ht="22.5" customHeight="1">
      <c r="A34" s="8" t="s">
        <v>23</v>
      </c>
      <c r="B34" s="164">
        <v>4</v>
      </c>
      <c r="C34" s="170">
        <v>1</v>
      </c>
      <c r="D34" s="130">
        <f t="shared" si="5"/>
        <v>5</v>
      </c>
      <c r="E34" s="164">
        <v>1</v>
      </c>
      <c r="F34" s="170">
        <v>1</v>
      </c>
      <c r="G34" s="130">
        <f t="shared" si="6"/>
        <v>2</v>
      </c>
      <c r="H34" s="164">
        <v>4</v>
      </c>
      <c r="I34" s="170">
        <v>1</v>
      </c>
      <c r="J34" s="130">
        <f t="shared" si="7"/>
        <v>5</v>
      </c>
      <c r="K34" s="181">
        <f t="shared" si="8"/>
        <v>5</v>
      </c>
      <c r="L34" s="186">
        <f t="shared" si="8"/>
        <v>2</v>
      </c>
      <c r="M34" s="130">
        <f t="shared" si="9"/>
        <v>7</v>
      </c>
      <c r="N34" s="139">
        <f t="shared" si="10"/>
        <v>125</v>
      </c>
      <c r="O34" s="145">
        <f t="shared" si="10"/>
        <v>200</v>
      </c>
      <c r="P34" s="151">
        <f t="shared" si="10"/>
        <v>140</v>
      </c>
    </row>
    <row r="35" spans="1:16" s="2" customFormat="1" ht="22.5" customHeight="1">
      <c r="A35" s="10" t="s">
        <v>35</v>
      </c>
      <c r="B35" s="164">
        <v>13</v>
      </c>
      <c r="C35" s="170">
        <v>22</v>
      </c>
      <c r="D35" s="172">
        <f t="shared" si="5"/>
        <v>35</v>
      </c>
      <c r="E35" s="164">
        <v>2</v>
      </c>
      <c r="F35" s="170">
        <v>6</v>
      </c>
      <c r="G35" s="172">
        <f t="shared" si="6"/>
        <v>8</v>
      </c>
      <c r="H35" s="164">
        <v>7</v>
      </c>
      <c r="I35" s="170">
        <v>7</v>
      </c>
      <c r="J35" s="172">
        <f t="shared" si="7"/>
        <v>14</v>
      </c>
      <c r="K35" s="182">
        <f t="shared" si="8"/>
        <v>9</v>
      </c>
      <c r="L35" s="187">
        <f t="shared" si="8"/>
        <v>13</v>
      </c>
      <c r="M35" s="130">
        <f t="shared" si="9"/>
        <v>22</v>
      </c>
      <c r="N35" s="190">
        <f t="shared" si="10"/>
        <v>69.230769230769226</v>
      </c>
      <c r="O35" s="195">
        <f t="shared" si="10"/>
        <v>59.090909090909093</v>
      </c>
      <c r="P35" s="197">
        <f t="shared" si="10"/>
        <v>62.857142857142854</v>
      </c>
    </row>
    <row r="36" spans="1:16" s="2" customFormat="1" ht="22.5" customHeight="1">
      <c r="A36" s="11" t="s">
        <v>34</v>
      </c>
      <c r="B36" s="42">
        <f t="shared" ref="B36:M36" si="11">SUM(B23:B35)</f>
        <v>28</v>
      </c>
      <c r="C36" s="22">
        <f t="shared" si="11"/>
        <v>32</v>
      </c>
      <c r="D36" s="37">
        <f t="shared" si="11"/>
        <v>60</v>
      </c>
      <c r="E36" s="42">
        <f t="shared" si="11"/>
        <v>8</v>
      </c>
      <c r="F36" s="22">
        <f t="shared" si="11"/>
        <v>13</v>
      </c>
      <c r="G36" s="37">
        <f t="shared" si="11"/>
        <v>21</v>
      </c>
      <c r="H36" s="42">
        <f t="shared" si="11"/>
        <v>14</v>
      </c>
      <c r="I36" s="22">
        <f t="shared" si="11"/>
        <v>9</v>
      </c>
      <c r="J36" s="37">
        <f t="shared" si="11"/>
        <v>23</v>
      </c>
      <c r="K36" s="42">
        <f t="shared" si="11"/>
        <v>22</v>
      </c>
      <c r="L36" s="22">
        <f t="shared" si="11"/>
        <v>22</v>
      </c>
      <c r="M36" s="37">
        <f t="shared" si="11"/>
        <v>44</v>
      </c>
      <c r="N36" s="143">
        <f t="shared" si="10"/>
        <v>78.571428571428569</v>
      </c>
      <c r="O36" s="149">
        <f t="shared" si="10"/>
        <v>68.75</v>
      </c>
      <c r="P36" s="155">
        <f t="shared" si="10"/>
        <v>73.333333333333329</v>
      </c>
    </row>
    <row r="38" spans="1:16" s="2" customFormat="1" ht="13.5">
      <c r="A38" s="158" t="s">
        <v>9</v>
      </c>
      <c r="B38" s="165">
        <f>B36</f>
        <v>28</v>
      </c>
      <c r="C38" s="165">
        <f>C36</f>
        <v>32</v>
      </c>
      <c r="D38" s="173">
        <f>SUM(B38:C38)</f>
        <v>60</v>
      </c>
      <c r="E38" s="178">
        <f>E36</f>
        <v>8</v>
      </c>
      <c r="F38" s="178">
        <f>F36</f>
        <v>13</v>
      </c>
      <c r="G38" s="173">
        <f>SUM(E38:F38)</f>
        <v>21</v>
      </c>
      <c r="H38" s="178">
        <f>H36</f>
        <v>14</v>
      </c>
      <c r="I38" s="178">
        <f>I36</f>
        <v>9</v>
      </c>
      <c r="J38" s="173">
        <f>SUM(H38:I38)</f>
        <v>23</v>
      </c>
      <c r="K38" s="165">
        <f>K36</f>
        <v>22</v>
      </c>
      <c r="L38" s="165">
        <f>L36</f>
        <v>22</v>
      </c>
      <c r="M38" s="173">
        <f>SUM(K38:L38)</f>
        <v>44</v>
      </c>
      <c r="N38" s="192">
        <f>IF(OR(K38=0,B38=0),0,K38/B38*100)</f>
        <v>78.571428571428569</v>
      </c>
      <c r="O38" s="192">
        <f>IF(OR(L38=0,C38=0),0,L38/C38*100)</f>
        <v>68.75</v>
      </c>
      <c r="P38" s="192">
        <f>IF(OR(M38=0,D38=0),0,M38/D38*100)</f>
        <v>73.333333333333329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0</v>
      </c>
      <c r="C40" s="167">
        <f t="shared" ref="C40:C52" si="13">ROUND(IF(C23=0,0,C23*$C$38/$C$36),0)</f>
        <v>1</v>
      </c>
      <c r="D40" s="166">
        <f t="shared" ref="D40:D52" si="14">SUM(B40:C40)</f>
        <v>1</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70</v>
      </c>
      <c r="B41" s="167">
        <f t="shared" si="12"/>
        <v>0</v>
      </c>
      <c r="C41" s="167">
        <f t="shared" si="13"/>
        <v>0</v>
      </c>
      <c r="D41" s="166">
        <f t="shared" si="14"/>
        <v>0</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0</v>
      </c>
      <c r="B42" s="167">
        <f t="shared" si="12"/>
        <v>0</v>
      </c>
      <c r="C42" s="167">
        <f t="shared" si="13"/>
        <v>1</v>
      </c>
      <c r="D42" s="166">
        <f t="shared" si="14"/>
        <v>1</v>
      </c>
      <c r="E42" s="167">
        <f t="shared" si="15"/>
        <v>0</v>
      </c>
      <c r="F42" s="167">
        <f t="shared" si="16"/>
        <v>1</v>
      </c>
      <c r="G42" s="166">
        <f t="shared" si="17"/>
        <v>1</v>
      </c>
      <c r="H42" s="167">
        <f t="shared" si="18"/>
        <v>0</v>
      </c>
      <c r="I42" s="167">
        <f t="shared" si="19"/>
        <v>0</v>
      </c>
      <c r="J42" s="166">
        <f t="shared" si="20"/>
        <v>0</v>
      </c>
      <c r="K42" s="167">
        <f t="shared" si="21"/>
        <v>0</v>
      </c>
      <c r="L42" s="167">
        <f t="shared" si="22"/>
        <v>1</v>
      </c>
      <c r="M42" s="166">
        <f t="shared" si="23"/>
        <v>1</v>
      </c>
      <c r="N42" s="193">
        <f t="shared" si="24"/>
        <v>0</v>
      </c>
      <c r="O42" s="193">
        <f t="shared" si="24"/>
        <v>100</v>
      </c>
      <c r="P42" s="193">
        <f t="shared" si="24"/>
        <v>100</v>
      </c>
    </row>
    <row r="43" spans="1:16" s="2" customFormat="1" ht="13.5">
      <c r="A43" s="160" t="s">
        <v>7</v>
      </c>
      <c r="B43" s="167">
        <f t="shared" si="12"/>
        <v>1</v>
      </c>
      <c r="C43" s="167">
        <f t="shared" si="13"/>
        <v>0</v>
      </c>
      <c r="D43" s="166">
        <f t="shared" si="14"/>
        <v>1</v>
      </c>
      <c r="E43" s="167">
        <f t="shared" si="15"/>
        <v>0</v>
      </c>
      <c r="F43" s="167">
        <f t="shared" si="16"/>
        <v>0</v>
      </c>
      <c r="G43" s="166">
        <f t="shared" si="17"/>
        <v>0</v>
      </c>
      <c r="H43" s="167">
        <f t="shared" si="18"/>
        <v>1</v>
      </c>
      <c r="I43" s="167">
        <f t="shared" si="19"/>
        <v>0</v>
      </c>
      <c r="J43" s="166">
        <f t="shared" si="20"/>
        <v>1</v>
      </c>
      <c r="K43" s="167">
        <f t="shared" si="21"/>
        <v>1</v>
      </c>
      <c r="L43" s="167">
        <f t="shared" si="22"/>
        <v>0</v>
      </c>
      <c r="M43" s="166">
        <f t="shared" si="23"/>
        <v>1</v>
      </c>
      <c r="N43" s="193">
        <f t="shared" si="24"/>
        <v>100</v>
      </c>
      <c r="O43" s="193">
        <f t="shared" si="24"/>
        <v>0</v>
      </c>
      <c r="P43" s="193">
        <f t="shared" si="24"/>
        <v>100</v>
      </c>
    </row>
    <row r="44" spans="1:16" s="2" customFormat="1" ht="13.5">
      <c r="A44" s="160" t="s">
        <v>11</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3">
        <f t="shared" si="24"/>
        <v>0</v>
      </c>
      <c r="O44" s="193">
        <f t="shared" si="24"/>
        <v>0</v>
      </c>
      <c r="P44" s="193">
        <f t="shared" si="24"/>
        <v>0</v>
      </c>
    </row>
    <row r="45" spans="1:16" s="2" customFormat="1" ht="13.5">
      <c r="A45" s="160" t="s">
        <v>5</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3">
        <f t="shared" si="24"/>
        <v>0</v>
      </c>
      <c r="O45" s="193">
        <f t="shared" si="24"/>
        <v>0</v>
      </c>
      <c r="P45" s="193">
        <f t="shared" si="24"/>
        <v>0</v>
      </c>
    </row>
    <row r="46" spans="1:16" s="2" customFormat="1" ht="13.5">
      <c r="A46" s="160" t="s">
        <v>17</v>
      </c>
      <c r="B46" s="167">
        <f t="shared" si="12"/>
        <v>1</v>
      </c>
      <c r="C46" s="167">
        <f t="shared" si="13"/>
        <v>0</v>
      </c>
      <c r="D46" s="166">
        <f t="shared" si="14"/>
        <v>1</v>
      </c>
      <c r="E46" s="167">
        <f t="shared" si="15"/>
        <v>1</v>
      </c>
      <c r="F46" s="167">
        <f t="shared" si="16"/>
        <v>0</v>
      </c>
      <c r="G46" s="166">
        <f t="shared" si="17"/>
        <v>1</v>
      </c>
      <c r="H46" s="167">
        <f t="shared" si="18"/>
        <v>0</v>
      </c>
      <c r="I46" s="167">
        <f t="shared" si="19"/>
        <v>0</v>
      </c>
      <c r="J46" s="166">
        <f t="shared" si="20"/>
        <v>0</v>
      </c>
      <c r="K46" s="167">
        <f t="shared" si="21"/>
        <v>1</v>
      </c>
      <c r="L46" s="167">
        <f t="shared" si="22"/>
        <v>0</v>
      </c>
      <c r="M46" s="166">
        <f t="shared" si="23"/>
        <v>1</v>
      </c>
      <c r="N46" s="193">
        <f t="shared" si="24"/>
        <v>100</v>
      </c>
      <c r="O46" s="193">
        <f t="shared" si="24"/>
        <v>0</v>
      </c>
      <c r="P46" s="193">
        <f t="shared" si="24"/>
        <v>100</v>
      </c>
    </row>
    <row r="47" spans="1:16" s="2" customFormat="1" ht="13.5">
      <c r="A47" s="160" t="s">
        <v>4</v>
      </c>
      <c r="B47" s="167">
        <f t="shared" si="12"/>
        <v>0</v>
      </c>
      <c r="C47" s="167">
        <f t="shared" si="13"/>
        <v>1</v>
      </c>
      <c r="D47" s="166">
        <f t="shared" si="14"/>
        <v>1</v>
      </c>
      <c r="E47" s="167">
        <f t="shared" si="15"/>
        <v>0</v>
      </c>
      <c r="F47" s="167">
        <f t="shared" si="16"/>
        <v>1</v>
      </c>
      <c r="G47" s="166">
        <f t="shared" si="17"/>
        <v>1</v>
      </c>
      <c r="H47" s="167">
        <f t="shared" si="18"/>
        <v>0</v>
      </c>
      <c r="I47" s="167">
        <f t="shared" si="19"/>
        <v>0</v>
      </c>
      <c r="J47" s="166">
        <f t="shared" si="20"/>
        <v>0</v>
      </c>
      <c r="K47" s="167">
        <f t="shared" si="21"/>
        <v>0</v>
      </c>
      <c r="L47" s="167">
        <f t="shared" si="22"/>
        <v>1</v>
      </c>
      <c r="M47" s="166">
        <f t="shared" si="23"/>
        <v>1</v>
      </c>
      <c r="N47" s="193">
        <f t="shared" si="24"/>
        <v>0</v>
      </c>
      <c r="O47" s="193">
        <f t="shared" si="24"/>
        <v>100</v>
      </c>
      <c r="P47" s="193">
        <f t="shared" si="24"/>
        <v>100</v>
      </c>
    </row>
    <row r="48" spans="1:16" s="2" customFormat="1" ht="13.5">
      <c r="A48" s="160" t="s">
        <v>10</v>
      </c>
      <c r="B48" s="167">
        <f t="shared" si="12"/>
        <v>3</v>
      </c>
      <c r="C48" s="167">
        <f t="shared" si="13"/>
        <v>2</v>
      </c>
      <c r="D48" s="166">
        <f t="shared" si="14"/>
        <v>5</v>
      </c>
      <c r="E48" s="167">
        <f t="shared" si="15"/>
        <v>2</v>
      </c>
      <c r="F48" s="167">
        <f t="shared" si="16"/>
        <v>2</v>
      </c>
      <c r="G48" s="166">
        <f t="shared" si="17"/>
        <v>4</v>
      </c>
      <c r="H48" s="167">
        <f t="shared" si="18"/>
        <v>0</v>
      </c>
      <c r="I48" s="167">
        <f t="shared" si="19"/>
        <v>0</v>
      </c>
      <c r="J48" s="166">
        <f t="shared" si="20"/>
        <v>0</v>
      </c>
      <c r="K48" s="167">
        <f t="shared" si="21"/>
        <v>2</v>
      </c>
      <c r="L48" s="167">
        <f t="shared" si="22"/>
        <v>2</v>
      </c>
      <c r="M48" s="166">
        <f t="shared" si="23"/>
        <v>4</v>
      </c>
      <c r="N48" s="193">
        <f t="shared" si="24"/>
        <v>66.666666666666657</v>
      </c>
      <c r="O48" s="193">
        <f t="shared" si="24"/>
        <v>100</v>
      </c>
      <c r="P48" s="193">
        <f t="shared" si="24"/>
        <v>80</v>
      </c>
    </row>
    <row r="49" spans="1:16" s="2" customFormat="1" ht="13.5">
      <c r="A49" s="160" t="s">
        <v>14</v>
      </c>
      <c r="B49" s="167">
        <f t="shared" si="12"/>
        <v>1</v>
      </c>
      <c r="C49" s="167">
        <f t="shared" si="13"/>
        <v>2</v>
      </c>
      <c r="D49" s="166">
        <f t="shared" si="14"/>
        <v>3</v>
      </c>
      <c r="E49" s="167">
        <f t="shared" si="15"/>
        <v>0</v>
      </c>
      <c r="F49" s="167">
        <f t="shared" si="16"/>
        <v>2</v>
      </c>
      <c r="G49" s="166">
        <f t="shared" si="17"/>
        <v>2</v>
      </c>
      <c r="H49" s="167">
        <f t="shared" si="18"/>
        <v>0</v>
      </c>
      <c r="I49" s="167">
        <f t="shared" si="19"/>
        <v>0</v>
      </c>
      <c r="J49" s="166">
        <f t="shared" si="20"/>
        <v>0</v>
      </c>
      <c r="K49" s="167">
        <f t="shared" si="21"/>
        <v>0</v>
      </c>
      <c r="L49" s="167">
        <f t="shared" si="22"/>
        <v>2</v>
      </c>
      <c r="M49" s="166">
        <f t="shared" si="23"/>
        <v>2</v>
      </c>
      <c r="N49" s="193">
        <f t="shared" si="24"/>
        <v>0</v>
      </c>
      <c r="O49" s="193">
        <f t="shared" si="24"/>
        <v>100</v>
      </c>
      <c r="P49" s="193">
        <f t="shared" si="24"/>
        <v>66.666666666666657</v>
      </c>
    </row>
    <row r="50" spans="1:16" s="2" customFormat="1" ht="13.5">
      <c r="A50" s="160" t="s">
        <v>20</v>
      </c>
      <c r="B50" s="167">
        <f t="shared" si="12"/>
        <v>5</v>
      </c>
      <c r="C50" s="167">
        <f t="shared" si="13"/>
        <v>2</v>
      </c>
      <c r="D50" s="166">
        <f t="shared" si="14"/>
        <v>7</v>
      </c>
      <c r="E50" s="167">
        <f t="shared" si="15"/>
        <v>2</v>
      </c>
      <c r="F50" s="167">
        <f t="shared" si="16"/>
        <v>0</v>
      </c>
      <c r="G50" s="166">
        <f t="shared" si="17"/>
        <v>2</v>
      </c>
      <c r="H50" s="167">
        <f t="shared" si="18"/>
        <v>2</v>
      </c>
      <c r="I50" s="167">
        <f t="shared" si="19"/>
        <v>1</v>
      </c>
      <c r="J50" s="166">
        <f t="shared" si="20"/>
        <v>3</v>
      </c>
      <c r="K50" s="167">
        <f t="shared" si="21"/>
        <v>4</v>
      </c>
      <c r="L50" s="167">
        <f t="shared" si="22"/>
        <v>1</v>
      </c>
      <c r="M50" s="166">
        <f t="shared" si="23"/>
        <v>5</v>
      </c>
      <c r="N50" s="193">
        <f t="shared" si="24"/>
        <v>80</v>
      </c>
      <c r="O50" s="193">
        <f t="shared" si="24"/>
        <v>50</v>
      </c>
      <c r="P50" s="193">
        <f t="shared" si="24"/>
        <v>71.428571428571431</v>
      </c>
    </row>
    <row r="51" spans="1:16" s="2" customFormat="1" ht="13.5">
      <c r="A51" s="160" t="s">
        <v>23</v>
      </c>
      <c r="B51" s="167">
        <f t="shared" si="12"/>
        <v>4</v>
      </c>
      <c r="C51" s="167">
        <f t="shared" si="13"/>
        <v>1</v>
      </c>
      <c r="D51" s="166">
        <f t="shared" si="14"/>
        <v>5</v>
      </c>
      <c r="E51" s="167">
        <f t="shared" si="15"/>
        <v>1</v>
      </c>
      <c r="F51" s="167">
        <f t="shared" si="16"/>
        <v>1</v>
      </c>
      <c r="G51" s="166">
        <f t="shared" si="17"/>
        <v>2</v>
      </c>
      <c r="H51" s="167">
        <f t="shared" si="18"/>
        <v>4</v>
      </c>
      <c r="I51" s="167">
        <f t="shared" si="19"/>
        <v>1</v>
      </c>
      <c r="J51" s="166">
        <f t="shared" si="20"/>
        <v>5</v>
      </c>
      <c r="K51" s="167">
        <f t="shared" si="21"/>
        <v>5</v>
      </c>
      <c r="L51" s="167">
        <f t="shared" si="22"/>
        <v>2</v>
      </c>
      <c r="M51" s="166">
        <f t="shared" si="23"/>
        <v>7</v>
      </c>
      <c r="N51" s="193">
        <f t="shared" si="24"/>
        <v>125</v>
      </c>
      <c r="O51" s="193">
        <f t="shared" si="24"/>
        <v>200</v>
      </c>
      <c r="P51" s="193">
        <f t="shared" si="24"/>
        <v>140</v>
      </c>
    </row>
    <row r="52" spans="1:16" s="2" customFormat="1" ht="13.5">
      <c r="A52" s="160" t="s">
        <v>35</v>
      </c>
      <c r="B52" s="167">
        <f t="shared" si="12"/>
        <v>13</v>
      </c>
      <c r="C52" s="167">
        <f t="shared" si="13"/>
        <v>22</v>
      </c>
      <c r="D52" s="166">
        <f t="shared" si="14"/>
        <v>35</v>
      </c>
      <c r="E52" s="167">
        <f t="shared" si="15"/>
        <v>2</v>
      </c>
      <c r="F52" s="167">
        <f t="shared" si="16"/>
        <v>6</v>
      </c>
      <c r="G52" s="166">
        <f t="shared" si="17"/>
        <v>8</v>
      </c>
      <c r="H52" s="167">
        <f t="shared" si="18"/>
        <v>7</v>
      </c>
      <c r="I52" s="167">
        <f t="shared" si="19"/>
        <v>7</v>
      </c>
      <c r="J52" s="166">
        <f t="shared" si="20"/>
        <v>14</v>
      </c>
      <c r="K52" s="167">
        <f t="shared" si="21"/>
        <v>9</v>
      </c>
      <c r="L52" s="167">
        <f t="shared" si="22"/>
        <v>13</v>
      </c>
      <c r="M52" s="166">
        <f t="shared" si="23"/>
        <v>22</v>
      </c>
      <c r="N52" s="193">
        <f t="shared" si="24"/>
        <v>69.230769230769226</v>
      </c>
      <c r="O52" s="193">
        <f t="shared" si="24"/>
        <v>59.090909090909093</v>
      </c>
      <c r="P52" s="193">
        <f t="shared" si="24"/>
        <v>62.857142857142854</v>
      </c>
    </row>
    <row r="53" spans="1:16" s="2" customFormat="1" ht="13.5">
      <c r="A53" s="160" t="s">
        <v>34</v>
      </c>
      <c r="B53" s="166">
        <f t="shared" ref="B53:M53" si="25">SUM(B40:B52)</f>
        <v>28</v>
      </c>
      <c r="C53" s="166">
        <f t="shared" si="25"/>
        <v>32</v>
      </c>
      <c r="D53" s="166">
        <f t="shared" si="25"/>
        <v>60</v>
      </c>
      <c r="E53" s="166">
        <f t="shared" si="25"/>
        <v>8</v>
      </c>
      <c r="F53" s="166">
        <f t="shared" si="25"/>
        <v>13</v>
      </c>
      <c r="G53" s="166">
        <f t="shared" si="25"/>
        <v>21</v>
      </c>
      <c r="H53" s="166">
        <f t="shared" si="25"/>
        <v>14</v>
      </c>
      <c r="I53" s="166">
        <f t="shared" si="25"/>
        <v>9</v>
      </c>
      <c r="J53" s="166">
        <f t="shared" si="25"/>
        <v>23</v>
      </c>
      <c r="K53" s="166">
        <f t="shared" si="25"/>
        <v>22</v>
      </c>
      <c r="L53" s="166">
        <f t="shared" si="25"/>
        <v>22</v>
      </c>
      <c r="M53" s="166">
        <f t="shared" si="25"/>
        <v>44</v>
      </c>
      <c r="N53" s="193">
        <f>ROUND(IF(OR(K53=0,B53=0),0,K53/B53*100),2)</f>
        <v>78.569999999999993</v>
      </c>
      <c r="O53" s="193">
        <f>ROUND(IF(OR(L53=0,C53=0),0,L53/C53*100),2)</f>
        <v>68.75</v>
      </c>
      <c r="P53" s="193">
        <f>ROUND(IF(OR(M53=0,D53=0),0,M53/D53*100),2)</f>
        <v>73.33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939" priority="181" stopIfTrue="1" operator="notEqual">
      <formula>B36</formula>
    </cfRule>
  </conditionalFormatting>
  <conditionalFormatting sqref="H49:J49">
    <cfRule type="cellIs" dxfId="2938" priority="182" stopIfTrue="1" operator="greaterThan">
      <formula>100</formula>
    </cfRule>
    <cfRule type="cellIs" dxfId="2937" priority="183" stopIfTrue="1" operator="notEqual">
      <formula>H36</formula>
    </cfRule>
  </conditionalFormatting>
  <conditionalFormatting sqref="H39:J48">
    <cfRule type="cellIs" dxfId="2936" priority="184" stopIfTrue="1" operator="greaterThan">
      <formula>100</formula>
    </cfRule>
  </conditionalFormatting>
  <conditionalFormatting sqref="B49:G49">
    <cfRule type="cellIs" dxfId="2935" priority="180" stopIfTrue="1" operator="notEqual">
      <formula>B36</formula>
    </cfRule>
  </conditionalFormatting>
  <conditionalFormatting sqref="H49:J49">
    <cfRule type="cellIs" dxfId="2934" priority="178" stopIfTrue="1" operator="greaterThan">
      <formula>100</formula>
    </cfRule>
    <cfRule type="cellIs" dxfId="2933" priority="179" stopIfTrue="1" operator="notEqual">
      <formula>H36</formula>
    </cfRule>
  </conditionalFormatting>
  <conditionalFormatting sqref="H39:J48">
    <cfRule type="cellIs" dxfId="2932" priority="177" stopIfTrue="1" operator="greaterThan">
      <formula>100</formula>
    </cfRule>
  </conditionalFormatting>
  <conditionalFormatting sqref="B49:G49">
    <cfRule type="cellIs" dxfId="2931" priority="176" stopIfTrue="1" operator="notEqual">
      <formula>B36</formula>
    </cfRule>
  </conditionalFormatting>
  <conditionalFormatting sqref="H49:J49">
    <cfRule type="cellIs" dxfId="2930" priority="174" stopIfTrue="1" operator="greaterThan">
      <formula>100</formula>
    </cfRule>
    <cfRule type="cellIs" dxfId="2929" priority="175" stopIfTrue="1" operator="notEqual">
      <formula>H36</formula>
    </cfRule>
  </conditionalFormatting>
  <conditionalFormatting sqref="H39:J48">
    <cfRule type="cellIs" dxfId="2928" priority="173" stopIfTrue="1" operator="greaterThan">
      <formula>100</formula>
    </cfRule>
  </conditionalFormatting>
  <conditionalFormatting sqref="B49:G49">
    <cfRule type="cellIs" dxfId="2927" priority="172" stopIfTrue="1" operator="notEqual">
      <formula>B36</formula>
    </cfRule>
  </conditionalFormatting>
  <conditionalFormatting sqref="H49:J49">
    <cfRule type="cellIs" dxfId="2926" priority="170" stopIfTrue="1" operator="greaterThan">
      <formula>100</formula>
    </cfRule>
    <cfRule type="cellIs" dxfId="2925" priority="171" stopIfTrue="1" operator="notEqual">
      <formula>H36</formula>
    </cfRule>
  </conditionalFormatting>
  <conditionalFormatting sqref="H39:J48">
    <cfRule type="cellIs" dxfId="2924" priority="169" stopIfTrue="1" operator="greaterThan">
      <formula>100</formula>
    </cfRule>
  </conditionalFormatting>
  <conditionalFormatting sqref="B49:G49">
    <cfRule type="cellIs" dxfId="2923" priority="168" stopIfTrue="1" operator="notEqual">
      <formula>B36</formula>
    </cfRule>
  </conditionalFormatting>
  <conditionalFormatting sqref="H49:J49">
    <cfRule type="cellIs" dxfId="2922" priority="166" stopIfTrue="1" operator="greaterThan">
      <formula>100</formula>
    </cfRule>
    <cfRule type="cellIs" dxfId="2921" priority="167" stopIfTrue="1" operator="notEqual">
      <formula>H36</formula>
    </cfRule>
  </conditionalFormatting>
  <conditionalFormatting sqref="H39:J48">
    <cfRule type="cellIs" dxfId="2920" priority="165" stopIfTrue="1" operator="greaterThan">
      <formula>100</formula>
    </cfRule>
  </conditionalFormatting>
  <conditionalFormatting sqref="B49:G49">
    <cfRule type="cellIs" dxfId="2919" priority="164" stopIfTrue="1" operator="notEqual">
      <formula>B36</formula>
    </cfRule>
  </conditionalFormatting>
  <conditionalFormatting sqref="H49:J49">
    <cfRule type="cellIs" dxfId="2918" priority="162" stopIfTrue="1" operator="greaterThan">
      <formula>100</formula>
    </cfRule>
    <cfRule type="cellIs" dxfId="2917" priority="163" stopIfTrue="1" operator="notEqual">
      <formula>H36</formula>
    </cfRule>
  </conditionalFormatting>
  <conditionalFormatting sqref="H39:J48">
    <cfRule type="cellIs" dxfId="2916" priority="161" stopIfTrue="1" operator="greaterThan">
      <formula>100</formula>
    </cfRule>
  </conditionalFormatting>
  <conditionalFormatting sqref="B49:G49">
    <cfRule type="cellIs" dxfId="2915" priority="160" stopIfTrue="1" operator="notEqual">
      <formula>B36</formula>
    </cfRule>
  </conditionalFormatting>
  <conditionalFormatting sqref="H49:J49">
    <cfRule type="cellIs" dxfId="2914" priority="158" stopIfTrue="1" operator="greaterThan">
      <formula>100</formula>
    </cfRule>
    <cfRule type="cellIs" dxfId="2913" priority="159" stopIfTrue="1" operator="notEqual">
      <formula>H36</formula>
    </cfRule>
  </conditionalFormatting>
  <conditionalFormatting sqref="H39:J48">
    <cfRule type="cellIs" dxfId="2912" priority="157" stopIfTrue="1" operator="greaterThan">
      <formula>100</formula>
    </cfRule>
  </conditionalFormatting>
  <conditionalFormatting sqref="B49:G49">
    <cfRule type="cellIs" dxfId="2911" priority="156" stopIfTrue="1" operator="notEqual">
      <formula>B36</formula>
    </cfRule>
  </conditionalFormatting>
  <conditionalFormatting sqref="H49:J49">
    <cfRule type="cellIs" dxfId="2910" priority="154" stopIfTrue="1" operator="greaterThan">
      <formula>100</formula>
    </cfRule>
    <cfRule type="cellIs" dxfId="2909" priority="155" stopIfTrue="1" operator="notEqual">
      <formula>H36</formula>
    </cfRule>
  </conditionalFormatting>
  <conditionalFormatting sqref="H39:J48">
    <cfRule type="cellIs" dxfId="2908" priority="153" stopIfTrue="1" operator="greaterThan">
      <formula>100</formula>
    </cfRule>
  </conditionalFormatting>
  <conditionalFormatting sqref="B49:G49">
    <cfRule type="cellIs" dxfId="2907" priority="152" stopIfTrue="1" operator="notEqual">
      <formula>B36</formula>
    </cfRule>
  </conditionalFormatting>
  <conditionalFormatting sqref="H49:J49">
    <cfRule type="cellIs" dxfId="2906" priority="150" stopIfTrue="1" operator="greaterThan">
      <formula>100</formula>
    </cfRule>
    <cfRule type="cellIs" dxfId="2905" priority="151" stopIfTrue="1" operator="notEqual">
      <formula>H36</formula>
    </cfRule>
  </conditionalFormatting>
  <conditionalFormatting sqref="H39:J48">
    <cfRule type="cellIs" dxfId="2904" priority="149" stopIfTrue="1" operator="greaterThan">
      <formula>100</formula>
    </cfRule>
  </conditionalFormatting>
  <conditionalFormatting sqref="B49:G49">
    <cfRule type="cellIs" dxfId="2903" priority="148" stopIfTrue="1" operator="notEqual">
      <formula>B36</formula>
    </cfRule>
  </conditionalFormatting>
  <conditionalFormatting sqref="H49:J49">
    <cfRule type="cellIs" dxfId="2902" priority="146" stopIfTrue="1" operator="greaterThan">
      <formula>100</formula>
    </cfRule>
    <cfRule type="cellIs" dxfId="2901" priority="147" stopIfTrue="1" operator="notEqual">
      <formula>H36</formula>
    </cfRule>
  </conditionalFormatting>
  <conditionalFormatting sqref="H39:J48">
    <cfRule type="cellIs" dxfId="2900" priority="145" stopIfTrue="1" operator="greaterThan">
      <formula>100</formula>
    </cfRule>
  </conditionalFormatting>
  <conditionalFormatting sqref="B49:G49">
    <cfRule type="cellIs" dxfId="2899" priority="144" stopIfTrue="1" operator="notEqual">
      <formula>B36</formula>
    </cfRule>
  </conditionalFormatting>
  <conditionalFormatting sqref="H49:J49">
    <cfRule type="cellIs" dxfId="2898" priority="142" stopIfTrue="1" operator="greaterThan">
      <formula>100</formula>
    </cfRule>
    <cfRule type="cellIs" dxfId="2897" priority="143" stopIfTrue="1" operator="notEqual">
      <formula>H36</formula>
    </cfRule>
  </conditionalFormatting>
  <conditionalFormatting sqref="H39:J48">
    <cfRule type="cellIs" dxfId="2896" priority="141" stopIfTrue="1" operator="greaterThan">
      <formula>100</formula>
    </cfRule>
  </conditionalFormatting>
  <conditionalFormatting sqref="B49:G49">
    <cfRule type="cellIs" dxfId="2895" priority="140" stopIfTrue="1" operator="notEqual">
      <formula>B36</formula>
    </cfRule>
  </conditionalFormatting>
  <conditionalFormatting sqref="H49:J49">
    <cfRule type="cellIs" dxfId="2894" priority="138" stopIfTrue="1" operator="greaterThan">
      <formula>100</formula>
    </cfRule>
    <cfRule type="cellIs" dxfId="2893" priority="139" stopIfTrue="1" operator="notEqual">
      <formula>H36</formula>
    </cfRule>
  </conditionalFormatting>
  <conditionalFormatting sqref="H39:J48">
    <cfRule type="cellIs" dxfId="2892" priority="137" stopIfTrue="1" operator="greaterThan">
      <formula>100</formula>
    </cfRule>
  </conditionalFormatting>
  <conditionalFormatting sqref="B49:G49">
    <cfRule type="cellIs" dxfId="2891" priority="136" stopIfTrue="1" operator="notEqual">
      <formula>B36</formula>
    </cfRule>
  </conditionalFormatting>
  <conditionalFormatting sqref="H49:J49">
    <cfRule type="cellIs" dxfId="2890" priority="134" stopIfTrue="1" operator="greaterThan">
      <formula>100</formula>
    </cfRule>
    <cfRule type="cellIs" dxfId="2889" priority="135" stopIfTrue="1" operator="notEqual">
      <formula>H36</formula>
    </cfRule>
  </conditionalFormatting>
  <conditionalFormatting sqref="H39:J48">
    <cfRule type="cellIs" dxfId="2888" priority="133" stopIfTrue="1" operator="greaterThan">
      <formula>100</formula>
    </cfRule>
  </conditionalFormatting>
  <conditionalFormatting sqref="B49:G49">
    <cfRule type="cellIs" dxfId="2887" priority="132" stopIfTrue="1" operator="notEqual">
      <formula>B36</formula>
    </cfRule>
  </conditionalFormatting>
  <conditionalFormatting sqref="H49:J49">
    <cfRule type="cellIs" dxfId="2886" priority="130" stopIfTrue="1" operator="greaterThan">
      <formula>100</formula>
    </cfRule>
    <cfRule type="cellIs" dxfId="2885" priority="131" stopIfTrue="1" operator="notEqual">
      <formula>H36</formula>
    </cfRule>
  </conditionalFormatting>
  <conditionalFormatting sqref="H39:J48">
    <cfRule type="cellIs" dxfId="2884" priority="129" stopIfTrue="1" operator="greaterThan">
      <formula>100</formula>
    </cfRule>
  </conditionalFormatting>
  <conditionalFormatting sqref="B49:G49">
    <cfRule type="cellIs" dxfId="2883" priority="128" stopIfTrue="1" operator="notEqual">
      <formula>B36</formula>
    </cfRule>
  </conditionalFormatting>
  <conditionalFormatting sqref="H49:J49">
    <cfRule type="cellIs" dxfId="2882" priority="126" stopIfTrue="1" operator="greaterThan">
      <formula>100</formula>
    </cfRule>
    <cfRule type="cellIs" dxfId="2881" priority="127" stopIfTrue="1" operator="notEqual">
      <formula>H36</formula>
    </cfRule>
  </conditionalFormatting>
  <conditionalFormatting sqref="H39:J48">
    <cfRule type="cellIs" dxfId="2880" priority="125" stopIfTrue="1" operator="greaterThan">
      <formula>100</formula>
    </cfRule>
  </conditionalFormatting>
  <conditionalFormatting sqref="B49:G49">
    <cfRule type="cellIs" dxfId="2879" priority="124" stopIfTrue="1" operator="notEqual">
      <formula>B36</formula>
    </cfRule>
  </conditionalFormatting>
  <conditionalFormatting sqref="H49:J49">
    <cfRule type="cellIs" dxfId="2878" priority="122" stopIfTrue="1" operator="greaterThan">
      <formula>100</formula>
    </cfRule>
    <cfRule type="cellIs" dxfId="2877" priority="123" stopIfTrue="1" operator="notEqual">
      <formula>H36</formula>
    </cfRule>
  </conditionalFormatting>
  <conditionalFormatting sqref="H39:J48">
    <cfRule type="cellIs" dxfId="2876" priority="121" stopIfTrue="1" operator="greaterThan">
      <formula>100</formula>
    </cfRule>
  </conditionalFormatting>
  <conditionalFormatting sqref="B49:G49">
    <cfRule type="cellIs" dxfId="2875" priority="120" stopIfTrue="1" operator="notEqual">
      <formula>B36</formula>
    </cfRule>
  </conditionalFormatting>
  <conditionalFormatting sqref="H49:J49">
    <cfRule type="cellIs" dxfId="2874" priority="118" stopIfTrue="1" operator="greaterThan">
      <formula>100</formula>
    </cfRule>
    <cfRule type="cellIs" dxfId="2873" priority="119" stopIfTrue="1" operator="notEqual">
      <formula>H36</formula>
    </cfRule>
  </conditionalFormatting>
  <conditionalFormatting sqref="H39:J48">
    <cfRule type="cellIs" dxfId="2872" priority="117" stopIfTrue="1" operator="greaterThan">
      <formula>100</formula>
    </cfRule>
  </conditionalFormatting>
  <conditionalFormatting sqref="B49:G49">
    <cfRule type="cellIs" dxfId="2871" priority="116" stopIfTrue="1" operator="notEqual">
      <formula>B36</formula>
    </cfRule>
  </conditionalFormatting>
  <conditionalFormatting sqref="H49:J49">
    <cfRule type="cellIs" dxfId="2870" priority="114" stopIfTrue="1" operator="greaterThan">
      <formula>100</formula>
    </cfRule>
    <cfRule type="cellIs" dxfId="2869" priority="115" stopIfTrue="1" operator="notEqual">
      <formula>H36</formula>
    </cfRule>
  </conditionalFormatting>
  <conditionalFormatting sqref="H39:J48">
    <cfRule type="cellIs" dxfId="2868" priority="113" stopIfTrue="1" operator="greaterThan">
      <formula>100</formula>
    </cfRule>
  </conditionalFormatting>
  <conditionalFormatting sqref="B49:G49">
    <cfRule type="cellIs" dxfId="2867" priority="112" stopIfTrue="1" operator="notEqual">
      <formula>B36</formula>
    </cfRule>
  </conditionalFormatting>
  <conditionalFormatting sqref="H49:J49">
    <cfRule type="cellIs" dxfId="2866" priority="110" stopIfTrue="1" operator="greaterThan">
      <formula>100</formula>
    </cfRule>
    <cfRule type="cellIs" dxfId="2865" priority="111" stopIfTrue="1" operator="notEqual">
      <formula>H36</formula>
    </cfRule>
  </conditionalFormatting>
  <conditionalFormatting sqref="H39:J48">
    <cfRule type="cellIs" dxfId="2864" priority="109" stopIfTrue="1" operator="greaterThan">
      <formula>100</formula>
    </cfRule>
  </conditionalFormatting>
  <conditionalFormatting sqref="B49:G49">
    <cfRule type="cellIs" dxfId="2863" priority="108" stopIfTrue="1" operator="notEqual">
      <formula>B36</formula>
    </cfRule>
  </conditionalFormatting>
  <conditionalFormatting sqref="H49:J49">
    <cfRule type="cellIs" dxfId="2862" priority="106" stopIfTrue="1" operator="greaterThan">
      <formula>100</formula>
    </cfRule>
    <cfRule type="cellIs" dxfId="2861" priority="107" stopIfTrue="1" operator="notEqual">
      <formula>H36</formula>
    </cfRule>
  </conditionalFormatting>
  <conditionalFormatting sqref="H39:J48">
    <cfRule type="cellIs" dxfId="2860" priority="105" stopIfTrue="1" operator="greaterThan">
      <formula>100</formula>
    </cfRule>
  </conditionalFormatting>
  <conditionalFormatting sqref="B49:G49">
    <cfRule type="cellIs" dxfId="2859" priority="104" stopIfTrue="1" operator="notEqual">
      <formula>B36</formula>
    </cfRule>
  </conditionalFormatting>
  <conditionalFormatting sqref="H49:J49">
    <cfRule type="cellIs" dxfId="2858" priority="102" stopIfTrue="1" operator="greaterThan">
      <formula>100</formula>
    </cfRule>
    <cfRule type="cellIs" dxfId="2857" priority="103" stopIfTrue="1" operator="notEqual">
      <formula>H36</formula>
    </cfRule>
  </conditionalFormatting>
  <conditionalFormatting sqref="H39:J48">
    <cfRule type="cellIs" dxfId="2856" priority="101" stopIfTrue="1" operator="greaterThan">
      <formula>100</formula>
    </cfRule>
  </conditionalFormatting>
  <conditionalFormatting sqref="B49:G49">
    <cfRule type="cellIs" dxfId="2855" priority="100" stopIfTrue="1" operator="notEqual">
      <formula>B36</formula>
    </cfRule>
  </conditionalFormatting>
  <conditionalFormatting sqref="H49:J49">
    <cfRule type="cellIs" dxfId="2854" priority="98" stopIfTrue="1" operator="greaterThan">
      <formula>100</formula>
    </cfRule>
    <cfRule type="cellIs" dxfId="2853" priority="99" stopIfTrue="1" operator="notEqual">
      <formula>H36</formula>
    </cfRule>
  </conditionalFormatting>
  <conditionalFormatting sqref="H39:J48">
    <cfRule type="cellIs" dxfId="2852" priority="97" stopIfTrue="1" operator="greaterThan">
      <formula>100</formula>
    </cfRule>
  </conditionalFormatting>
  <conditionalFormatting sqref="B49:G49">
    <cfRule type="cellIs" dxfId="2851" priority="96" stopIfTrue="1" operator="notEqual">
      <formula>B36</formula>
    </cfRule>
  </conditionalFormatting>
  <conditionalFormatting sqref="H49:J49">
    <cfRule type="cellIs" dxfId="2850" priority="94" stopIfTrue="1" operator="greaterThan">
      <formula>100</formula>
    </cfRule>
    <cfRule type="cellIs" dxfId="2849" priority="95" stopIfTrue="1" operator="notEqual">
      <formula>H36</formula>
    </cfRule>
  </conditionalFormatting>
  <conditionalFormatting sqref="H39:J48">
    <cfRule type="cellIs" dxfId="2848" priority="93" stopIfTrue="1" operator="greaterThan">
      <formula>100</formula>
    </cfRule>
  </conditionalFormatting>
  <conditionalFormatting sqref="B49:G49">
    <cfRule type="cellIs" dxfId="2847" priority="92" stopIfTrue="1" operator="notEqual">
      <formula>B36</formula>
    </cfRule>
  </conditionalFormatting>
  <conditionalFormatting sqref="H49:J49">
    <cfRule type="cellIs" dxfId="2846" priority="90" stopIfTrue="1" operator="greaterThan">
      <formula>100</formula>
    </cfRule>
    <cfRule type="cellIs" dxfId="2845" priority="91" stopIfTrue="1" operator="notEqual">
      <formula>H36</formula>
    </cfRule>
  </conditionalFormatting>
  <conditionalFormatting sqref="H39:J48">
    <cfRule type="cellIs" dxfId="2844" priority="89" stopIfTrue="1" operator="greaterThan">
      <formula>100</formula>
    </cfRule>
  </conditionalFormatting>
  <conditionalFormatting sqref="B49:G49">
    <cfRule type="cellIs" dxfId="2843" priority="88" stopIfTrue="1" operator="notEqual">
      <formula>B36</formula>
    </cfRule>
  </conditionalFormatting>
  <conditionalFormatting sqref="H49:J49">
    <cfRule type="cellIs" dxfId="2842" priority="86" stopIfTrue="1" operator="greaterThan">
      <formula>100</formula>
    </cfRule>
    <cfRule type="cellIs" dxfId="2841" priority="87" stopIfTrue="1" operator="notEqual">
      <formula>H36</formula>
    </cfRule>
  </conditionalFormatting>
  <conditionalFormatting sqref="H39:J48">
    <cfRule type="cellIs" dxfId="2840" priority="85" stopIfTrue="1" operator="greaterThan">
      <formula>100</formula>
    </cfRule>
  </conditionalFormatting>
  <conditionalFormatting sqref="B49:G49">
    <cfRule type="cellIs" dxfId="2839" priority="84" stopIfTrue="1" operator="notEqual">
      <formula>B36</formula>
    </cfRule>
  </conditionalFormatting>
  <conditionalFormatting sqref="H49:J49">
    <cfRule type="cellIs" dxfId="2838" priority="82" stopIfTrue="1" operator="greaterThan">
      <formula>100</formula>
    </cfRule>
    <cfRule type="cellIs" dxfId="2837" priority="83" stopIfTrue="1" operator="notEqual">
      <formula>H36</formula>
    </cfRule>
  </conditionalFormatting>
  <conditionalFormatting sqref="H39:J48">
    <cfRule type="cellIs" dxfId="2836" priority="81" stopIfTrue="1" operator="greaterThan">
      <formula>100</formula>
    </cfRule>
  </conditionalFormatting>
  <conditionalFormatting sqref="B49:G49">
    <cfRule type="cellIs" dxfId="2835" priority="80" stopIfTrue="1" operator="notEqual">
      <formula>B36</formula>
    </cfRule>
  </conditionalFormatting>
  <conditionalFormatting sqref="H49:J49">
    <cfRule type="cellIs" dxfId="2834" priority="78" stopIfTrue="1" operator="greaterThan">
      <formula>100</formula>
    </cfRule>
    <cfRule type="cellIs" dxfId="2833" priority="79" stopIfTrue="1" operator="notEqual">
      <formula>H36</formula>
    </cfRule>
  </conditionalFormatting>
  <conditionalFormatting sqref="H39:J48">
    <cfRule type="cellIs" dxfId="2832" priority="77" stopIfTrue="1" operator="greaterThan">
      <formula>100</formula>
    </cfRule>
  </conditionalFormatting>
  <conditionalFormatting sqref="B49:G49">
    <cfRule type="cellIs" dxfId="2831" priority="76" stopIfTrue="1" operator="notEqual">
      <formula>B36</formula>
    </cfRule>
  </conditionalFormatting>
  <conditionalFormatting sqref="H49:J49">
    <cfRule type="cellIs" dxfId="2830" priority="74" stopIfTrue="1" operator="greaterThan">
      <formula>100</formula>
    </cfRule>
    <cfRule type="cellIs" dxfId="2829" priority="75" stopIfTrue="1" operator="notEqual">
      <formula>H36</formula>
    </cfRule>
  </conditionalFormatting>
  <conditionalFormatting sqref="H39:J48">
    <cfRule type="cellIs" dxfId="2828" priority="73" stopIfTrue="1" operator="greaterThan">
      <formula>100</formula>
    </cfRule>
  </conditionalFormatting>
  <conditionalFormatting sqref="B49:G49">
    <cfRule type="cellIs" dxfId="2827" priority="72" stopIfTrue="1" operator="notEqual">
      <formula>B36</formula>
    </cfRule>
  </conditionalFormatting>
  <conditionalFormatting sqref="H49:J49">
    <cfRule type="cellIs" dxfId="2826" priority="70" stopIfTrue="1" operator="greaterThan">
      <formula>100</formula>
    </cfRule>
    <cfRule type="cellIs" dxfId="2825" priority="71" stopIfTrue="1" operator="notEqual">
      <formula>H36</formula>
    </cfRule>
  </conditionalFormatting>
  <conditionalFormatting sqref="H39:J48">
    <cfRule type="cellIs" dxfId="2824" priority="69" stopIfTrue="1" operator="greaterThan">
      <formula>100</formula>
    </cfRule>
  </conditionalFormatting>
  <conditionalFormatting sqref="B49:G49">
    <cfRule type="cellIs" dxfId="2823" priority="68" stopIfTrue="1" operator="notEqual">
      <formula>B36</formula>
    </cfRule>
  </conditionalFormatting>
  <conditionalFormatting sqref="H49:J49">
    <cfRule type="cellIs" dxfId="2822" priority="66" stopIfTrue="1" operator="greaterThan">
      <formula>100</formula>
    </cfRule>
    <cfRule type="cellIs" dxfId="2821" priority="67" stopIfTrue="1" operator="notEqual">
      <formula>H36</formula>
    </cfRule>
  </conditionalFormatting>
  <conditionalFormatting sqref="H39:J48">
    <cfRule type="cellIs" dxfId="2820" priority="65" stopIfTrue="1" operator="greaterThan">
      <formula>100</formula>
    </cfRule>
  </conditionalFormatting>
  <conditionalFormatting sqref="B49:G49">
    <cfRule type="cellIs" dxfId="2819" priority="64" stopIfTrue="1" operator="notEqual">
      <formula>B36</formula>
    </cfRule>
  </conditionalFormatting>
  <conditionalFormatting sqref="H49:J49">
    <cfRule type="cellIs" dxfId="2818" priority="62" stopIfTrue="1" operator="greaterThan">
      <formula>100</formula>
    </cfRule>
    <cfRule type="cellIs" dxfId="2817" priority="63" stopIfTrue="1" operator="notEqual">
      <formula>H36</formula>
    </cfRule>
  </conditionalFormatting>
  <conditionalFormatting sqref="H39:J48">
    <cfRule type="cellIs" dxfId="2816" priority="61" stopIfTrue="1" operator="greaterThan">
      <formula>100</formula>
    </cfRule>
  </conditionalFormatting>
  <conditionalFormatting sqref="B49:G49">
    <cfRule type="cellIs" dxfId="2815" priority="60" stopIfTrue="1" operator="notEqual">
      <formula>B36</formula>
    </cfRule>
  </conditionalFormatting>
  <conditionalFormatting sqref="H49:J49">
    <cfRule type="cellIs" dxfId="2814" priority="58" stopIfTrue="1" operator="greaterThan">
      <formula>100</formula>
    </cfRule>
    <cfRule type="cellIs" dxfId="2813" priority="59" stopIfTrue="1" operator="notEqual">
      <formula>H36</formula>
    </cfRule>
  </conditionalFormatting>
  <conditionalFormatting sqref="H39:J48">
    <cfRule type="cellIs" dxfId="2812" priority="57" stopIfTrue="1" operator="greaterThan">
      <formula>100</formula>
    </cfRule>
  </conditionalFormatting>
  <conditionalFormatting sqref="B49:G49">
    <cfRule type="cellIs" dxfId="2811" priority="56" stopIfTrue="1" operator="notEqual">
      <formula>B36</formula>
    </cfRule>
  </conditionalFormatting>
  <conditionalFormatting sqref="H49:J49">
    <cfRule type="cellIs" dxfId="2810" priority="54" stopIfTrue="1" operator="greaterThan">
      <formula>100</formula>
    </cfRule>
    <cfRule type="cellIs" dxfId="2809" priority="55" stopIfTrue="1" operator="notEqual">
      <formula>H36</formula>
    </cfRule>
  </conditionalFormatting>
  <conditionalFormatting sqref="H39:J48">
    <cfRule type="cellIs" dxfId="2808" priority="53" stopIfTrue="1" operator="greaterThan">
      <formula>100</formula>
    </cfRule>
  </conditionalFormatting>
  <conditionalFormatting sqref="B49:G49">
    <cfRule type="cellIs" dxfId="2807" priority="52" stopIfTrue="1" operator="notEqual">
      <formula>B36</formula>
    </cfRule>
  </conditionalFormatting>
  <conditionalFormatting sqref="H49:J49">
    <cfRule type="cellIs" dxfId="2806" priority="50" stopIfTrue="1" operator="greaterThan">
      <formula>100</formula>
    </cfRule>
    <cfRule type="cellIs" dxfId="2805" priority="51" stopIfTrue="1" operator="notEqual">
      <formula>H36</formula>
    </cfRule>
  </conditionalFormatting>
  <conditionalFormatting sqref="H39:J48">
    <cfRule type="cellIs" dxfId="2804" priority="49" stopIfTrue="1" operator="greaterThan">
      <formula>100</formula>
    </cfRule>
  </conditionalFormatting>
  <conditionalFormatting sqref="B49:G49">
    <cfRule type="cellIs" dxfId="2803" priority="48" stopIfTrue="1" operator="notEqual">
      <formula>B36</formula>
    </cfRule>
  </conditionalFormatting>
  <conditionalFormatting sqref="H49:J49">
    <cfRule type="cellIs" dxfId="2802" priority="46" stopIfTrue="1" operator="greaterThan">
      <formula>100</formula>
    </cfRule>
    <cfRule type="cellIs" dxfId="2801" priority="47" stopIfTrue="1" operator="notEqual">
      <formula>H36</formula>
    </cfRule>
  </conditionalFormatting>
  <conditionalFormatting sqref="H39:J48">
    <cfRule type="cellIs" dxfId="2800" priority="45" stopIfTrue="1" operator="greaterThan">
      <formula>100</formula>
    </cfRule>
  </conditionalFormatting>
  <conditionalFormatting sqref="B53:G53">
    <cfRule type="cellIs" dxfId="2799" priority="44" stopIfTrue="1" operator="notEqual">
      <formula>B38</formula>
    </cfRule>
  </conditionalFormatting>
  <conditionalFormatting sqref="H53:J53">
    <cfRule type="cellIs" dxfId="2798" priority="42" stopIfTrue="1" operator="greaterThan">
      <formula>100</formula>
    </cfRule>
    <cfRule type="cellIs" dxfId="2797" priority="43" stopIfTrue="1" operator="notEqual">
      <formula>H38</formula>
    </cfRule>
  </conditionalFormatting>
  <conditionalFormatting sqref="H40:J52">
    <cfRule type="cellIs" dxfId="2796" priority="41" stopIfTrue="1" operator="greaterThan">
      <formula>100</formula>
    </cfRule>
  </conditionalFormatting>
  <conditionalFormatting sqref="B53:G53">
    <cfRule type="cellIs" dxfId="2795" priority="40" stopIfTrue="1" operator="notEqual">
      <formula>B38</formula>
    </cfRule>
  </conditionalFormatting>
  <conditionalFormatting sqref="H53:J53">
    <cfRule type="cellIs" dxfId="2794" priority="38" stopIfTrue="1" operator="greaterThan">
      <formula>100</formula>
    </cfRule>
    <cfRule type="cellIs" dxfId="2793" priority="39" stopIfTrue="1" operator="notEqual">
      <formula>H38</formula>
    </cfRule>
  </conditionalFormatting>
  <conditionalFormatting sqref="H40:J52">
    <cfRule type="cellIs" dxfId="2792" priority="37" stopIfTrue="1" operator="greaterThan">
      <formula>100</formula>
    </cfRule>
  </conditionalFormatting>
  <conditionalFormatting sqref="B49:G49">
    <cfRule type="cellIs" dxfId="2791" priority="36" stopIfTrue="1" operator="notEqual">
      <formula>B36</formula>
    </cfRule>
  </conditionalFormatting>
  <conditionalFormatting sqref="H49:J49">
    <cfRule type="cellIs" dxfId="2790" priority="34" stopIfTrue="1" operator="greaterThan">
      <formula>100</formula>
    </cfRule>
    <cfRule type="cellIs" dxfId="2789" priority="35" stopIfTrue="1" operator="notEqual">
      <formula>H36</formula>
    </cfRule>
  </conditionalFormatting>
  <conditionalFormatting sqref="H39:J48">
    <cfRule type="cellIs" dxfId="2788" priority="33" stopIfTrue="1" operator="greaterThan">
      <formula>100</formula>
    </cfRule>
  </conditionalFormatting>
  <conditionalFormatting sqref="B53:G53">
    <cfRule type="cellIs" dxfId="2787" priority="32" stopIfTrue="1" operator="notEqual">
      <formula>B38</formula>
    </cfRule>
  </conditionalFormatting>
  <conditionalFormatting sqref="H53:J53">
    <cfRule type="cellIs" dxfId="2786" priority="30" stopIfTrue="1" operator="greaterThan">
      <formula>100</formula>
    </cfRule>
    <cfRule type="cellIs" dxfId="2785" priority="31" stopIfTrue="1" operator="notEqual">
      <formula>H38</formula>
    </cfRule>
  </conditionalFormatting>
  <conditionalFormatting sqref="H40:J52">
    <cfRule type="cellIs" dxfId="2784" priority="29" stopIfTrue="1" operator="greaterThan">
      <formula>100</formula>
    </cfRule>
  </conditionalFormatting>
  <conditionalFormatting sqref="B53:G53">
    <cfRule type="cellIs" dxfId="2783" priority="28" stopIfTrue="1" operator="notEqual">
      <formula>B38</formula>
    </cfRule>
  </conditionalFormatting>
  <conditionalFormatting sqref="H53:J53">
    <cfRule type="cellIs" dxfId="2782" priority="26" stopIfTrue="1" operator="greaterThan">
      <formula>100</formula>
    </cfRule>
    <cfRule type="cellIs" dxfId="2781" priority="27" stopIfTrue="1" operator="notEqual">
      <formula>H38</formula>
    </cfRule>
  </conditionalFormatting>
  <conditionalFormatting sqref="H40:J52">
    <cfRule type="cellIs" dxfId="2780" priority="25" stopIfTrue="1" operator="greaterThan">
      <formula>100</formula>
    </cfRule>
  </conditionalFormatting>
  <conditionalFormatting sqref="B49:G49">
    <cfRule type="cellIs" dxfId="2779" priority="24" stopIfTrue="1" operator="notEqual">
      <formula>B36</formula>
    </cfRule>
  </conditionalFormatting>
  <conditionalFormatting sqref="H49:J49">
    <cfRule type="cellIs" dxfId="2778" priority="22" stopIfTrue="1" operator="greaterThan">
      <formula>100</formula>
    </cfRule>
    <cfRule type="cellIs" dxfId="2777" priority="23" stopIfTrue="1" operator="notEqual">
      <formula>H36</formula>
    </cfRule>
  </conditionalFormatting>
  <conditionalFormatting sqref="H39:J48">
    <cfRule type="cellIs" dxfId="2776" priority="21" stopIfTrue="1" operator="greaterThan">
      <formula>100</formula>
    </cfRule>
  </conditionalFormatting>
  <conditionalFormatting sqref="B53:G53">
    <cfRule type="cellIs" dxfId="2775" priority="20" stopIfTrue="1" operator="notEqual">
      <formula>B38</formula>
    </cfRule>
  </conditionalFormatting>
  <conditionalFormatting sqref="H53:J53">
    <cfRule type="cellIs" dxfId="2774" priority="18" stopIfTrue="1" operator="greaterThan">
      <formula>100</formula>
    </cfRule>
    <cfRule type="cellIs" dxfId="2773" priority="19" stopIfTrue="1" operator="notEqual">
      <formula>H38</formula>
    </cfRule>
  </conditionalFormatting>
  <conditionalFormatting sqref="H40:J52">
    <cfRule type="cellIs" dxfId="2772" priority="17" stopIfTrue="1" operator="greaterThan">
      <formula>100</formula>
    </cfRule>
  </conditionalFormatting>
  <conditionalFormatting sqref="B53:G53">
    <cfRule type="cellIs" dxfId="2771" priority="16" stopIfTrue="1" operator="notEqual">
      <formula>B38</formula>
    </cfRule>
  </conditionalFormatting>
  <conditionalFormatting sqref="H53:J53">
    <cfRule type="cellIs" dxfId="2770" priority="14" stopIfTrue="1" operator="greaterThan">
      <formula>100</formula>
    </cfRule>
    <cfRule type="cellIs" dxfId="2769" priority="15" stopIfTrue="1" operator="notEqual">
      <formula>H38</formula>
    </cfRule>
  </conditionalFormatting>
  <conditionalFormatting sqref="H40:J52">
    <cfRule type="cellIs" dxfId="2768" priority="13" stopIfTrue="1" operator="greaterThan">
      <formula>100</formula>
    </cfRule>
  </conditionalFormatting>
  <conditionalFormatting sqref="B53:G53">
    <cfRule type="cellIs" dxfId="2767" priority="12" stopIfTrue="1" operator="notEqual">
      <formula>B38</formula>
    </cfRule>
  </conditionalFormatting>
  <conditionalFormatting sqref="H53:J53">
    <cfRule type="cellIs" dxfId="2766" priority="10" stopIfTrue="1" operator="greaterThan">
      <formula>100</formula>
    </cfRule>
    <cfRule type="cellIs" dxfId="2765" priority="11" stopIfTrue="1" operator="notEqual">
      <formula>H38</formula>
    </cfRule>
  </conditionalFormatting>
  <conditionalFormatting sqref="H40:J52">
    <cfRule type="cellIs" dxfId="2764" priority="9" stopIfTrue="1" operator="greaterThan">
      <formula>100</formula>
    </cfRule>
  </conditionalFormatting>
  <conditionalFormatting sqref="B53:G53">
    <cfRule type="cellIs" dxfId="2763" priority="8" stopIfTrue="1" operator="notEqual">
      <formula>B38</formula>
    </cfRule>
  </conditionalFormatting>
  <conditionalFormatting sqref="H53:J53">
    <cfRule type="cellIs" dxfId="2762" priority="6" stopIfTrue="1" operator="greaterThan">
      <formula>100</formula>
    </cfRule>
    <cfRule type="cellIs" dxfId="2761" priority="7" stopIfTrue="1" operator="notEqual">
      <formula>H38</formula>
    </cfRule>
  </conditionalFormatting>
  <conditionalFormatting sqref="H40:J52">
    <cfRule type="cellIs" dxfId="2760" priority="5" stopIfTrue="1" operator="greaterThan">
      <formula>100</formula>
    </cfRule>
  </conditionalFormatting>
  <conditionalFormatting sqref="B53:M53">
    <cfRule type="cellIs" dxfId="2759" priority="4" stopIfTrue="1" operator="notEqual">
      <formula>B38</formula>
    </cfRule>
  </conditionalFormatting>
  <conditionalFormatting sqref="N53:P53">
    <cfRule type="cellIs" dxfId="2758" priority="2" stopIfTrue="1" operator="greaterThan">
      <formula>100</formula>
    </cfRule>
    <cfRule type="cellIs" dxfId="2757" priority="3" stopIfTrue="1" operator="notEqual">
      <formula>N38</formula>
    </cfRule>
  </conditionalFormatting>
  <conditionalFormatting sqref="N40:P52">
    <cfRule type="cellIs" dxfId="27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17</v>
      </c>
      <c r="C6" s="168">
        <f t="shared" si="0"/>
        <v>14</v>
      </c>
      <c r="D6" s="171">
        <f t="shared" ref="D6:D16" si="1">SUM(B6:C6)</f>
        <v>31</v>
      </c>
      <c r="E6" s="174"/>
      <c r="F6" s="174"/>
      <c r="G6" s="174"/>
      <c r="H6" s="174"/>
      <c r="I6" s="174"/>
      <c r="J6" s="174"/>
      <c r="K6" s="179">
        <f t="shared" ref="K6:L16" si="2">K42</f>
        <v>3</v>
      </c>
      <c r="L6" s="183">
        <f t="shared" si="2"/>
        <v>6</v>
      </c>
      <c r="M6" s="188">
        <f t="shared" ref="M6:M17" si="3">SUM(K6:L6)</f>
        <v>9</v>
      </c>
      <c r="N6" s="91">
        <f t="shared" ref="N6:P17" si="4">IF(OR(K6=0,B6=0),0,K6/B6*100)</f>
        <v>17.647058823529413</v>
      </c>
      <c r="O6" s="194">
        <f t="shared" si="4"/>
        <v>42.857142857142854</v>
      </c>
      <c r="P6" s="196">
        <f t="shared" si="4"/>
        <v>29.032258064516132</v>
      </c>
    </row>
    <row r="7" spans="1:16" s="2" customFormat="1" ht="22.5" hidden="1" customHeight="1">
      <c r="A7" s="8" t="s">
        <v>7</v>
      </c>
      <c r="B7" s="161">
        <f t="shared" si="0"/>
        <v>7</v>
      </c>
      <c r="C7" s="168">
        <f t="shared" si="0"/>
        <v>9</v>
      </c>
      <c r="D7" s="130">
        <f t="shared" si="1"/>
        <v>16</v>
      </c>
      <c r="E7" s="175"/>
      <c r="F7" s="175"/>
      <c r="G7" s="175"/>
      <c r="H7" s="175"/>
      <c r="I7" s="175"/>
      <c r="J7" s="175"/>
      <c r="K7" s="162">
        <f t="shared" si="2"/>
        <v>3</v>
      </c>
      <c r="L7" s="169">
        <f t="shared" si="2"/>
        <v>4</v>
      </c>
      <c r="M7" s="130">
        <f t="shared" si="3"/>
        <v>7</v>
      </c>
      <c r="N7" s="139">
        <f t="shared" si="4"/>
        <v>42.857142857142854</v>
      </c>
      <c r="O7" s="145">
        <f t="shared" si="4"/>
        <v>44.444444444444443</v>
      </c>
      <c r="P7" s="151">
        <f t="shared" si="4"/>
        <v>43.75</v>
      </c>
    </row>
    <row r="8" spans="1:16" s="2" customFormat="1" ht="22.5" hidden="1" customHeight="1">
      <c r="A8" s="8" t="s">
        <v>11</v>
      </c>
      <c r="B8" s="161">
        <f t="shared" si="0"/>
        <v>12</v>
      </c>
      <c r="C8" s="168">
        <f t="shared" si="0"/>
        <v>12</v>
      </c>
      <c r="D8" s="130">
        <f t="shared" si="1"/>
        <v>24</v>
      </c>
      <c r="E8" s="175"/>
      <c r="F8" s="175"/>
      <c r="G8" s="175"/>
      <c r="H8" s="175"/>
      <c r="I8" s="175"/>
      <c r="J8" s="175"/>
      <c r="K8" s="162">
        <f t="shared" si="2"/>
        <v>6</v>
      </c>
      <c r="L8" s="169">
        <f t="shared" si="2"/>
        <v>6</v>
      </c>
      <c r="M8" s="130">
        <f t="shared" si="3"/>
        <v>12</v>
      </c>
      <c r="N8" s="139">
        <f t="shared" si="4"/>
        <v>50</v>
      </c>
      <c r="O8" s="145">
        <f t="shared" si="4"/>
        <v>50</v>
      </c>
      <c r="P8" s="151">
        <f t="shared" si="4"/>
        <v>50</v>
      </c>
    </row>
    <row r="9" spans="1:16" s="2" customFormat="1" ht="22.5" hidden="1" customHeight="1">
      <c r="A9" s="8" t="s">
        <v>5</v>
      </c>
      <c r="B9" s="161">
        <f t="shared" si="0"/>
        <v>17</v>
      </c>
      <c r="C9" s="168">
        <f t="shared" si="0"/>
        <v>12</v>
      </c>
      <c r="D9" s="130">
        <f t="shared" si="1"/>
        <v>29</v>
      </c>
      <c r="E9" s="175"/>
      <c r="F9" s="175"/>
      <c r="G9" s="175"/>
      <c r="H9" s="175"/>
      <c r="I9" s="175"/>
      <c r="J9" s="175"/>
      <c r="K9" s="162">
        <f t="shared" si="2"/>
        <v>7</v>
      </c>
      <c r="L9" s="169">
        <f t="shared" si="2"/>
        <v>9</v>
      </c>
      <c r="M9" s="130">
        <f t="shared" si="3"/>
        <v>16</v>
      </c>
      <c r="N9" s="139">
        <f t="shared" si="4"/>
        <v>41.17647058823529</v>
      </c>
      <c r="O9" s="145">
        <f t="shared" si="4"/>
        <v>75</v>
      </c>
      <c r="P9" s="151">
        <f t="shared" si="4"/>
        <v>55.172413793103445</v>
      </c>
    </row>
    <row r="10" spans="1:16" s="2" customFormat="1" ht="22.5" hidden="1" customHeight="1">
      <c r="A10" s="8" t="s">
        <v>17</v>
      </c>
      <c r="B10" s="161">
        <f t="shared" si="0"/>
        <v>13</v>
      </c>
      <c r="C10" s="168">
        <f t="shared" si="0"/>
        <v>20</v>
      </c>
      <c r="D10" s="130">
        <f t="shared" si="1"/>
        <v>33</v>
      </c>
      <c r="E10" s="175"/>
      <c r="F10" s="175"/>
      <c r="G10" s="175"/>
      <c r="H10" s="175"/>
      <c r="I10" s="175"/>
      <c r="J10" s="175"/>
      <c r="K10" s="162">
        <f t="shared" si="2"/>
        <v>8</v>
      </c>
      <c r="L10" s="169">
        <f t="shared" si="2"/>
        <v>12</v>
      </c>
      <c r="M10" s="130">
        <f t="shared" si="3"/>
        <v>20</v>
      </c>
      <c r="N10" s="139">
        <f t="shared" si="4"/>
        <v>61.53846153846154</v>
      </c>
      <c r="O10" s="145">
        <f t="shared" si="4"/>
        <v>60</v>
      </c>
      <c r="P10" s="151">
        <f t="shared" si="4"/>
        <v>60.606060606060609</v>
      </c>
    </row>
    <row r="11" spans="1:16" s="2" customFormat="1" ht="22.5" hidden="1" customHeight="1">
      <c r="A11" s="8" t="s">
        <v>4</v>
      </c>
      <c r="B11" s="161">
        <f t="shared" si="0"/>
        <v>17</v>
      </c>
      <c r="C11" s="168">
        <f t="shared" si="0"/>
        <v>7</v>
      </c>
      <c r="D11" s="130">
        <f t="shared" si="1"/>
        <v>24</v>
      </c>
      <c r="E11" s="175"/>
      <c r="F11" s="175"/>
      <c r="G11" s="175"/>
      <c r="H11" s="175"/>
      <c r="I11" s="175"/>
      <c r="J11" s="175"/>
      <c r="K11" s="162">
        <f t="shared" si="2"/>
        <v>12</v>
      </c>
      <c r="L11" s="169">
        <f t="shared" si="2"/>
        <v>3</v>
      </c>
      <c r="M11" s="130">
        <f t="shared" si="3"/>
        <v>15</v>
      </c>
      <c r="N11" s="139">
        <f t="shared" si="4"/>
        <v>70.588235294117652</v>
      </c>
      <c r="O11" s="145">
        <f t="shared" si="4"/>
        <v>42.857142857142854</v>
      </c>
      <c r="P11" s="151">
        <f t="shared" si="4"/>
        <v>62.5</v>
      </c>
    </row>
    <row r="12" spans="1:16" s="2" customFormat="1" ht="22.5" hidden="1" customHeight="1">
      <c r="A12" s="8" t="s">
        <v>10</v>
      </c>
      <c r="B12" s="161">
        <f t="shared" si="0"/>
        <v>25</v>
      </c>
      <c r="C12" s="168">
        <f t="shared" si="0"/>
        <v>18</v>
      </c>
      <c r="D12" s="130">
        <f t="shared" si="1"/>
        <v>43</v>
      </c>
      <c r="E12" s="175"/>
      <c r="F12" s="175"/>
      <c r="G12" s="175"/>
      <c r="H12" s="175"/>
      <c r="I12" s="175"/>
      <c r="J12" s="175"/>
      <c r="K12" s="162">
        <f t="shared" si="2"/>
        <v>15</v>
      </c>
      <c r="L12" s="169">
        <f t="shared" si="2"/>
        <v>13</v>
      </c>
      <c r="M12" s="130">
        <f t="shared" si="3"/>
        <v>28</v>
      </c>
      <c r="N12" s="139">
        <f t="shared" si="4"/>
        <v>60</v>
      </c>
      <c r="O12" s="145">
        <f t="shared" si="4"/>
        <v>72.222222222222214</v>
      </c>
      <c r="P12" s="151">
        <f t="shared" si="4"/>
        <v>65.116279069767444</v>
      </c>
    </row>
    <row r="13" spans="1:16" s="2" customFormat="1" ht="22.5" hidden="1" customHeight="1">
      <c r="A13" s="8" t="s">
        <v>14</v>
      </c>
      <c r="B13" s="161">
        <f t="shared" si="0"/>
        <v>27</v>
      </c>
      <c r="C13" s="168">
        <f t="shared" si="0"/>
        <v>28</v>
      </c>
      <c r="D13" s="130">
        <f t="shared" si="1"/>
        <v>55</v>
      </c>
      <c r="E13" s="175"/>
      <c r="F13" s="175"/>
      <c r="G13" s="175"/>
      <c r="H13" s="175"/>
      <c r="I13" s="175"/>
      <c r="J13" s="175"/>
      <c r="K13" s="162">
        <f t="shared" si="2"/>
        <v>17</v>
      </c>
      <c r="L13" s="169">
        <f t="shared" si="2"/>
        <v>17</v>
      </c>
      <c r="M13" s="130">
        <f t="shared" si="3"/>
        <v>34</v>
      </c>
      <c r="N13" s="139">
        <f t="shared" si="4"/>
        <v>62.962962962962962</v>
      </c>
      <c r="O13" s="145">
        <f t="shared" si="4"/>
        <v>60.714285714285708</v>
      </c>
      <c r="P13" s="151">
        <f t="shared" si="4"/>
        <v>61.818181818181813</v>
      </c>
    </row>
    <row r="14" spans="1:16" s="2" customFormat="1" ht="22.5" hidden="1" customHeight="1">
      <c r="A14" s="8" t="s">
        <v>20</v>
      </c>
      <c r="B14" s="161">
        <f t="shared" si="0"/>
        <v>23</v>
      </c>
      <c r="C14" s="168">
        <f t="shared" si="0"/>
        <v>24</v>
      </c>
      <c r="D14" s="130">
        <f t="shared" si="1"/>
        <v>47</v>
      </c>
      <c r="E14" s="175"/>
      <c r="F14" s="175"/>
      <c r="G14" s="175"/>
      <c r="H14" s="175"/>
      <c r="I14" s="175"/>
      <c r="J14" s="175"/>
      <c r="K14" s="162">
        <f t="shared" si="2"/>
        <v>10</v>
      </c>
      <c r="L14" s="169">
        <f t="shared" si="2"/>
        <v>21</v>
      </c>
      <c r="M14" s="130">
        <f t="shared" si="3"/>
        <v>31</v>
      </c>
      <c r="N14" s="139">
        <f t="shared" si="4"/>
        <v>43.478260869565219</v>
      </c>
      <c r="O14" s="145">
        <f t="shared" si="4"/>
        <v>87.5</v>
      </c>
      <c r="P14" s="151">
        <f t="shared" si="4"/>
        <v>65.957446808510639</v>
      </c>
    </row>
    <row r="15" spans="1:16" s="2" customFormat="1" ht="22.5" hidden="1" customHeight="1">
      <c r="A15" s="8" t="s">
        <v>23</v>
      </c>
      <c r="B15" s="161">
        <f t="shared" si="0"/>
        <v>41</v>
      </c>
      <c r="C15" s="168">
        <f t="shared" si="0"/>
        <v>27</v>
      </c>
      <c r="D15" s="130">
        <f t="shared" si="1"/>
        <v>68</v>
      </c>
      <c r="E15" s="174"/>
      <c r="F15" s="174"/>
      <c r="G15" s="174"/>
      <c r="H15" s="174"/>
      <c r="I15" s="174"/>
      <c r="J15" s="174"/>
      <c r="K15" s="161">
        <f t="shared" si="2"/>
        <v>30</v>
      </c>
      <c r="L15" s="168">
        <f t="shared" si="2"/>
        <v>19</v>
      </c>
      <c r="M15" s="130">
        <f t="shared" si="3"/>
        <v>49</v>
      </c>
      <c r="N15" s="139">
        <f t="shared" si="4"/>
        <v>73.170731707317074</v>
      </c>
      <c r="O15" s="145">
        <f t="shared" si="4"/>
        <v>70.370370370370367</v>
      </c>
      <c r="P15" s="151">
        <f t="shared" si="4"/>
        <v>72.058823529411768</v>
      </c>
    </row>
    <row r="16" spans="1:16" s="2" customFormat="1" ht="22.5" hidden="1" customHeight="1">
      <c r="A16" s="10" t="s">
        <v>35</v>
      </c>
      <c r="B16" s="162">
        <f t="shared" si="0"/>
        <v>103</v>
      </c>
      <c r="C16" s="169">
        <f t="shared" si="0"/>
        <v>142</v>
      </c>
      <c r="D16" s="172">
        <f t="shared" si="1"/>
        <v>245</v>
      </c>
      <c r="E16" s="176"/>
      <c r="F16" s="176"/>
      <c r="G16" s="176"/>
      <c r="H16" s="176"/>
      <c r="I16" s="176"/>
      <c r="J16" s="176"/>
      <c r="K16" s="162">
        <f t="shared" si="2"/>
        <v>68</v>
      </c>
      <c r="L16" s="169">
        <f t="shared" si="2"/>
        <v>71</v>
      </c>
      <c r="M16" s="130">
        <f t="shared" si="3"/>
        <v>139</v>
      </c>
      <c r="N16" s="190">
        <f t="shared" si="4"/>
        <v>66.019417475728162</v>
      </c>
      <c r="O16" s="195">
        <f t="shared" si="4"/>
        <v>50</v>
      </c>
      <c r="P16" s="197">
        <f t="shared" si="4"/>
        <v>56.734693877551024</v>
      </c>
    </row>
    <row r="17" spans="1:24" s="2" customFormat="1" ht="22.5" hidden="1" customHeight="1">
      <c r="A17" s="11" t="s">
        <v>34</v>
      </c>
      <c r="B17" s="42">
        <f>SUM(B6:B16)</f>
        <v>302</v>
      </c>
      <c r="C17" s="22">
        <f>SUM(C6:C16)</f>
        <v>313</v>
      </c>
      <c r="D17" s="37">
        <f>SUM(D6:D16)</f>
        <v>615</v>
      </c>
      <c r="E17" s="177"/>
      <c r="F17" s="177"/>
      <c r="G17" s="177"/>
      <c r="H17" s="177"/>
      <c r="I17" s="177"/>
      <c r="J17" s="177"/>
      <c r="K17" s="42">
        <f>SUM(K6:K16)</f>
        <v>179</v>
      </c>
      <c r="L17" s="22">
        <f>SUM(L6:L16)</f>
        <v>181</v>
      </c>
      <c r="M17" s="37">
        <f t="shared" si="3"/>
        <v>360</v>
      </c>
      <c r="N17" s="143">
        <f t="shared" si="4"/>
        <v>59.271523178807954</v>
      </c>
      <c r="O17" s="149">
        <f t="shared" si="4"/>
        <v>57.827476038338652</v>
      </c>
      <c r="P17" s="155">
        <f t="shared" si="4"/>
        <v>58.536585365853654</v>
      </c>
    </row>
    <row r="18" spans="1:24" hidden="1"/>
    <row r="19" spans="1:24" hidden="1"/>
    <row r="20" spans="1:24" s="2" customFormat="1" ht="22.5" customHeight="1">
      <c r="A20" s="156" t="str">
        <f>'37沼木第４'!A20:L20</f>
        <v>令和７年７月２０日執行　参議院議員通常選挙</v>
      </c>
      <c r="B20" s="163"/>
      <c r="C20" s="163"/>
      <c r="D20" s="163"/>
      <c r="E20" s="163"/>
      <c r="F20" s="163"/>
      <c r="G20" s="163"/>
      <c r="H20" s="163"/>
      <c r="I20" s="163"/>
      <c r="J20" s="163"/>
      <c r="K20" s="163"/>
      <c r="L20" s="184"/>
      <c r="M20" s="15" t="s">
        <v>107</v>
      </c>
      <c r="N20" s="31"/>
      <c r="O20" s="15" t="s">
        <v>3</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4</v>
      </c>
      <c r="C23" s="170">
        <v>2</v>
      </c>
      <c r="D23" s="171">
        <f t="shared" ref="D23:D35" si="5">SUM(B23:C23)</f>
        <v>6</v>
      </c>
      <c r="E23" s="164">
        <v>3</v>
      </c>
      <c r="F23" s="170">
        <v>2</v>
      </c>
      <c r="G23" s="171">
        <f t="shared" ref="G23:G35" si="6">SUM(E23:F23)</f>
        <v>5</v>
      </c>
      <c r="H23" s="164">
        <v>0</v>
      </c>
      <c r="I23" s="170">
        <v>0</v>
      </c>
      <c r="J23" s="171">
        <f t="shared" ref="J23:J35" si="7">SUM(H23:I23)</f>
        <v>0</v>
      </c>
      <c r="K23" s="180">
        <f t="shared" ref="K23:L35" si="8">E23+H23</f>
        <v>3</v>
      </c>
      <c r="L23" s="185">
        <f t="shared" si="8"/>
        <v>2</v>
      </c>
      <c r="M23" s="189">
        <f t="shared" ref="M23:M35" si="9">SUM(K23:L23)</f>
        <v>5</v>
      </c>
      <c r="N23" s="91">
        <f t="shared" ref="N23:P36" si="10">IF(OR(K23=0,B23=0),0,K23/B23*100)</f>
        <v>75</v>
      </c>
      <c r="O23" s="97">
        <f t="shared" si="10"/>
        <v>100</v>
      </c>
      <c r="P23" s="103">
        <f t="shared" si="10"/>
        <v>83.333333333333343</v>
      </c>
      <c r="Q23" s="158"/>
      <c r="R23" s="198"/>
      <c r="S23" s="1" t="s">
        <v>28</v>
      </c>
      <c r="T23" s="1"/>
      <c r="U23" s="1"/>
      <c r="V23" s="1"/>
      <c r="W23" s="1"/>
      <c r="X23" s="1"/>
    </row>
    <row r="24" spans="1:24" s="2" customFormat="1" ht="22.5" customHeight="1">
      <c r="A24" s="157" t="s">
        <v>70</v>
      </c>
      <c r="B24" s="164">
        <v>1</v>
      </c>
      <c r="C24" s="170">
        <v>1</v>
      </c>
      <c r="D24" s="171">
        <f t="shared" si="5"/>
        <v>2</v>
      </c>
      <c r="E24" s="164">
        <v>0</v>
      </c>
      <c r="F24" s="170">
        <v>0</v>
      </c>
      <c r="G24" s="171">
        <f t="shared" si="6"/>
        <v>0</v>
      </c>
      <c r="H24" s="164">
        <v>0</v>
      </c>
      <c r="I24" s="170">
        <v>1</v>
      </c>
      <c r="J24" s="171">
        <f t="shared" si="7"/>
        <v>1</v>
      </c>
      <c r="K24" s="181">
        <f t="shared" si="8"/>
        <v>0</v>
      </c>
      <c r="L24" s="186">
        <f t="shared" si="8"/>
        <v>1</v>
      </c>
      <c r="M24" s="130">
        <f t="shared" si="9"/>
        <v>1</v>
      </c>
      <c r="N24" s="139">
        <f t="shared" si="10"/>
        <v>0</v>
      </c>
      <c r="O24" s="145">
        <f t="shared" si="10"/>
        <v>100</v>
      </c>
      <c r="P24" s="151">
        <f t="shared" si="10"/>
        <v>50</v>
      </c>
      <c r="R24" s="1"/>
      <c r="S24" s="1" t="s">
        <v>61</v>
      </c>
      <c r="T24" s="1"/>
      <c r="U24" s="1"/>
      <c r="V24" s="1"/>
      <c r="W24" s="1"/>
      <c r="X24" s="1"/>
    </row>
    <row r="25" spans="1:24" s="2" customFormat="1" ht="22.5" customHeight="1">
      <c r="A25" s="65" t="s">
        <v>0</v>
      </c>
      <c r="B25" s="164">
        <v>17</v>
      </c>
      <c r="C25" s="170">
        <v>14</v>
      </c>
      <c r="D25" s="171">
        <f t="shared" si="5"/>
        <v>31</v>
      </c>
      <c r="E25" s="164">
        <v>3</v>
      </c>
      <c r="F25" s="170">
        <v>3</v>
      </c>
      <c r="G25" s="171">
        <f t="shared" si="6"/>
        <v>6</v>
      </c>
      <c r="H25" s="164">
        <v>0</v>
      </c>
      <c r="I25" s="170">
        <v>3</v>
      </c>
      <c r="J25" s="171">
        <f t="shared" si="7"/>
        <v>3</v>
      </c>
      <c r="K25" s="181">
        <f t="shared" si="8"/>
        <v>3</v>
      </c>
      <c r="L25" s="186">
        <f t="shared" si="8"/>
        <v>6</v>
      </c>
      <c r="M25" s="171">
        <f t="shared" si="9"/>
        <v>9</v>
      </c>
      <c r="N25" s="191">
        <f t="shared" si="10"/>
        <v>17.647058823529413</v>
      </c>
      <c r="O25" s="101">
        <f t="shared" si="10"/>
        <v>42.857142857142854</v>
      </c>
      <c r="P25" s="107">
        <f t="shared" si="10"/>
        <v>29.032258064516132</v>
      </c>
      <c r="S25" s="1" t="s">
        <v>21</v>
      </c>
      <c r="T25" s="1"/>
      <c r="U25" s="1"/>
      <c r="V25" s="1"/>
      <c r="W25" s="1"/>
      <c r="X25" s="1"/>
    </row>
    <row r="26" spans="1:24" s="2" customFormat="1" ht="22.5" customHeight="1">
      <c r="A26" s="8" t="s">
        <v>7</v>
      </c>
      <c r="B26" s="164">
        <v>7</v>
      </c>
      <c r="C26" s="170">
        <v>9</v>
      </c>
      <c r="D26" s="130">
        <f t="shared" si="5"/>
        <v>16</v>
      </c>
      <c r="E26" s="164">
        <v>0</v>
      </c>
      <c r="F26" s="170">
        <v>2</v>
      </c>
      <c r="G26" s="130">
        <f t="shared" si="6"/>
        <v>2</v>
      </c>
      <c r="H26" s="164">
        <v>3</v>
      </c>
      <c r="I26" s="170">
        <v>2</v>
      </c>
      <c r="J26" s="130">
        <f t="shared" si="7"/>
        <v>5</v>
      </c>
      <c r="K26" s="181">
        <f t="shared" si="8"/>
        <v>3</v>
      </c>
      <c r="L26" s="186">
        <f t="shared" si="8"/>
        <v>4</v>
      </c>
      <c r="M26" s="130">
        <f t="shared" si="9"/>
        <v>7</v>
      </c>
      <c r="N26" s="139">
        <f t="shared" si="10"/>
        <v>42.857142857142854</v>
      </c>
      <c r="O26" s="145">
        <f t="shared" si="10"/>
        <v>44.444444444444443</v>
      </c>
      <c r="P26" s="151">
        <f t="shared" si="10"/>
        <v>43.75</v>
      </c>
    </row>
    <row r="27" spans="1:24" s="2" customFormat="1" ht="22.5" customHeight="1">
      <c r="A27" s="8" t="s">
        <v>11</v>
      </c>
      <c r="B27" s="164">
        <v>12</v>
      </c>
      <c r="C27" s="170">
        <v>12</v>
      </c>
      <c r="D27" s="130">
        <f t="shared" si="5"/>
        <v>24</v>
      </c>
      <c r="E27" s="164">
        <v>2</v>
      </c>
      <c r="F27" s="170">
        <v>4</v>
      </c>
      <c r="G27" s="130">
        <f t="shared" si="6"/>
        <v>6</v>
      </c>
      <c r="H27" s="164">
        <v>4</v>
      </c>
      <c r="I27" s="170">
        <v>2</v>
      </c>
      <c r="J27" s="130">
        <f t="shared" si="7"/>
        <v>6</v>
      </c>
      <c r="K27" s="181">
        <f t="shared" si="8"/>
        <v>6</v>
      </c>
      <c r="L27" s="186">
        <f t="shared" si="8"/>
        <v>6</v>
      </c>
      <c r="M27" s="130">
        <f t="shared" si="9"/>
        <v>12</v>
      </c>
      <c r="N27" s="139">
        <f t="shared" si="10"/>
        <v>50</v>
      </c>
      <c r="O27" s="145">
        <f t="shared" si="10"/>
        <v>50</v>
      </c>
      <c r="P27" s="151">
        <f t="shared" si="10"/>
        <v>50</v>
      </c>
      <c r="R27" s="199"/>
      <c r="S27" s="1" t="s">
        <v>16</v>
      </c>
    </row>
    <row r="28" spans="1:24" s="2" customFormat="1" ht="22.5" customHeight="1">
      <c r="A28" s="8" t="s">
        <v>5</v>
      </c>
      <c r="B28" s="164">
        <v>17</v>
      </c>
      <c r="C28" s="170">
        <v>12</v>
      </c>
      <c r="D28" s="130">
        <f t="shared" si="5"/>
        <v>29</v>
      </c>
      <c r="E28" s="164">
        <v>5</v>
      </c>
      <c r="F28" s="170">
        <v>5</v>
      </c>
      <c r="G28" s="130">
        <f t="shared" si="6"/>
        <v>10</v>
      </c>
      <c r="H28" s="164">
        <v>2</v>
      </c>
      <c r="I28" s="170">
        <v>4</v>
      </c>
      <c r="J28" s="130">
        <f t="shared" si="7"/>
        <v>6</v>
      </c>
      <c r="K28" s="181">
        <f t="shared" si="8"/>
        <v>7</v>
      </c>
      <c r="L28" s="186">
        <f t="shared" si="8"/>
        <v>9</v>
      </c>
      <c r="M28" s="130">
        <f t="shared" si="9"/>
        <v>16</v>
      </c>
      <c r="N28" s="139">
        <f t="shared" si="10"/>
        <v>41.17647058823529</v>
      </c>
      <c r="O28" s="145">
        <f t="shared" si="10"/>
        <v>75</v>
      </c>
      <c r="P28" s="151">
        <f t="shared" si="10"/>
        <v>55.172413793103445</v>
      </c>
      <c r="S28" s="1" t="s">
        <v>62</v>
      </c>
    </row>
    <row r="29" spans="1:24" s="2" customFormat="1" ht="22.5" customHeight="1">
      <c r="A29" s="8" t="s">
        <v>17</v>
      </c>
      <c r="B29" s="164">
        <v>13</v>
      </c>
      <c r="C29" s="170">
        <v>20</v>
      </c>
      <c r="D29" s="130">
        <f t="shared" si="5"/>
        <v>33</v>
      </c>
      <c r="E29" s="164">
        <v>4</v>
      </c>
      <c r="F29" s="170">
        <v>5</v>
      </c>
      <c r="G29" s="130">
        <f t="shared" si="6"/>
        <v>9</v>
      </c>
      <c r="H29" s="164">
        <v>4</v>
      </c>
      <c r="I29" s="170">
        <v>7</v>
      </c>
      <c r="J29" s="130">
        <f t="shared" si="7"/>
        <v>11</v>
      </c>
      <c r="K29" s="181">
        <f t="shared" si="8"/>
        <v>8</v>
      </c>
      <c r="L29" s="186">
        <f t="shared" si="8"/>
        <v>12</v>
      </c>
      <c r="M29" s="130">
        <f t="shared" si="9"/>
        <v>20</v>
      </c>
      <c r="N29" s="139">
        <f t="shared" si="10"/>
        <v>61.53846153846154</v>
      </c>
      <c r="O29" s="145">
        <f t="shared" si="10"/>
        <v>60</v>
      </c>
      <c r="P29" s="151">
        <f t="shared" si="10"/>
        <v>60.606060606060609</v>
      </c>
    </row>
    <row r="30" spans="1:24" s="2" customFormat="1" ht="22.5" customHeight="1">
      <c r="A30" s="8" t="s">
        <v>4</v>
      </c>
      <c r="B30" s="164">
        <v>17</v>
      </c>
      <c r="C30" s="170">
        <v>7</v>
      </c>
      <c r="D30" s="130">
        <f t="shared" si="5"/>
        <v>24</v>
      </c>
      <c r="E30" s="164">
        <v>7</v>
      </c>
      <c r="F30" s="170">
        <v>2</v>
      </c>
      <c r="G30" s="130">
        <f t="shared" si="6"/>
        <v>9</v>
      </c>
      <c r="H30" s="164">
        <v>5</v>
      </c>
      <c r="I30" s="170">
        <v>1</v>
      </c>
      <c r="J30" s="130">
        <f t="shared" si="7"/>
        <v>6</v>
      </c>
      <c r="K30" s="181">
        <f t="shared" si="8"/>
        <v>12</v>
      </c>
      <c r="L30" s="186">
        <f t="shared" si="8"/>
        <v>3</v>
      </c>
      <c r="M30" s="130">
        <f t="shared" si="9"/>
        <v>15</v>
      </c>
      <c r="N30" s="139">
        <f t="shared" si="10"/>
        <v>70.588235294117652</v>
      </c>
      <c r="O30" s="145">
        <f t="shared" si="10"/>
        <v>42.857142857142854</v>
      </c>
      <c r="P30" s="151">
        <f t="shared" si="10"/>
        <v>62.5</v>
      </c>
    </row>
    <row r="31" spans="1:24" s="2" customFormat="1" ht="22.5" customHeight="1">
      <c r="A31" s="8" t="s">
        <v>10</v>
      </c>
      <c r="B31" s="164">
        <v>25</v>
      </c>
      <c r="C31" s="170">
        <v>18</v>
      </c>
      <c r="D31" s="130">
        <f t="shared" si="5"/>
        <v>43</v>
      </c>
      <c r="E31" s="164">
        <v>6</v>
      </c>
      <c r="F31" s="170">
        <v>5</v>
      </c>
      <c r="G31" s="130">
        <f t="shared" si="6"/>
        <v>11</v>
      </c>
      <c r="H31" s="164">
        <v>9</v>
      </c>
      <c r="I31" s="170">
        <v>8</v>
      </c>
      <c r="J31" s="130">
        <f t="shared" si="7"/>
        <v>17</v>
      </c>
      <c r="K31" s="181">
        <f t="shared" si="8"/>
        <v>15</v>
      </c>
      <c r="L31" s="186">
        <f t="shared" si="8"/>
        <v>13</v>
      </c>
      <c r="M31" s="130">
        <f t="shared" si="9"/>
        <v>28</v>
      </c>
      <c r="N31" s="139">
        <f t="shared" si="10"/>
        <v>60</v>
      </c>
      <c r="O31" s="145">
        <f t="shared" si="10"/>
        <v>72.222222222222214</v>
      </c>
      <c r="P31" s="151">
        <f t="shared" si="10"/>
        <v>65.116279069767444</v>
      </c>
    </row>
    <row r="32" spans="1:24" s="2" customFormat="1" ht="22.5" customHeight="1">
      <c r="A32" s="8" t="s">
        <v>14</v>
      </c>
      <c r="B32" s="164">
        <v>27</v>
      </c>
      <c r="C32" s="170">
        <v>28</v>
      </c>
      <c r="D32" s="130">
        <f t="shared" si="5"/>
        <v>55</v>
      </c>
      <c r="E32" s="164">
        <v>5</v>
      </c>
      <c r="F32" s="170">
        <v>11</v>
      </c>
      <c r="G32" s="130">
        <f t="shared" si="6"/>
        <v>16</v>
      </c>
      <c r="H32" s="164">
        <v>12</v>
      </c>
      <c r="I32" s="170">
        <v>6</v>
      </c>
      <c r="J32" s="130">
        <f t="shared" si="7"/>
        <v>18</v>
      </c>
      <c r="K32" s="181">
        <f t="shared" si="8"/>
        <v>17</v>
      </c>
      <c r="L32" s="186">
        <f t="shared" si="8"/>
        <v>17</v>
      </c>
      <c r="M32" s="130">
        <f t="shared" si="9"/>
        <v>34</v>
      </c>
      <c r="N32" s="139">
        <f t="shared" si="10"/>
        <v>62.962962962962962</v>
      </c>
      <c r="O32" s="145">
        <f t="shared" si="10"/>
        <v>60.714285714285708</v>
      </c>
      <c r="P32" s="151">
        <f t="shared" si="10"/>
        <v>61.818181818181813</v>
      </c>
    </row>
    <row r="33" spans="1:16" s="2" customFormat="1" ht="22.5" customHeight="1">
      <c r="A33" s="8" t="s">
        <v>20</v>
      </c>
      <c r="B33" s="164">
        <v>23</v>
      </c>
      <c r="C33" s="170">
        <v>24</v>
      </c>
      <c r="D33" s="130">
        <f t="shared" si="5"/>
        <v>47</v>
      </c>
      <c r="E33" s="164">
        <v>5</v>
      </c>
      <c r="F33" s="170">
        <v>12</v>
      </c>
      <c r="G33" s="130">
        <f t="shared" si="6"/>
        <v>17</v>
      </c>
      <c r="H33" s="164">
        <v>5</v>
      </c>
      <c r="I33" s="170">
        <v>9</v>
      </c>
      <c r="J33" s="130">
        <f t="shared" si="7"/>
        <v>14</v>
      </c>
      <c r="K33" s="181">
        <f t="shared" si="8"/>
        <v>10</v>
      </c>
      <c r="L33" s="186">
        <f t="shared" si="8"/>
        <v>21</v>
      </c>
      <c r="M33" s="130">
        <f t="shared" si="9"/>
        <v>31</v>
      </c>
      <c r="N33" s="139">
        <f t="shared" si="10"/>
        <v>43.478260869565219</v>
      </c>
      <c r="O33" s="145">
        <f t="shared" si="10"/>
        <v>87.5</v>
      </c>
      <c r="P33" s="151">
        <f t="shared" si="10"/>
        <v>65.957446808510639</v>
      </c>
    </row>
    <row r="34" spans="1:16" s="2" customFormat="1" ht="22.5" customHeight="1">
      <c r="A34" s="8" t="s">
        <v>23</v>
      </c>
      <c r="B34" s="164">
        <v>41</v>
      </c>
      <c r="C34" s="170">
        <v>27</v>
      </c>
      <c r="D34" s="130">
        <f t="shared" si="5"/>
        <v>68</v>
      </c>
      <c r="E34" s="164">
        <v>17</v>
      </c>
      <c r="F34" s="170">
        <v>9</v>
      </c>
      <c r="G34" s="130">
        <f t="shared" si="6"/>
        <v>26</v>
      </c>
      <c r="H34" s="164">
        <v>13</v>
      </c>
      <c r="I34" s="170">
        <v>10</v>
      </c>
      <c r="J34" s="130">
        <f t="shared" si="7"/>
        <v>23</v>
      </c>
      <c r="K34" s="181">
        <f t="shared" si="8"/>
        <v>30</v>
      </c>
      <c r="L34" s="186">
        <f t="shared" si="8"/>
        <v>19</v>
      </c>
      <c r="M34" s="130">
        <f t="shared" si="9"/>
        <v>49</v>
      </c>
      <c r="N34" s="139">
        <f t="shared" si="10"/>
        <v>73.170731707317074</v>
      </c>
      <c r="O34" s="145">
        <f t="shared" si="10"/>
        <v>70.370370370370367</v>
      </c>
      <c r="P34" s="151">
        <f t="shared" si="10"/>
        <v>72.058823529411768</v>
      </c>
    </row>
    <row r="35" spans="1:16" s="2" customFormat="1" ht="22.5" customHeight="1">
      <c r="A35" s="10" t="s">
        <v>35</v>
      </c>
      <c r="B35" s="164">
        <v>103</v>
      </c>
      <c r="C35" s="170">
        <v>142</v>
      </c>
      <c r="D35" s="172">
        <f t="shared" si="5"/>
        <v>245</v>
      </c>
      <c r="E35" s="164">
        <v>33</v>
      </c>
      <c r="F35" s="170">
        <v>34</v>
      </c>
      <c r="G35" s="172">
        <f t="shared" si="6"/>
        <v>67</v>
      </c>
      <c r="H35" s="164">
        <v>35</v>
      </c>
      <c r="I35" s="170">
        <v>37</v>
      </c>
      <c r="J35" s="172">
        <f t="shared" si="7"/>
        <v>72</v>
      </c>
      <c r="K35" s="182">
        <f t="shared" si="8"/>
        <v>68</v>
      </c>
      <c r="L35" s="187">
        <f t="shared" si="8"/>
        <v>71</v>
      </c>
      <c r="M35" s="130">
        <f t="shared" si="9"/>
        <v>139</v>
      </c>
      <c r="N35" s="190">
        <f t="shared" si="10"/>
        <v>66.019417475728162</v>
      </c>
      <c r="O35" s="195">
        <f t="shared" si="10"/>
        <v>50</v>
      </c>
      <c r="P35" s="197">
        <f t="shared" si="10"/>
        <v>56.734693877551024</v>
      </c>
    </row>
    <row r="36" spans="1:16" s="2" customFormat="1" ht="22.5" customHeight="1">
      <c r="A36" s="11" t="s">
        <v>34</v>
      </c>
      <c r="B36" s="42">
        <f t="shared" ref="B36:M36" si="11">SUM(B23:B35)</f>
        <v>307</v>
      </c>
      <c r="C36" s="22">
        <f t="shared" si="11"/>
        <v>316</v>
      </c>
      <c r="D36" s="37">
        <f t="shared" si="11"/>
        <v>623</v>
      </c>
      <c r="E36" s="42">
        <f t="shared" si="11"/>
        <v>90</v>
      </c>
      <c r="F36" s="22">
        <f t="shared" si="11"/>
        <v>94</v>
      </c>
      <c r="G36" s="37">
        <f t="shared" si="11"/>
        <v>184</v>
      </c>
      <c r="H36" s="42">
        <f t="shared" si="11"/>
        <v>92</v>
      </c>
      <c r="I36" s="22">
        <f t="shared" si="11"/>
        <v>90</v>
      </c>
      <c r="J36" s="37">
        <f t="shared" si="11"/>
        <v>182</v>
      </c>
      <c r="K36" s="42">
        <f t="shared" si="11"/>
        <v>182</v>
      </c>
      <c r="L36" s="22">
        <f t="shared" si="11"/>
        <v>184</v>
      </c>
      <c r="M36" s="37">
        <f t="shared" si="11"/>
        <v>366</v>
      </c>
      <c r="N36" s="143">
        <f t="shared" si="10"/>
        <v>59.283387622149839</v>
      </c>
      <c r="O36" s="149">
        <f t="shared" si="10"/>
        <v>58.22784810126582</v>
      </c>
      <c r="P36" s="155">
        <f t="shared" si="10"/>
        <v>58.747993579454253</v>
      </c>
    </row>
    <row r="38" spans="1:16" s="2" customFormat="1" ht="13.5">
      <c r="A38" s="158" t="s">
        <v>9</v>
      </c>
      <c r="B38" s="165">
        <f>B36</f>
        <v>307</v>
      </c>
      <c r="C38" s="165">
        <f>C36</f>
        <v>316</v>
      </c>
      <c r="D38" s="173">
        <f>SUM(B38:C38)</f>
        <v>623</v>
      </c>
      <c r="E38" s="178">
        <f>E36</f>
        <v>90</v>
      </c>
      <c r="F38" s="178">
        <f>F36</f>
        <v>94</v>
      </c>
      <c r="G38" s="173">
        <f>SUM(E38:F38)</f>
        <v>184</v>
      </c>
      <c r="H38" s="178">
        <f>H36</f>
        <v>92</v>
      </c>
      <c r="I38" s="178">
        <f>I36</f>
        <v>90</v>
      </c>
      <c r="J38" s="173">
        <f>SUM(H38:I38)</f>
        <v>182</v>
      </c>
      <c r="K38" s="165">
        <f>K36</f>
        <v>182</v>
      </c>
      <c r="L38" s="165">
        <f>L36</f>
        <v>184</v>
      </c>
      <c r="M38" s="173">
        <f>SUM(K38:L38)</f>
        <v>366</v>
      </c>
      <c r="N38" s="192">
        <f>IF(OR(K38=0,B38=0),0,K38/B38*100)</f>
        <v>59.283387622149839</v>
      </c>
      <c r="O38" s="192">
        <f>IF(OR(L38=0,C38=0),0,L38/C38*100)</f>
        <v>58.22784810126582</v>
      </c>
      <c r="P38" s="192">
        <f>IF(OR(M38=0,D38=0),0,M38/D38*100)</f>
        <v>58.747993579454253</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4</v>
      </c>
      <c r="C40" s="167">
        <f t="shared" ref="C40:C52" si="13">ROUND(IF(C23=0,0,C23*$C$38/$C$36),0)</f>
        <v>2</v>
      </c>
      <c r="D40" s="166">
        <f t="shared" ref="D40:D52" si="14">SUM(B40:C40)</f>
        <v>6</v>
      </c>
      <c r="E40" s="167">
        <f t="shared" ref="E40:E52" si="15">ROUND(IF(E23=0,0,E23*$E$38/$E$36),0)</f>
        <v>3</v>
      </c>
      <c r="F40" s="167">
        <f t="shared" ref="F40:F52" si="16">ROUND(IF(F23=0,0,F23*$F$38/$F$36),0)</f>
        <v>2</v>
      </c>
      <c r="G40" s="166">
        <f t="shared" ref="G40:G52" si="17">SUM(E40:F40)</f>
        <v>5</v>
      </c>
      <c r="H40" s="167">
        <f t="shared" ref="H40:H52" si="18">ROUND(IF(H23=0,0,H23*$H$38/$H$36),0)</f>
        <v>0</v>
      </c>
      <c r="I40" s="167">
        <f t="shared" ref="I40:I52" si="19">ROUND(IF(I23=0,0,I23*$I$38/$I$36),0)</f>
        <v>0</v>
      </c>
      <c r="J40" s="166">
        <f t="shared" ref="J40:J52" si="20">SUM(H40:I40)</f>
        <v>0</v>
      </c>
      <c r="K40" s="167">
        <f t="shared" ref="K40:K52" si="21">ROUND(IF(K23=0,0,K23*$K$38/$K$36),0)</f>
        <v>3</v>
      </c>
      <c r="L40" s="167">
        <f t="shared" ref="L40:L52" si="22">ROUND(IF(L23=0,0,L23*$L$38/$L$36),0)</f>
        <v>2</v>
      </c>
      <c r="M40" s="166">
        <f t="shared" ref="M40:M52" si="23">SUM(K40:L40)</f>
        <v>5</v>
      </c>
      <c r="N40" s="193">
        <f t="shared" ref="N40:P52" si="24">IF(OR(K40=0,B40=0),0,K40/B40*100)</f>
        <v>75</v>
      </c>
      <c r="O40" s="193">
        <f t="shared" si="24"/>
        <v>100</v>
      </c>
      <c r="P40" s="193">
        <f t="shared" si="24"/>
        <v>83.333333333333343</v>
      </c>
    </row>
    <row r="41" spans="1:16" s="2" customFormat="1" ht="13.5">
      <c r="A41" s="159" t="s">
        <v>70</v>
      </c>
      <c r="B41" s="167">
        <f t="shared" si="12"/>
        <v>1</v>
      </c>
      <c r="C41" s="167">
        <f t="shared" si="13"/>
        <v>1</v>
      </c>
      <c r="D41" s="166">
        <f t="shared" si="14"/>
        <v>2</v>
      </c>
      <c r="E41" s="167">
        <f t="shared" si="15"/>
        <v>0</v>
      </c>
      <c r="F41" s="167">
        <f t="shared" si="16"/>
        <v>0</v>
      </c>
      <c r="G41" s="166">
        <f t="shared" si="17"/>
        <v>0</v>
      </c>
      <c r="H41" s="167">
        <f t="shared" si="18"/>
        <v>0</v>
      </c>
      <c r="I41" s="167">
        <f t="shared" si="19"/>
        <v>1</v>
      </c>
      <c r="J41" s="166">
        <f t="shared" si="20"/>
        <v>1</v>
      </c>
      <c r="K41" s="167">
        <f t="shared" si="21"/>
        <v>0</v>
      </c>
      <c r="L41" s="167">
        <f t="shared" si="22"/>
        <v>1</v>
      </c>
      <c r="M41" s="166">
        <f t="shared" si="23"/>
        <v>1</v>
      </c>
      <c r="N41" s="193">
        <f t="shared" si="24"/>
        <v>0</v>
      </c>
      <c r="O41" s="193">
        <f t="shared" si="24"/>
        <v>100</v>
      </c>
      <c r="P41" s="193">
        <f t="shared" si="24"/>
        <v>50</v>
      </c>
    </row>
    <row r="42" spans="1:16" s="2" customFormat="1" ht="13.5">
      <c r="A42" s="160" t="s">
        <v>0</v>
      </c>
      <c r="B42" s="167">
        <f t="shared" si="12"/>
        <v>17</v>
      </c>
      <c r="C42" s="167">
        <f t="shared" si="13"/>
        <v>14</v>
      </c>
      <c r="D42" s="166">
        <f t="shared" si="14"/>
        <v>31</v>
      </c>
      <c r="E42" s="167">
        <f t="shared" si="15"/>
        <v>3</v>
      </c>
      <c r="F42" s="167">
        <f t="shared" si="16"/>
        <v>3</v>
      </c>
      <c r="G42" s="166">
        <f t="shared" si="17"/>
        <v>6</v>
      </c>
      <c r="H42" s="167">
        <f t="shared" si="18"/>
        <v>0</v>
      </c>
      <c r="I42" s="167">
        <f t="shared" si="19"/>
        <v>3</v>
      </c>
      <c r="J42" s="166">
        <f t="shared" si="20"/>
        <v>3</v>
      </c>
      <c r="K42" s="167">
        <f t="shared" si="21"/>
        <v>3</v>
      </c>
      <c r="L42" s="167">
        <f t="shared" si="22"/>
        <v>6</v>
      </c>
      <c r="M42" s="166">
        <f t="shared" si="23"/>
        <v>9</v>
      </c>
      <c r="N42" s="193">
        <f t="shared" si="24"/>
        <v>17.647058823529413</v>
      </c>
      <c r="O42" s="193">
        <f t="shared" si="24"/>
        <v>42.857142857142854</v>
      </c>
      <c r="P42" s="193">
        <f t="shared" si="24"/>
        <v>29.032258064516132</v>
      </c>
    </row>
    <row r="43" spans="1:16" s="2" customFormat="1" ht="13.5">
      <c r="A43" s="160" t="s">
        <v>7</v>
      </c>
      <c r="B43" s="167">
        <f t="shared" si="12"/>
        <v>7</v>
      </c>
      <c r="C43" s="167">
        <f t="shared" si="13"/>
        <v>9</v>
      </c>
      <c r="D43" s="166">
        <f t="shared" si="14"/>
        <v>16</v>
      </c>
      <c r="E43" s="167">
        <f t="shared" si="15"/>
        <v>0</v>
      </c>
      <c r="F43" s="167">
        <f t="shared" si="16"/>
        <v>2</v>
      </c>
      <c r="G43" s="166">
        <f t="shared" si="17"/>
        <v>2</v>
      </c>
      <c r="H43" s="167">
        <f t="shared" si="18"/>
        <v>3</v>
      </c>
      <c r="I43" s="167">
        <f t="shared" si="19"/>
        <v>2</v>
      </c>
      <c r="J43" s="166">
        <f t="shared" si="20"/>
        <v>5</v>
      </c>
      <c r="K43" s="167">
        <f t="shared" si="21"/>
        <v>3</v>
      </c>
      <c r="L43" s="167">
        <f t="shared" si="22"/>
        <v>4</v>
      </c>
      <c r="M43" s="166">
        <f t="shared" si="23"/>
        <v>7</v>
      </c>
      <c r="N43" s="193">
        <f t="shared" si="24"/>
        <v>42.857142857142854</v>
      </c>
      <c r="O43" s="193">
        <f t="shared" si="24"/>
        <v>44.444444444444443</v>
      </c>
      <c r="P43" s="193">
        <f t="shared" si="24"/>
        <v>43.75</v>
      </c>
    </row>
    <row r="44" spans="1:16" s="2" customFormat="1" ht="13.5">
      <c r="A44" s="160" t="s">
        <v>11</v>
      </c>
      <c r="B44" s="167">
        <f t="shared" si="12"/>
        <v>12</v>
      </c>
      <c r="C44" s="167">
        <f t="shared" si="13"/>
        <v>12</v>
      </c>
      <c r="D44" s="166">
        <f t="shared" si="14"/>
        <v>24</v>
      </c>
      <c r="E44" s="167">
        <f t="shared" si="15"/>
        <v>2</v>
      </c>
      <c r="F44" s="167">
        <f t="shared" si="16"/>
        <v>4</v>
      </c>
      <c r="G44" s="166">
        <f t="shared" si="17"/>
        <v>6</v>
      </c>
      <c r="H44" s="167">
        <f t="shared" si="18"/>
        <v>4</v>
      </c>
      <c r="I44" s="167">
        <f t="shared" si="19"/>
        <v>2</v>
      </c>
      <c r="J44" s="166">
        <f t="shared" si="20"/>
        <v>6</v>
      </c>
      <c r="K44" s="167">
        <f t="shared" si="21"/>
        <v>6</v>
      </c>
      <c r="L44" s="167">
        <f t="shared" si="22"/>
        <v>6</v>
      </c>
      <c r="M44" s="166">
        <f t="shared" si="23"/>
        <v>12</v>
      </c>
      <c r="N44" s="193">
        <f t="shared" si="24"/>
        <v>50</v>
      </c>
      <c r="O44" s="193">
        <f t="shared" si="24"/>
        <v>50</v>
      </c>
      <c r="P44" s="193">
        <f t="shared" si="24"/>
        <v>50</v>
      </c>
    </row>
    <row r="45" spans="1:16" s="2" customFormat="1" ht="13.5">
      <c r="A45" s="160" t="s">
        <v>5</v>
      </c>
      <c r="B45" s="167">
        <f t="shared" si="12"/>
        <v>17</v>
      </c>
      <c r="C45" s="167">
        <f t="shared" si="13"/>
        <v>12</v>
      </c>
      <c r="D45" s="166">
        <f t="shared" si="14"/>
        <v>29</v>
      </c>
      <c r="E45" s="167">
        <f t="shared" si="15"/>
        <v>5</v>
      </c>
      <c r="F45" s="167">
        <f t="shared" si="16"/>
        <v>5</v>
      </c>
      <c r="G45" s="166">
        <f t="shared" si="17"/>
        <v>10</v>
      </c>
      <c r="H45" s="167">
        <f t="shared" si="18"/>
        <v>2</v>
      </c>
      <c r="I45" s="167">
        <f t="shared" si="19"/>
        <v>4</v>
      </c>
      <c r="J45" s="166">
        <f t="shared" si="20"/>
        <v>6</v>
      </c>
      <c r="K45" s="167">
        <f t="shared" si="21"/>
        <v>7</v>
      </c>
      <c r="L45" s="167">
        <f t="shared" si="22"/>
        <v>9</v>
      </c>
      <c r="M45" s="166">
        <f t="shared" si="23"/>
        <v>16</v>
      </c>
      <c r="N45" s="193">
        <f t="shared" si="24"/>
        <v>41.17647058823529</v>
      </c>
      <c r="O45" s="193">
        <f t="shared" si="24"/>
        <v>75</v>
      </c>
      <c r="P45" s="193">
        <f t="shared" si="24"/>
        <v>55.172413793103445</v>
      </c>
    </row>
    <row r="46" spans="1:16" s="2" customFormat="1" ht="13.5">
      <c r="A46" s="160" t="s">
        <v>17</v>
      </c>
      <c r="B46" s="167">
        <f t="shared" si="12"/>
        <v>13</v>
      </c>
      <c r="C46" s="167">
        <f t="shared" si="13"/>
        <v>20</v>
      </c>
      <c r="D46" s="166">
        <f t="shared" si="14"/>
        <v>33</v>
      </c>
      <c r="E46" s="167">
        <f t="shared" si="15"/>
        <v>4</v>
      </c>
      <c r="F46" s="167">
        <f t="shared" si="16"/>
        <v>5</v>
      </c>
      <c r="G46" s="166">
        <f t="shared" si="17"/>
        <v>9</v>
      </c>
      <c r="H46" s="167">
        <f t="shared" si="18"/>
        <v>4</v>
      </c>
      <c r="I46" s="167">
        <f t="shared" si="19"/>
        <v>7</v>
      </c>
      <c r="J46" s="166">
        <f t="shared" si="20"/>
        <v>11</v>
      </c>
      <c r="K46" s="167">
        <f t="shared" si="21"/>
        <v>8</v>
      </c>
      <c r="L46" s="167">
        <f t="shared" si="22"/>
        <v>12</v>
      </c>
      <c r="M46" s="166">
        <f t="shared" si="23"/>
        <v>20</v>
      </c>
      <c r="N46" s="193">
        <f t="shared" si="24"/>
        <v>61.53846153846154</v>
      </c>
      <c r="O46" s="193">
        <f t="shared" si="24"/>
        <v>60</v>
      </c>
      <c r="P46" s="193">
        <f t="shared" si="24"/>
        <v>60.606060606060609</v>
      </c>
    </row>
    <row r="47" spans="1:16" s="2" customFormat="1" ht="13.5">
      <c r="A47" s="160" t="s">
        <v>4</v>
      </c>
      <c r="B47" s="167">
        <f t="shared" si="12"/>
        <v>17</v>
      </c>
      <c r="C47" s="167">
        <f t="shared" si="13"/>
        <v>7</v>
      </c>
      <c r="D47" s="166">
        <f t="shared" si="14"/>
        <v>24</v>
      </c>
      <c r="E47" s="167">
        <f t="shared" si="15"/>
        <v>7</v>
      </c>
      <c r="F47" s="167">
        <f t="shared" si="16"/>
        <v>2</v>
      </c>
      <c r="G47" s="166">
        <f t="shared" si="17"/>
        <v>9</v>
      </c>
      <c r="H47" s="167">
        <f t="shared" si="18"/>
        <v>5</v>
      </c>
      <c r="I47" s="167">
        <f t="shared" si="19"/>
        <v>1</v>
      </c>
      <c r="J47" s="166">
        <f t="shared" si="20"/>
        <v>6</v>
      </c>
      <c r="K47" s="167">
        <f t="shared" si="21"/>
        <v>12</v>
      </c>
      <c r="L47" s="167">
        <f t="shared" si="22"/>
        <v>3</v>
      </c>
      <c r="M47" s="166">
        <f t="shared" si="23"/>
        <v>15</v>
      </c>
      <c r="N47" s="193">
        <f t="shared" si="24"/>
        <v>70.588235294117652</v>
      </c>
      <c r="O47" s="193">
        <f t="shared" si="24"/>
        <v>42.857142857142854</v>
      </c>
      <c r="P47" s="193">
        <f t="shared" si="24"/>
        <v>62.5</v>
      </c>
    </row>
    <row r="48" spans="1:16" s="2" customFormat="1" ht="13.5">
      <c r="A48" s="160" t="s">
        <v>10</v>
      </c>
      <c r="B48" s="167">
        <f t="shared" si="12"/>
        <v>25</v>
      </c>
      <c r="C48" s="167">
        <f t="shared" si="13"/>
        <v>18</v>
      </c>
      <c r="D48" s="166">
        <f t="shared" si="14"/>
        <v>43</v>
      </c>
      <c r="E48" s="167">
        <f t="shared" si="15"/>
        <v>6</v>
      </c>
      <c r="F48" s="167">
        <f t="shared" si="16"/>
        <v>5</v>
      </c>
      <c r="G48" s="166">
        <f t="shared" si="17"/>
        <v>11</v>
      </c>
      <c r="H48" s="167">
        <f t="shared" si="18"/>
        <v>9</v>
      </c>
      <c r="I48" s="167">
        <f t="shared" si="19"/>
        <v>8</v>
      </c>
      <c r="J48" s="166">
        <f t="shared" si="20"/>
        <v>17</v>
      </c>
      <c r="K48" s="167">
        <f t="shared" si="21"/>
        <v>15</v>
      </c>
      <c r="L48" s="167">
        <f t="shared" si="22"/>
        <v>13</v>
      </c>
      <c r="M48" s="166">
        <f t="shared" si="23"/>
        <v>28</v>
      </c>
      <c r="N48" s="193">
        <f t="shared" si="24"/>
        <v>60</v>
      </c>
      <c r="O48" s="193">
        <f t="shared" si="24"/>
        <v>72.222222222222214</v>
      </c>
      <c r="P48" s="193">
        <f t="shared" si="24"/>
        <v>65.116279069767444</v>
      </c>
    </row>
    <row r="49" spans="1:16" s="2" customFormat="1" ht="13.5">
      <c r="A49" s="160" t="s">
        <v>14</v>
      </c>
      <c r="B49" s="167">
        <f t="shared" si="12"/>
        <v>27</v>
      </c>
      <c r="C49" s="167">
        <f t="shared" si="13"/>
        <v>28</v>
      </c>
      <c r="D49" s="166">
        <f t="shared" si="14"/>
        <v>55</v>
      </c>
      <c r="E49" s="167">
        <f t="shared" si="15"/>
        <v>5</v>
      </c>
      <c r="F49" s="167">
        <f t="shared" si="16"/>
        <v>11</v>
      </c>
      <c r="G49" s="166">
        <f t="shared" si="17"/>
        <v>16</v>
      </c>
      <c r="H49" s="167">
        <f t="shared" si="18"/>
        <v>12</v>
      </c>
      <c r="I49" s="167">
        <f t="shared" si="19"/>
        <v>6</v>
      </c>
      <c r="J49" s="166">
        <f t="shared" si="20"/>
        <v>18</v>
      </c>
      <c r="K49" s="167">
        <f t="shared" si="21"/>
        <v>17</v>
      </c>
      <c r="L49" s="167">
        <f t="shared" si="22"/>
        <v>17</v>
      </c>
      <c r="M49" s="166">
        <f t="shared" si="23"/>
        <v>34</v>
      </c>
      <c r="N49" s="193">
        <f t="shared" si="24"/>
        <v>62.962962962962962</v>
      </c>
      <c r="O49" s="193">
        <f t="shared" si="24"/>
        <v>60.714285714285708</v>
      </c>
      <c r="P49" s="193">
        <f t="shared" si="24"/>
        <v>61.818181818181813</v>
      </c>
    </row>
    <row r="50" spans="1:16" s="2" customFormat="1" ht="13.5">
      <c r="A50" s="160" t="s">
        <v>20</v>
      </c>
      <c r="B50" s="167">
        <f t="shared" si="12"/>
        <v>23</v>
      </c>
      <c r="C50" s="167">
        <f t="shared" si="13"/>
        <v>24</v>
      </c>
      <c r="D50" s="166">
        <f t="shared" si="14"/>
        <v>47</v>
      </c>
      <c r="E50" s="167">
        <f t="shared" si="15"/>
        <v>5</v>
      </c>
      <c r="F50" s="167">
        <f t="shared" si="16"/>
        <v>12</v>
      </c>
      <c r="G50" s="166">
        <f t="shared" si="17"/>
        <v>17</v>
      </c>
      <c r="H50" s="167">
        <f t="shared" si="18"/>
        <v>5</v>
      </c>
      <c r="I50" s="167">
        <f t="shared" si="19"/>
        <v>9</v>
      </c>
      <c r="J50" s="166">
        <f t="shared" si="20"/>
        <v>14</v>
      </c>
      <c r="K50" s="167">
        <f t="shared" si="21"/>
        <v>10</v>
      </c>
      <c r="L50" s="167">
        <f t="shared" si="22"/>
        <v>21</v>
      </c>
      <c r="M50" s="166">
        <f t="shared" si="23"/>
        <v>31</v>
      </c>
      <c r="N50" s="193">
        <f t="shared" si="24"/>
        <v>43.478260869565219</v>
      </c>
      <c r="O50" s="193">
        <f t="shared" si="24"/>
        <v>87.5</v>
      </c>
      <c r="P50" s="193">
        <f t="shared" si="24"/>
        <v>65.957446808510639</v>
      </c>
    </row>
    <row r="51" spans="1:16" s="2" customFormat="1" ht="13.5">
      <c r="A51" s="160" t="s">
        <v>23</v>
      </c>
      <c r="B51" s="167">
        <f t="shared" si="12"/>
        <v>41</v>
      </c>
      <c r="C51" s="167">
        <f t="shared" si="13"/>
        <v>27</v>
      </c>
      <c r="D51" s="166">
        <f t="shared" si="14"/>
        <v>68</v>
      </c>
      <c r="E51" s="167">
        <f t="shared" si="15"/>
        <v>17</v>
      </c>
      <c r="F51" s="167">
        <f t="shared" si="16"/>
        <v>9</v>
      </c>
      <c r="G51" s="166">
        <f t="shared" si="17"/>
        <v>26</v>
      </c>
      <c r="H51" s="167">
        <f t="shared" si="18"/>
        <v>13</v>
      </c>
      <c r="I51" s="167">
        <f t="shared" si="19"/>
        <v>10</v>
      </c>
      <c r="J51" s="166">
        <f t="shared" si="20"/>
        <v>23</v>
      </c>
      <c r="K51" s="167">
        <f t="shared" si="21"/>
        <v>30</v>
      </c>
      <c r="L51" s="167">
        <f t="shared" si="22"/>
        <v>19</v>
      </c>
      <c r="M51" s="166">
        <f t="shared" si="23"/>
        <v>49</v>
      </c>
      <c r="N51" s="193">
        <f t="shared" si="24"/>
        <v>73.170731707317074</v>
      </c>
      <c r="O51" s="193">
        <f t="shared" si="24"/>
        <v>70.370370370370367</v>
      </c>
      <c r="P51" s="193">
        <f t="shared" si="24"/>
        <v>72.058823529411768</v>
      </c>
    </row>
    <row r="52" spans="1:16" s="2" customFormat="1" ht="13.5">
      <c r="A52" s="160" t="s">
        <v>35</v>
      </c>
      <c r="B52" s="167">
        <f t="shared" si="12"/>
        <v>103</v>
      </c>
      <c r="C52" s="167">
        <f t="shared" si="13"/>
        <v>142</v>
      </c>
      <c r="D52" s="166">
        <f t="shared" si="14"/>
        <v>245</v>
      </c>
      <c r="E52" s="167">
        <f t="shared" si="15"/>
        <v>33</v>
      </c>
      <c r="F52" s="167">
        <f t="shared" si="16"/>
        <v>34</v>
      </c>
      <c r="G52" s="166">
        <f t="shared" si="17"/>
        <v>67</v>
      </c>
      <c r="H52" s="167">
        <f t="shared" si="18"/>
        <v>35</v>
      </c>
      <c r="I52" s="167">
        <f t="shared" si="19"/>
        <v>37</v>
      </c>
      <c r="J52" s="166">
        <f t="shared" si="20"/>
        <v>72</v>
      </c>
      <c r="K52" s="167">
        <f t="shared" si="21"/>
        <v>68</v>
      </c>
      <c r="L52" s="167">
        <f t="shared" si="22"/>
        <v>71</v>
      </c>
      <c r="M52" s="166">
        <f t="shared" si="23"/>
        <v>139</v>
      </c>
      <c r="N52" s="193">
        <f t="shared" si="24"/>
        <v>66.019417475728162</v>
      </c>
      <c r="O52" s="193">
        <f t="shared" si="24"/>
        <v>50</v>
      </c>
      <c r="P52" s="193">
        <f t="shared" si="24"/>
        <v>56.734693877551024</v>
      </c>
    </row>
    <row r="53" spans="1:16" s="2" customFormat="1" ht="13.5">
      <c r="A53" s="160" t="s">
        <v>34</v>
      </c>
      <c r="B53" s="166">
        <f t="shared" ref="B53:M53" si="25">SUM(B40:B52)</f>
        <v>307</v>
      </c>
      <c r="C53" s="166">
        <f t="shared" si="25"/>
        <v>316</v>
      </c>
      <c r="D53" s="166">
        <f t="shared" si="25"/>
        <v>623</v>
      </c>
      <c r="E53" s="166">
        <f t="shared" si="25"/>
        <v>90</v>
      </c>
      <c r="F53" s="166">
        <f t="shared" si="25"/>
        <v>94</v>
      </c>
      <c r="G53" s="166">
        <f t="shared" si="25"/>
        <v>184</v>
      </c>
      <c r="H53" s="166">
        <f t="shared" si="25"/>
        <v>92</v>
      </c>
      <c r="I53" s="166">
        <f t="shared" si="25"/>
        <v>90</v>
      </c>
      <c r="J53" s="166">
        <f t="shared" si="25"/>
        <v>182</v>
      </c>
      <c r="K53" s="166">
        <f t="shared" si="25"/>
        <v>182</v>
      </c>
      <c r="L53" s="166">
        <f t="shared" si="25"/>
        <v>184</v>
      </c>
      <c r="M53" s="166">
        <f t="shared" si="25"/>
        <v>366</v>
      </c>
      <c r="N53" s="193">
        <f>ROUND(IF(OR(K53=0,B53=0),0,K53/B53*100),2)</f>
        <v>59.28</v>
      </c>
      <c r="O53" s="193">
        <f>ROUND(IF(OR(L53=0,C53=0),0,L53/C53*100),2)</f>
        <v>58.23</v>
      </c>
      <c r="P53" s="193">
        <f>ROUND(IF(OR(M53=0,D53=0),0,M53/D53*100),2)</f>
        <v>58.75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755" priority="185" stopIfTrue="1" operator="notEqual">
      <formula>B36</formula>
    </cfRule>
  </conditionalFormatting>
  <conditionalFormatting sqref="H49:J49">
    <cfRule type="cellIs" dxfId="2754" priority="186" stopIfTrue="1" operator="greaterThan">
      <formula>100</formula>
    </cfRule>
    <cfRule type="cellIs" dxfId="2753" priority="187" stopIfTrue="1" operator="notEqual">
      <formula>H36</formula>
    </cfRule>
  </conditionalFormatting>
  <conditionalFormatting sqref="H39:J48">
    <cfRule type="cellIs" dxfId="2752" priority="188" stopIfTrue="1" operator="greaterThan">
      <formula>100</formula>
    </cfRule>
  </conditionalFormatting>
  <conditionalFormatting sqref="B49:G49">
    <cfRule type="cellIs" dxfId="2751" priority="184" stopIfTrue="1" operator="notEqual">
      <formula>B36</formula>
    </cfRule>
  </conditionalFormatting>
  <conditionalFormatting sqref="H49:J49">
    <cfRule type="cellIs" dxfId="2750" priority="182" stopIfTrue="1" operator="greaterThan">
      <formula>100</formula>
    </cfRule>
    <cfRule type="cellIs" dxfId="2749" priority="183" stopIfTrue="1" operator="notEqual">
      <formula>H36</formula>
    </cfRule>
  </conditionalFormatting>
  <conditionalFormatting sqref="H39:J48">
    <cfRule type="cellIs" dxfId="2748" priority="181" stopIfTrue="1" operator="greaterThan">
      <formula>100</formula>
    </cfRule>
  </conditionalFormatting>
  <conditionalFormatting sqref="B49:G49">
    <cfRule type="cellIs" dxfId="2747" priority="180" stopIfTrue="1" operator="notEqual">
      <formula>B36</formula>
    </cfRule>
  </conditionalFormatting>
  <conditionalFormatting sqref="H49:J49">
    <cfRule type="cellIs" dxfId="2746" priority="178" stopIfTrue="1" operator="greaterThan">
      <formula>100</formula>
    </cfRule>
    <cfRule type="cellIs" dxfId="2745" priority="179" stopIfTrue="1" operator="notEqual">
      <formula>H36</formula>
    </cfRule>
  </conditionalFormatting>
  <conditionalFormatting sqref="H39:J48">
    <cfRule type="cellIs" dxfId="2744" priority="177" stopIfTrue="1" operator="greaterThan">
      <formula>100</formula>
    </cfRule>
  </conditionalFormatting>
  <conditionalFormatting sqref="B49:G49">
    <cfRule type="cellIs" dxfId="2743" priority="176" stopIfTrue="1" operator="notEqual">
      <formula>B36</formula>
    </cfRule>
  </conditionalFormatting>
  <conditionalFormatting sqref="H49:J49">
    <cfRule type="cellIs" dxfId="2742" priority="174" stopIfTrue="1" operator="greaterThan">
      <formula>100</formula>
    </cfRule>
    <cfRule type="cellIs" dxfId="2741" priority="175" stopIfTrue="1" operator="notEqual">
      <formula>H36</formula>
    </cfRule>
  </conditionalFormatting>
  <conditionalFormatting sqref="H39:J48">
    <cfRule type="cellIs" dxfId="2740" priority="173" stopIfTrue="1" operator="greaterThan">
      <formula>100</formula>
    </cfRule>
  </conditionalFormatting>
  <conditionalFormatting sqref="B49:G49">
    <cfRule type="cellIs" dxfId="2739" priority="172" stopIfTrue="1" operator="notEqual">
      <formula>B36</formula>
    </cfRule>
  </conditionalFormatting>
  <conditionalFormatting sqref="H49:J49">
    <cfRule type="cellIs" dxfId="2738" priority="170" stopIfTrue="1" operator="greaterThan">
      <formula>100</formula>
    </cfRule>
    <cfRule type="cellIs" dxfId="2737" priority="171" stopIfTrue="1" operator="notEqual">
      <formula>H36</formula>
    </cfRule>
  </conditionalFormatting>
  <conditionalFormatting sqref="H39:J48">
    <cfRule type="cellIs" dxfId="2736" priority="169" stopIfTrue="1" operator="greaterThan">
      <formula>100</formula>
    </cfRule>
  </conditionalFormatting>
  <conditionalFormatting sqref="B49:G49">
    <cfRule type="cellIs" dxfId="2735" priority="168" stopIfTrue="1" operator="notEqual">
      <formula>B36</formula>
    </cfRule>
  </conditionalFormatting>
  <conditionalFormatting sqref="H49:J49">
    <cfRule type="cellIs" dxfId="2734" priority="166" stopIfTrue="1" operator="greaterThan">
      <formula>100</formula>
    </cfRule>
    <cfRule type="cellIs" dxfId="2733" priority="167" stopIfTrue="1" operator="notEqual">
      <formula>H36</formula>
    </cfRule>
  </conditionalFormatting>
  <conditionalFormatting sqref="H39:J48">
    <cfRule type="cellIs" dxfId="2732" priority="165" stopIfTrue="1" operator="greaterThan">
      <formula>100</formula>
    </cfRule>
  </conditionalFormatting>
  <conditionalFormatting sqref="B49:G49">
    <cfRule type="cellIs" dxfId="2731" priority="164" stopIfTrue="1" operator="notEqual">
      <formula>B36</formula>
    </cfRule>
  </conditionalFormatting>
  <conditionalFormatting sqref="H49:J49">
    <cfRule type="cellIs" dxfId="2730" priority="162" stopIfTrue="1" operator="greaterThan">
      <formula>100</formula>
    </cfRule>
    <cfRule type="cellIs" dxfId="2729" priority="163" stopIfTrue="1" operator="notEqual">
      <formula>H36</formula>
    </cfRule>
  </conditionalFormatting>
  <conditionalFormatting sqref="H39:J48">
    <cfRule type="cellIs" dxfId="2728" priority="161" stopIfTrue="1" operator="greaterThan">
      <formula>100</formula>
    </cfRule>
  </conditionalFormatting>
  <conditionalFormatting sqref="B49:G49">
    <cfRule type="cellIs" dxfId="2727" priority="160" stopIfTrue="1" operator="notEqual">
      <formula>B36</formula>
    </cfRule>
  </conditionalFormatting>
  <conditionalFormatting sqref="H49:J49">
    <cfRule type="cellIs" dxfId="2726" priority="158" stopIfTrue="1" operator="greaterThan">
      <formula>100</formula>
    </cfRule>
    <cfRule type="cellIs" dxfId="2725" priority="159" stopIfTrue="1" operator="notEqual">
      <formula>H36</formula>
    </cfRule>
  </conditionalFormatting>
  <conditionalFormatting sqref="H39:J48">
    <cfRule type="cellIs" dxfId="2724" priority="157" stopIfTrue="1" operator="greaterThan">
      <formula>100</formula>
    </cfRule>
  </conditionalFormatting>
  <conditionalFormatting sqref="B49:G49">
    <cfRule type="cellIs" dxfId="2723" priority="156" stopIfTrue="1" operator="notEqual">
      <formula>B36</formula>
    </cfRule>
  </conditionalFormatting>
  <conditionalFormatting sqref="H49:J49">
    <cfRule type="cellIs" dxfId="2722" priority="154" stopIfTrue="1" operator="greaterThan">
      <formula>100</formula>
    </cfRule>
    <cfRule type="cellIs" dxfId="2721" priority="155" stopIfTrue="1" operator="notEqual">
      <formula>H36</formula>
    </cfRule>
  </conditionalFormatting>
  <conditionalFormatting sqref="H39:J48">
    <cfRule type="cellIs" dxfId="2720" priority="153" stopIfTrue="1" operator="greaterThan">
      <formula>100</formula>
    </cfRule>
  </conditionalFormatting>
  <conditionalFormatting sqref="B49:G49">
    <cfRule type="cellIs" dxfId="2719" priority="152" stopIfTrue="1" operator="notEqual">
      <formula>B36</formula>
    </cfRule>
  </conditionalFormatting>
  <conditionalFormatting sqref="H49:J49">
    <cfRule type="cellIs" dxfId="2718" priority="150" stopIfTrue="1" operator="greaterThan">
      <formula>100</formula>
    </cfRule>
    <cfRule type="cellIs" dxfId="2717" priority="151" stopIfTrue="1" operator="notEqual">
      <formula>H36</formula>
    </cfRule>
  </conditionalFormatting>
  <conditionalFormatting sqref="H39:J48">
    <cfRule type="cellIs" dxfId="2716" priority="149" stopIfTrue="1" operator="greaterThan">
      <formula>100</formula>
    </cfRule>
  </conditionalFormatting>
  <conditionalFormatting sqref="B49:G49">
    <cfRule type="cellIs" dxfId="2715" priority="148" stopIfTrue="1" operator="notEqual">
      <formula>B36</formula>
    </cfRule>
  </conditionalFormatting>
  <conditionalFormatting sqref="H49:J49">
    <cfRule type="cellIs" dxfId="2714" priority="146" stopIfTrue="1" operator="greaterThan">
      <formula>100</formula>
    </cfRule>
    <cfRule type="cellIs" dxfId="2713" priority="147" stopIfTrue="1" operator="notEqual">
      <formula>H36</formula>
    </cfRule>
  </conditionalFormatting>
  <conditionalFormatting sqref="H39:J48">
    <cfRule type="cellIs" dxfId="2712" priority="145" stopIfTrue="1" operator="greaterThan">
      <formula>100</formula>
    </cfRule>
  </conditionalFormatting>
  <conditionalFormatting sqref="B49:G49">
    <cfRule type="cellIs" dxfId="2711" priority="144" stopIfTrue="1" operator="notEqual">
      <formula>B36</formula>
    </cfRule>
  </conditionalFormatting>
  <conditionalFormatting sqref="H49:J49">
    <cfRule type="cellIs" dxfId="2710" priority="142" stopIfTrue="1" operator="greaterThan">
      <formula>100</formula>
    </cfRule>
    <cfRule type="cellIs" dxfId="2709" priority="143" stopIfTrue="1" operator="notEqual">
      <formula>H36</formula>
    </cfRule>
  </conditionalFormatting>
  <conditionalFormatting sqref="H39:J48">
    <cfRule type="cellIs" dxfId="2708" priority="141" stopIfTrue="1" operator="greaterThan">
      <formula>100</formula>
    </cfRule>
  </conditionalFormatting>
  <conditionalFormatting sqref="B49:G49">
    <cfRule type="cellIs" dxfId="2707" priority="140" stopIfTrue="1" operator="notEqual">
      <formula>B36</formula>
    </cfRule>
  </conditionalFormatting>
  <conditionalFormatting sqref="H49:J49">
    <cfRule type="cellIs" dxfId="2706" priority="138" stopIfTrue="1" operator="greaterThan">
      <formula>100</formula>
    </cfRule>
    <cfRule type="cellIs" dxfId="2705" priority="139" stopIfTrue="1" operator="notEqual">
      <formula>H36</formula>
    </cfRule>
  </conditionalFormatting>
  <conditionalFormatting sqref="H39:J48">
    <cfRule type="cellIs" dxfId="2704" priority="137" stopIfTrue="1" operator="greaterThan">
      <formula>100</formula>
    </cfRule>
  </conditionalFormatting>
  <conditionalFormatting sqref="B49:G49">
    <cfRule type="cellIs" dxfId="2703" priority="136" stopIfTrue="1" operator="notEqual">
      <formula>B36</formula>
    </cfRule>
  </conditionalFormatting>
  <conditionalFormatting sqref="H49:J49">
    <cfRule type="cellIs" dxfId="2702" priority="134" stopIfTrue="1" operator="greaterThan">
      <formula>100</formula>
    </cfRule>
    <cfRule type="cellIs" dxfId="2701" priority="135" stopIfTrue="1" operator="notEqual">
      <formula>H36</formula>
    </cfRule>
  </conditionalFormatting>
  <conditionalFormatting sqref="H39:J48">
    <cfRule type="cellIs" dxfId="2700" priority="133" stopIfTrue="1" operator="greaterThan">
      <formula>100</formula>
    </cfRule>
  </conditionalFormatting>
  <conditionalFormatting sqref="B49:G49">
    <cfRule type="cellIs" dxfId="2699" priority="132" stopIfTrue="1" operator="notEqual">
      <formula>B36</formula>
    </cfRule>
  </conditionalFormatting>
  <conditionalFormatting sqref="H49:J49">
    <cfRule type="cellIs" dxfId="2698" priority="130" stopIfTrue="1" operator="greaterThan">
      <formula>100</formula>
    </cfRule>
    <cfRule type="cellIs" dxfId="2697" priority="131" stopIfTrue="1" operator="notEqual">
      <formula>H36</formula>
    </cfRule>
  </conditionalFormatting>
  <conditionalFormatting sqref="H39:J48">
    <cfRule type="cellIs" dxfId="2696" priority="129" stopIfTrue="1" operator="greaterThan">
      <formula>100</formula>
    </cfRule>
  </conditionalFormatting>
  <conditionalFormatting sqref="B49:G49">
    <cfRule type="cellIs" dxfId="2695" priority="128" stopIfTrue="1" operator="notEqual">
      <formula>B36</formula>
    </cfRule>
  </conditionalFormatting>
  <conditionalFormatting sqref="H49:J49">
    <cfRule type="cellIs" dxfId="2694" priority="126" stopIfTrue="1" operator="greaterThan">
      <formula>100</formula>
    </cfRule>
    <cfRule type="cellIs" dxfId="2693" priority="127" stopIfTrue="1" operator="notEqual">
      <formula>H36</formula>
    </cfRule>
  </conditionalFormatting>
  <conditionalFormatting sqref="H39:J48">
    <cfRule type="cellIs" dxfId="2692" priority="125" stopIfTrue="1" operator="greaterThan">
      <formula>100</formula>
    </cfRule>
  </conditionalFormatting>
  <conditionalFormatting sqref="B49:G49">
    <cfRule type="cellIs" dxfId="2691" priority="124" stopIfTrue="1" operator="notEqual">
      <formula>B36</formula>
    </cfRule>
  </conditionalFormatting>
  <conditionalFormatting sqref="H49:J49">
    <cfRule type="cellIs" dxfId="2690" priority="122" stopIfTrue="1" operator="greaterThan">
      <formula>100</formula>
    </cfRule>
    <cfRule type="cellIs" dxfId="2689" priority="123" stopIfTrue="1" operator="notEqual">
      <formula>H36</formula>
    </cfRule>
  </conditionalFormatting>
  <conditionalFormatting sqref="H39:J48">
    <cfRule type="cellIs" dxfId="2688" priority="121" stopIfTrue="1" operator="greaterThan">
      <formula>100</formula>
    </cfRule>
  </conditionalFormatting>
  <conditionalFormatting sqref="B49:G49">
    <cfRule type="cellIs" dxfId="2687" priority="120" stopIfTrue="1" operator="notEqual">
      <formula>B36</formula>
    </cfRule>
  </conditionalFormatting>
  <conditionalFormatting sqref="H49:J49">
    <cfRule type="cellIs" dxfId="2686" priority="118" stopIfTrue="1" operator="greaterThan">
      <formula>100</formula>
    </cfRule>
    <cfRule type="cellIs" dxfId="2685" priority="119" stopIfTrue="1" operator="notEqual">
      <formula>H36</formula>
    </cfRule>
  </conditionalFormatting>
  <conditionalFormatting sqref="H39:J48">
    <cfRule type="cellIs" dxfId="2684" priority="117" stopIfTrue="1" operator="greaterThan">
      <formula>100</formula>
    </cfRule>
  </conditionalFormatting>
  <conditionalFormatting sqref="B49:G49">
    <cfRule type="cellIs" dxfId="2683" priority="116" stopIfTrue="1" operator="notEqual">
      <formula>B36</formula>
    </cfRule>
  </conditionalFormatting>
  <conditionalFormatting sqref="H49:J49">
    <cfRule type="cellIs" dxfId="2682" priority="114" stopIfTrue="1" operator="greaterThan">
      <formula>100</formula>
    </cfRule>
    <cfRule type="cellIs" dxfId="2681" priority="115" stopIfTrue="1" operator="notEqual">
      <formula>H36</formula>
    </cfRule>
  </conditionalFormatting>
  <conditionalFormatting sqref="H39:J48">
    <cfRule type="cellIs" dxfId="2680" priority="113" stopIfTrue="1" operator="greaterThan">
      <formula>100</formula>
    </cfRule>
  </conditionalFormatting>
  <conditionalFormatting sqref="B49:G49">
    <cfRule type="cellIs" dxfId="2679" priority="112" stopIfTrue="1" operator="notEqual">
      <formula>B36</formula>
    </cfRule>
  </conditionalFormatting>
  <conditionalFormatting sqref="H49:J49">
    <cfRule type="cellIs" dxfId="2678" priority="110" stopIfTrue="1" operator="greaterThan">
      <formula>100</formula>
    </cfRule>
    <cfRule type="cellIs" dxfId="2677" priority="111" stopIfTrue="1" operator="notEqual">
      <formula>H36</formula>
    </cfRule>
  </conditionalFormatting>
  <conditionalFormatting sqref="H39:J48">
    <cfRule type="cellIs" dxfId="2676" priority="109" stopIfTrue="1" operator="greaterThan">
      <formula>100</formula>
    </cfRule>
  </conditionalFormatting>
  <conditionalFormatting sqref="B49:G49">
    <cfRule type="cellIs" dxfId="2675" priority="108" stopIfTrue="1" operator="notEqual">
      <formula>B36</formula>
    </cfRule>
  </conditionalFormatting>
  <conditionalFormatting sqref="H49:J49">
    <cfRule type="cellIs" dxfId="2674" priority="106" stopIfTrue="1" operator="greaterThan">
      <formula>100</formula>
    </cfRule>
    <cfRule type="cellIs" dxfId="2673" priority="107" stopIfTrue="1" operator="notEqual">
      <formula>H36</formula>
    </cfRule>
  </conditionalFormatting>
  <conditionalFormatting sqref="H39:J48">
    <cfRule type="cellIs" dxfId="2672" priority="105" stopIfTrue="1" operator="greaterThan">
      <formula>100</formula>
    </cfRule>
  </conditionalFormatting>
  <conditionalFormatting sqref="B49:G49">
    <cfRule type="cellIs" dxfId="2671" priority="104" stopIfTrue="1" operator="notEqual">
      <formula>B36</formula>
    </cfRule>
  </conditionalFormatting>
  <conditionalFormatting sqref="H49:J49">
    <cfRule type="cellIs" dxfId="2670" priority="102" stopIfTrue="1" operator="greaterThan">
      <formula>100</formula>
    </cfRule>
    <cfRule type="cellIs" dxfId="2669" priority="103" stopIfTrue="1" operator="notEqual">
      <formula>H36</formula>
    </cfRule>
  </conditionalFormatting>
  <conditionalFormatting sqref="H39:J48">
    <cfRule type="cellIs" dxfId="2668" priority="101" stopIfTrue="1" operator="greaterThan">
      <formula>100</formula>
    </cfRule>
  </conditionalFormatting>
  <conditionalFormatting sqref="B49:G49">
    <cfRule type="cellIs" dxfId="2667" priority="100" stopIfTrue="1" operator="notEqual">
      <formula>B36</formula>
    </cfRule>
  </conditionalFormatting>
  <conditionalFormatting sqref="H49:J49">
    <cfRule type="cellIs" dxfId="2666" priority="98" stopIfTrue="1" operator="greaterThan">
      <formula>100</formula>
    </cfRule>
    <cfRule type="cellIs" dxfId="2665" priority="99" stopIfTrue="1" operator="notEqual">
      <formula>H36</formula>
    </cfRule>
  </conditionalFormatting>
  <conditionalFormatting sqref="H39:J48">
    <cfRule type="cellIs" dxfId="2664" priority="97" stopIfTrue="1" operator="greaterThan">
      <formula>100</formula>
    </cfRule>
  </conditionalFormatting>
  <conditionalFormatting sqref="B49:G49">
    <cfRule type="cellIs" dxfId="2663" priority="96" stopIfTrue="1" operator="notEqual">
      <formula>B36</formula>
    </cfRule>
  </conditionalFormatting>
  <conditionalFormatting sqref="H49:J49">
    <cfRule type="cellIs" dxfId="2662" priority="94" stopIfTrue="1" operator="greaterThan">
      <formula>100</formula>
    </cfRule>
    <cfRule type="cellIs" dxfId="2661" priority="95" stopIfTrue="1" operator="notEqual">
      <formula>H36</formula>
    </cfRule>
  </conditionalFormatting>
  <conditionalFormatting sqref="H39:J48">
    <cfRule type="cellIs" dxfId="2660" priority="93" stopIfTrue="1" operator="greaterThan">
      <formula>100</formula>
    </cfRule>
  </conditionalFormatting>
  <conditionalFormatting sqref="B49:G49">
    <cfRule type="cellIs" dxfId="2659" priority="92" stopIfTrue="1" operator="notEqual">
      <formula>B36</formula>
    </cfRule>
  </conditionalFormatting>
  <conditionalFormatting sqref="H49:J49">
    <cfRule type="cellIs" dxfId="2658" priority="90" stopIfTrue="1" operator="greaterThan">
      <formula>100</formula>
    </cfRule>
    <cfRule type="cellIs" dxfId="2657" priority="91" stopIfTrue="1" operator="notEqual">
      <formula>H36</formula>
    </cfRule>
  </conditionalFormatting>
  <conditionalFormatting sqref="H39:J48">
    <cfRule type="cellIs" dxfId="2656" priority="89" stopIfTrue="1" operator="greaterThan">
      <formula>100</formula>
    </cfRule>
  </conditionalFormatting>
  <conditionalFormatting sqref="B49:G49">
    <cfRule type="cellIs" dxfId="2655" priority="88" stopIfTrue="1" operator="notEqual">
      <formula>B36</formula>
    </cfRule>
  </conditionalFormatting>
  <conditionalFormatting sqref="H49:J49">
    <cfRule type="cellIs" dxfId="2654" priority="86" stopIfTrue="1" operator="greaterThan">
      <formula>100</formula>
    </cfRule>
    <cfRule type="cellIs" dxfId="2653" priority="87" stopIfTrue="1" operator="notEqual">
      <formula>H36</formula>
    </cfRule>
  </conditionalFormatting>
  <conditionalFormatting sqref="H39:J48">
    <cfRule type="cellIs" dxfId="2652" priority="85" stopIfTrue="1" operator="greaterThan">
      <formula>100</formula>
    </cfRule>
  </conditionalFormatting>
  <conditionalFormatting sqref="B49:G49">
    <cfRule type="cellIs" dxfId="2651" priority="84" stopIfTrue="1" operator="notEqual">
      <formula>B36</formula>
    </cfRule>
  </conditionalFormatting>
  <conditionalFormatting sqref="H49:J49">
    <cfRule type="cellIs" dxfId="2650" priority="82" stopIfTrue="1" operator="greaterThan">
      <formula>100</formula>
    </cfRule>
    <cfRule type="cellIs" dxfId="2649" priority="83" stopIfTrue="1" operator="notEqual">
      <formula>H36</formula>
    </cfRule>
  </conditionalFormatting>
  <conditionalFormatting sqref="H39:J48">
    <cfRule type="cellIs" dxfId="2648" priority="81" stopIfTrue="1" operator="greaterThan">
      <formula>100</formula>
    </cfRule>
  </conditionalFormatting>
  <conditionalFormatting sqref="B49:G49">
    <cfRule type="cellIs" dxfId="2647" priority="80" stopIfTrue="1" operator="notEqual">
      <formula>B36</formula>
    </cfRule>
  </conditionalFormatting>
  <conditionalFormatting sqref="H49:J49">
    <cfRule type="cellIs" dxfId="2646" priority="78" stopIfTrue="1" operator="greaterThan">
      <formula>100</formula>
    </cfRule>
    <cfRule type="cellIs" dxfId="2645" priority="79" stopIfTrue="1" operator="notEqual">
      <formula>H36</formula>
    </cfRule>
  </conditionalFormatting>
  <conditionalFormatting sqref="H39:J48">
    <cfRule type="cellIs" dxfId="2644" priority="77" stopIfTrue="1" operator="greaterThan">
      <formula>100</formula>
    </cfRule>
  </conditionalFormatting>
  <conditionalFormatting sqref="B49:G49">
    <cfRule type="cellIs" dxfId="2643" priority="76" stopIfTrue="1" operator="notEqual">
      <formula>B36</formula>
    </cfRule>
  </conditionalFormatting>
  <conditionalFormatting sqref="H49:J49">
    <cfRule type="cellIs" dxfId="2642" priority="74" stopIfTrue="1" operator="greaterThan">
      <formula>100</formula>
    </cfRule>
    <cfRule type="cellIs" dxfId="2641" priority="75" stopIfTrue="1" operator="notEqual">
      <formula>H36</formula>
    </cfRule>
  </conditionalFormatting>
  <conditionalFormatting sqref="H39:J48">
    <cfRule type="cellIs" dxfId="2640" priority="73" stopIfTrue="1" operator="greaterThan">
      <formula>100</formula>
    </cfRule>
  </conditionalFormatting>
  <conditionalFormatting sqref="B49:G49">
    <cfRule type="cellIs" dxfId="2639" priority="72" stopIfTrue="1" operator="notEqual">
      <formula>B36</formula>
    </cfRule>
  </conditionalFormatting>
  <conditionalFormatting sqref="H49:J49">
    <cfRule type="cellIs" dxfId="2638" priority="70" stopIfTrue="1" operator="greaterThan">
      <formula>100</formula>
    </cfRule>
    <cfRule type="cellIs" dxfId="2637" priority="71" stopIfTrue="1" operator="notEqual">
      <formula>H36</formula>
    </cfRule>
  </conditionalFormatting>
  <conditionalFormatting sqref="H39:J48">
    <cfRule type="cellIs" dxfId="2636" priority="69" stopIfTrue="1" operator="greaterThan">
      <formula>100</formula>
    </cfRule>
  </conditionalFormatting>
  <conditionalFormatting sqref="B49:G49">
    <cfRule type="cellIs" dxfId="2635" priority="68" stopIfTrue="1" operator="notEqual">
      <formula>B36</formula>
    </cfRule>
  </conditionalFormatting>
  <conditionalFormatting sqref="H49:J49">
    <cfRule type="cellIs" dxfId="2634" priority="66" stopIfTrue="1" operator="greaterThan">
      <formula>100</formula>
    </cfRule>
    <cfRule type="cellIs" dxfId="2633" priority="67" stopIfTrue="1" operator="notEqual">
      <formula>H36</formula>
    </cfRule>
  </conditionalFormatting>
  <conditionalFormatting sqref="H39:J48">
    <cfRule type="cellIs" dxfId="2632" priority="65" stopIfTrue="1" operator="greaterThan">
      <formula>100</formula>
    </cfRule>
  </conditionalFormatting>
  <conditionalFormatting sqref="B49:G49">
    <cfRule type="cellIs" dxfId="2631" priority="64" stopIfTrue="1" operator="notEqual">
      <formula>B36</formula>
    </cfRule>
  </conditionalFormatting>
  <conditionalFormatting sqref="H49:J49">
    <cfRule type="cellIs" dxfId="2630" priority="62" stopIfTrue="1" operator="greaterThan">
      <formula>100</formula>
    </cfRule>
    <cfRule type="cellIs" dxfId="2629" priority="63" stopIfTrue="1" operator="notEqual">
      <formula>H36</formula>
    </cfRule>
  </conditionalFormatting>
  <conditionalFormatting sqref="H39:J48">
    <cfRule type="cellIs" dxfId="2628" priority="61" stopIfTrue="1" operator="greaterThan">
      <formula>100</formula>
    </cfRule>
  </conditionalFormatting>
  <conditionalFormatting sqref="B49:G49">
    <cfRule type="cellIs" dxfId="2627" priority="60" stopIfTrue="1" operator="notEqual">
      <formula>B36</formula>
    </cfRule>
  </conditionalFormatting>
  <conditionalFormatting sqref="H49:J49">
    <cfRule type="cellIs" dxfId="2626" priority="58" stopIfTrue="1" operator="greaterThan">
      <formula>100</formula>
    </cfRule>
    <cfRule type="cellIs" dxfId="2625" priority="59" stopIfTrue="1" operator="notEqual">
      <formula>H36</formula>
    </cfRule>
  </conditionalFormatting>
  <conditionalFormatting sqref="H39:J48">
    <cfRule type="cellIs" dxfId="2624" priority="57" stopIfTrue="1" operator="greaterThan">
      <formula>100</formula>
    </cfRule>
  </conditionalFormatting>
  <conditionalFormatting sqref="B49:G49">
    <cfRule type="cellIs" dxfId="2623" priority="56" stopIfTrue="1" operator="notEqual">
      <formula>B36</formula>
    </cfRule>
  </conditionalFormatting>
  <conditionalFormatting sqref="H49:J49">
    <cfRule type="cellIs" dxfId="2622" priority="54" stopIfTrue="1" operator="greaterThan">
      <formula>100</formula>
    </cfRule>
    <cfRule type="cellIs" dxfId="2621" priority="55" stopIfTrue="1" operator="notEqual">
      <formula>H36</formula>
    </cfRule>
  </conditionalFormatting>
  <conditionalFormatting sqref="H39:J48">
    <cfRule type="cellIs" dxfId="2620" priority="53" stopIfTrue="1" operator="greaterThan">
      <formula>100</formula>
    </cfRule>
  </conditionalFormatting>
  <conditionalFormatting sqref="B49:G49">
    <cfRule type="cellIs" dxfId="2619" priority="52" stopIfTrue="1" operator="notEqual">
      <formula>B36</formula>
    </cfRule>
  </conditionalFormatting>
  <conditionalFormatting sqref="H49:J49">
    <cfRule type="cellIs" dxfId="2618" priority="50" stopIfTrue="1" operator="greaterThan">
      <formula>100</formula>
    </cfRule>
    <cfRule type="cellIs" dxfId="2617" priority="51" stopIfTrue="1" operator="notEqual">
      <formula>H36</formula>
    </cfRule>
  </conditionalFormatting>
  <conditionalFormatting sqref="H39:J48">
    <cfRule type="cellIs" dxfId="2616" priority="49" stopIfTrue="1" operator="greaterThan">
      <formula>100</formula>
    </cfRule>
  </conditionalFormatting>
  <conditionalFormatting sqref="B49:G49">
    <cfRule type="cellIs" dxfId="2615" priority="48" stopIfTrue="1" operator="notEqual">
      <formula>B36</formula>
    </cfRule>
  </conditionalFormatting>
  <conditionalFormatting sqref="H49:J49">
    <cfRule type="cellIs" dxfId="2614" priority="46" stopIfTrue="1" operator="greaterThan">
      <formula>100</formula>
    </cfRule>
    <cfRule type="cellIs" dxfId="2613" priority="47" stopIfTrue="1" operator="notEqual">
      <formula>H36</formula>
    </cfRule>
  </conditionalFormatting>
  <conditionalFormatting sqref="H39:J48">
    <cfRule type="cellIs" dxfId="2612" priority="45" stopIfTrue="1" operator="greaterThan">
      <formula>100</formula>
    </cfRule>
  </conditionalFormatting>
  <conditionalFormatting sqref="B53:G53">
    <cfRule type="cellIs" dxfId="2611" priority="44" stopIfTrue="1" operator="notEqual">
      <formula>B38</formula>
    </cfRule>
  </conditionalFormatting>
  <conditionalFormatting sqref="H53:J53">
    <cfRule type="cellIs" dxfId="2610" priority="42" stopIfTrue="1" operator="greaterThan">
      <formula>100</formula>
    </cfRule>
    <cfRule type="cellIs" dxfId="2609" priority="43" stopIfTrue="1" operator="notEqual">
      <formula>H38</formula>
    </cfRule>
  </conditionalFormatting>
  <conditionalFormatting sqref="H40:J52">
    <cfRule type="cellIs" dxfId="2608" priority="41" stopIfTrue="1" operator="greaterThan">
      <formula>100</formula>
    </cfRule>
  </conditionalFormatting>
  <conditionalFormatting sqref="B53:G53">
    <cfRule type="cellIs" dxfId="2607" priority="40" stopIfTrue="1" operator="notEqual">
      <formula>B38</formula>
    </cfRule>
  </conditionalFormatting>
  <conditionalFormatting sqref="H53:J53">
    <cfRule type="cellIs" dxfId="2606" priority="38" stopIfTrue="1" operator="greaterThan">
      <formula>100</formula>
    </cfRule>
    <cfRule type="cellIs" dxfId="2605" priority="39" stopIfTrue="1" operator="notEqual">
      <formula>H38</formula>
    </cfRule>
  </conditionalFormatting>
  <conditionalFormatting sqref="H40:J52">
    <cfRule type="cellIs" dxfId="2604" priority="37" stopIfTrue="1" operator="greaterThan">
      <formula>100</formula>
    </cfRule>
  </conditionalFormatting>
  <conditionalFormatting sqref="B49:G49">
    <cfRule type="cellIs" dxfId="2603" priority="36" stopIfTrue="1" operator="notEqual">
      <formula>B36</formula>
    </cfRule>
  </conditionalFormatting>
  <conditionalFormatting sqref="H49:J49">
    <cfRule type="cellIs" dxfId="2602" priority="34" stopIfTrue="1" operator="greaterThan">
      <formula>100</formula>
    </cfRule>
    <cfRule type="cellIs" dxfId="2601" priority="35" stopIfTrue="1" operator="notEqual">
      <formula>H36</formula>
    </cfRule>
  </conditionalFormatting>
  <conditionalFormatting sqref="H39:J48">
    <cfRule type="cellIs" dxfId="2600" priority="33" stopIfTrue="1" operator="greaterThan">
      <formula>100</formula>
    </cfRule>
  </conditionalFormatting>
  <conditionalFormatting sqref="B53:G53">
    <cfRule type="cellIs" dxfId="2599" priority="32" stopIfTrue="1" operator="notEqual">
      <formula>B38</formula>
    </cfRule>
  </conditionalFormatting>
  <conditionalFormatting sqref="H53:J53">
    <cfRule type="cellIs" dxfId="2598" priority="30" stopIfTrue="1" operator="greaterThan">
      <formula>100</formula>
    </cfRule>
    <cfRule type="cellIs" dxfId="2597" priority="31" stopIfTrue="1" operator="notEqual">
      <formula>H38</formula>
    </cfRule>
  </conditionalFormatting>
  <conditionalFormatting sqref="H40:J52">
    <cfRule type="cellIs" dxfId="2596" priority="29" stopIfTrue="1" operator="greaterThan">
      <formula>100</formula>
    </cfRule>
  </conditionalFormatting>
  <conditionalFormatting sqref="B53:G53">
    <cfRule type="cellIs" dxfId="2595" priority="28" stopIfTrue="1" operator="notEqual">
      <formula>B38</formula>
    </cfRule>
  </conditionalFormatting>
  <conditionalFormatting sqref="H53:J53">
    <cfRule type="cellIs" dxfId="2594" priority="26" stopIfTrue="1" operator="greaterThan">
      <formula>100</formula>
    </cfRule>
    <cfRule type="cellIs" dxfId="2593" priority="27" stopIfTrue="1" operator="notEqual">
      <formula>H38</formula>
    </cfRule>
  </conditionalFormatting>
  <conditionalFormatting sqref="H40:J52">
    <cfRule type="cellIs" dxfId="2592" priority="25" stopIfTrue="1" operator="greaterThan">
      <formula>100</formula>
    </cfRule>
  </conditionalFormatting>
  <conditionalFormatting sqref="B49:G49">
    <cfRule type="cellIs" dxfId="2591" priority="24" stopIfTrue="1" operator="notEqual">
      <formula>B36</formula>
    </cfRule>
  </conditionalFormatting>
  <conditionalFormatting sqref="H49:J49">
    <cfRule type="cellIs" dxfId="2590" priority="22" stopIfTrue="1" operator="greaterThan">
      <formula>100</formula>
    </cfRule>
    <cfRule type="cellIs" dxfId="2589" priority="23" stopIfTrue="1" operator="notEqual">
      <formula>H36</formula>
    </cfRule>
  </conditionalFormatting>
  <conditionalFormatting sqref="H39:J48">
    <cfRule type="cellIs" dxfId="2588" priority="21" stopIfTrue="1" operator="greaterThan">
      <formula>100</formula>
    </cfRule>
  </conditionalFormatting>
  <conditionalFormatting sqref="B53:G53">
    <cfRule type="cellIs" dxfId="2587" priority="20" stopIfTrue="1" operator="notEqual">
      <formula>B38</formula>
    </cfRule>
  </conditionalFormatting>
  <conditionalFormatting sqref="H53:J53">
    <cfRule type="cellIs" dxfId="2586" priority="18" stopIfTrue="1" operator="greaterThan">
      <formula>100</formula>
    </cfRule>
    <cfRule type="cellIs" dxfId="2585" priority="19" stopIfTrue="1" operator="notEqual">
      <formula>H38</formula>
    </cfRule>
  </conditionalFormatting>
  <conditionalFormatting sqref="H40:J52">
    <cfRule type="cellIs" dxfId="2584" priority="17" stopIfTrue="1" operator="greaterThan">
      <formula>100</formula>
    </cfRule>
  </conditionalFormatting>
  <conditionalFormatting sqref="B53:G53">
    <cfRule type="cellIs" dxfId="2583" priority="16" stopIfTrue="1" operator="notEqual">
      <formula>B38</formula>
    </cfRule>
  </conditionalFormatting>
  <conditionalFormatting sqref="H53:J53">
    <cfRule type="cellIs" dxfId="2582" priority="14" stopIfTrue="1" operator="greaterThan">
      <formula>100</formula>
    </cfRule>
    <cfRule type="cellIs" dxfId="2581" priority="15" stopIfTrue="1" operator="notEqual">
      <formula>H38</formula>
    </cfRule>
  </conditionalFormatting>
  <conditionalFormatting sqref="H40:J52">
    <cfRule type="cellIs" dxfId="2580" priority="13" stopIfTrue="1" operator="greaterThan">
      <formula>100</formula>
    </cfRule>
  </conditionalFormatting>
  <conditionalFormatting sqref="B53:G53">
    <cfRule type="cellIs" dxfId="2579" priority="12" stopIfTrue="1" operator="notEqual">
      <formula>B38</formula>
    </cfRule>
  </conditionalFormatting>
  <conditionalFormatting sqref="H53:J53">
    <cfRule type="cellIs" dxfId="2578" priority="10" stopIfTrue="1" operator="greaterThan">
      <formula>100</formula>
    </cfRule>
    <cfRule type="cellIs" dxfId="2577" priority="11" stopIfTrue="1" operator="notEqual">
      <formula>H38</formula>
    </cfRule>
  </conditionalFormatting>
  <conditionalFormatting sqref="H40:J52">
    <cfRule type="cellIs" dxfId="2576" priority="9" stopIfTrue="1" operator="greaterThan">
      <formula>100</formula>
    </cfRule>
  </conditionalFormatting>
  <conditionalFormatting sqref="B53:G53">
    <cfRule type="cellIs" dxfId="2575" priority="8" stopIfTrue="1" operator="notEqual">
      <formula>B38</formula>
    </cfRule>
  </conditionalFormatting>
  <conditionalFormatting sqref="H53:J53">
    <cfRule type="cellIs" dxfId="2574" priority="6" stopIfTrue="1" operator="greaterThan">
      <formula>100</formula>
    </cfRule>
    <cfRule type="cellIs" dxfId="2573" priority="7" stopIfTrue="1" operator="notEqual">
      <formula>H38</formula>
    </cfRule>
  </conditionalFormatting>
  <conditionalFormatting sqref="H40:J52">
    <cfRule type="cellIs" dxfId="2572" priority="5" stopIfTrue="1" operator="greaterThan">
      <formula>100</formula>
    </cfRule>
  </conditionalFormatting>
  <conditionalFormatting sqref="B53:M53">
    <cfRule type="cellIs" dxfId="2571" priority="4" stopIfTrue="1" operator="notEqual">
      <formula>B38</formula>
    </cfRule>
  </conditionalFormatting>
  <conditionalFormatting sqref="N53:P53">
    <cfRule type="cellIs" dxfId="2570" priority="2" stopIfTrue="1" operator="greaterThan">
      <formula>100</formula>
    </cfRule>
    <cfRule type="cellIs" dxfId="2569" priority="3" stopIfTrue="1" operator="notEqual">
      <formula>N38</formula>
    </cfRule>
  </conditionalFormatting>
  <conditionalFormatting sqref="N40:P52">
    <cfRule type="cellIs" dxfId="2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60</v>
      </c>
      <c r="C6" s="168">
        <f t="shared" si="0"/>
        <v>48</v>
      </c>
      <c r="D6" s="171">
        <f t="shared" ref="D6:D16" si="1">SUM(B6:C6)</f>
        <v>108</v>
      </c>
      <c r="E6" s="174"/>
      <c r="F6" s="174"/>
      <c r="G6" s="174"/>
      <c r="H6" s="174"/>
      <c r="I6" s="174"/>
      <c r="J6" s="174"/>
      <c r="K6" s="179">
        <f t="shared" ref="K6:L16" si="2">K42</f>
        <v>31</v>
      </c>
      <c r="L6" s="183">
        <f t="shared" si="2"/>
        <v>20</v>
      </c>
      <c r="M6" s="188">
        <f t="shared" ref="M6:M17" si="3">SUM(K6:L6)</f>
        <v>51</v>
      </c>
      <c r="N6" s="91">
        <f t="shared" ref="N6:P17" si="4">IF(OR(K6=0,B6=0),0,K6/B6*100)</f>
        <v>51.666666666666671</v>
      </c>
      <c r="O6" s="194">
        <f t="shared" si="4"/>
        <v>41.666666666666671</v>
      </c>
      <c r="P6" s="196">
        <f t="shared" si="4"/>
        <v>47.222222222222221</v>
      </c>
    </row>
    <row r="7" spans="1:16" s="2" customFormat="1" ht="22.5" hidden="1" customHeight="1">
      <c r="A7" s="8" t="s">
        <v>7</v>
      </c>
      <c r="B7" s="161">
        <f t="shared" si="0"/>
        <v>62</v>
      </c>
      <c r="C7" s="168">
        <f t="shared" si="0"/>
        <v>55</v>
      </c>
      <c r="D7" s="130">
        <f t="shared" si="1"/>
        <v>117</v>
      </c>
      <c r="E7" s="175"/>
      <c r="F7" s="175"/>
      <c r="G7" s="175"/>
      <c r="H7" s="175"/>
      <c r="I7" s="175"/>
      <c r="J7" s="175"/>
      <c r="K7" s="162">
        <f t="shared" si="2"/>
        <v>28</v>
      </c>
      <c r="L7" s="169">
        <f t="shared" si="2"/>
        <v>34</v>
      </c>
      <c r="M7" s="130">
        <f t="shared" si="3"/>
        <v>62</v>
      </c>
      <c r="N7" s="139">
        <f t="shared" si="4"/>
        <v>45.161290322580641</v>
      </c>
      <c r="O7" s="145">
        <f t="shared" si="4"/>
        <v>61.818181818181813</v>
      </c>
      <c r="P7" s="151">
        <f t="shared" si="4"/>
        <v>52.991452991452995</v>
      </c>
    </row>
    <row r="8" spans="1:16" s="2" customFormat="1" ht="22.5" hidden="1" customHeight="1">
      <c r="A8" s="8" t="s">
        <v>11</v>
      </c>
      <c r="B8" s="161">
        <f t="shared" si="0"/>
        <v>42</v>
      </c>
      <c r="C8" s="168">
        <f t="shared" si="0"/>
        <v>31</v>
      </c>
      <c r="D8" s="130">
        <f t="shared" si="1"/>
        <v>73</v>
      </c>
      <c r="E8" s="175"/>
      <c r="F8" s="175"/>
      <c r="G8" s="175"/>
      <c r="H8" s="175"/>
      <c r="I8" s="175"/>
      <c r="J8" s="175"/>
      <c r="K8" s="162">
        <f t="shared" si="2"/>
        <v>24</v>
      </c>
      <c r="L8" s="169">
        <f t="shared" si="2"/>
        <v>13</v>
      </c>
      <c r="M8" s="130">
        <f t="shared" si="3"/>
        <v>37</v>
      </c>
      <c r="N8" s="139">
        <f t="shared" si="4"/>
        <v>57.142857142857139</v>
      </c>
      <c r="O8" s="145">
        <f t="shared" si="4"/>
        <v>41.935483870967744</v>
      </c>
      <c r="P8" s="151">
        <f t="shared" si="4"/>
        <v>50.684931506849317</v>
      </c>
    </row>
    <row r="9" spans="1:16" s="2" customFormat="1" ht="22.5" hidden="1" customHeight="1">
      <c r="A9" s="8" t="s">
        <v>5</v>
      </c>
      <c r="B9" s="161">
        <f t="shared" si="0"/>
        <v>53</v>
      </c>
      <c r="C9" s="168">
        <f t="shared" si="0"/>
        <v>47</v>
      </c>
      <c r="D9" s="130">
        <f t="shared" si="1"/>
        <v>100</v>
      </c>
      <c r="E9" s="175"/>
      <c r="F9" s="175"/>
      <c r="G9" s="175"/>
      <c r="H9" s="175"/>
      <c r="I9" s="175"/>
      <c r="J9" s="175"/>
      <c r="K9" s="162">
        <f t="shared" si="2"/>
        <v>24</v>
      </c>
      <c r="L9" s="169">
        <f t="shared" si="2"/>
        <v>30</v>
      </c>
      <c r="M9" s="130">
        <f t="shared" si="3"/>
        <v>54</v>
      </c>
      <c r="N9" s="139">
        <f t="shared" si="4"/>
        <v>45.283018867924532</v>
      </c>
      <c r="O9" s="145">
        <f t="shared" si="4"/>
        <v>63.829787234042556</v>
      </c>
      <c r="P9" s="151">
        <f t="shared" si="4"/>
        <v>54</v>
      </c>
    </row>
    <row r="10" spans="1:16" s="2" customFormat="1" ht="22.5" hidden="1" customHeight="1">
      <c r="A10" s="8" t="s">
        <v>17</v>
      </c>
      <c r="B10" s="161">
        <f t="shared" si="0"/>
        <v>46</v>
      </c>
      <c r="C10" s="168">
        <f t="shared" si="0"/>
        <v>42</v>
      </c>
      <c r="D10" s="130">
        <f t="shared" si="1"/>
        <v>88</v>
      </c>
      <c r="E10" s="175"/>
      <c r="F10" s="175"/>
      <c r="G10" s="175"/>
      <c r="H10" s="175"/>
      <c r="I10" s="175"/>
      <c r="J10" s="175"/>
      <c r="K10" s="162">
        <f t="shared" si="2"/>
        <v>26</v>
      </c>
      <c r="L10" s="169">
        <f t="shared" si="2"/>
        <v>25</v>
      </c>
      <c r="M10" s="130">
        <f t="shared" si="3"/>
        <v>51</v>
      </c>
      <c r="N10" s="139">
        <f t="shared" si="4"/>
        <v>56.521739130434781</v>
      </c>
      <c r="O10" s="145">
        <f t="shared" si="4"/>
        <v>59.523809523809526</v>
      </c>
      <c r="P10" s="151">
        <f t="shared" si="4"/>
        <v>57.95454545454546</v>
      </c>
    </row>
    <row r="11" spans="1:16" s="2" customFormat="1" ht="22.5" hidden="1" customHeight="1">
      <c r="A11" s="8" t="s">
        <v>4</v>
      </c>
      <c r="B11" s="161">
        <f t="shared" si="0"/>
        <v>61</v>
      </c>
      <c r="C11" s="168">
        <f t="shared" si="0"/>
        <v>59</v>
      </c>
      <c r="D11" s="130">
        <f t="shared" si="1"/>
        <v>120</v>
      </c>
      <c r="E11" s="175"/>
      <c r="F11" s="175"/>
      <c r="G11" s="175"/>
      <c r="H11" s="175"/>
      <c r="I11" s="175"/>
      <c r="J11" s="175"/>
      <c r="K11" s="162">
        <f t="shared" si="2"/>
        <v>37</v>
      </c>
      <c r="L11" s="169">
        <f t="shared" si="2"/>
        <v>39</v>
      </c>
      <c r="M11" s="130">
        <f t="shared" si="3"/>
        <v>76</v>
      </c>
      <c r="N11" s="139">
        <f t="shared" si="4"/>
        <v>60.655737704918032</v>
      </c>
      <c r="O11" s="145">
        <f t="shared" si="4"/>
        <v>66.101694915254242</v>
      </c>
      <c r="P11" s="151">
        <f t="shared" si="4"/>
        <v>63.333333333333329</v>
      </c>
    </row>
    <row r="12" spans="1:16" s="2" customFormat="1" ht="22.5" hidden="1" customHeight="1">
      <c r="A12" s="8" t="s">
        <v>10</v>
      </c>
      <c r="B12" s="161">
        <f t="shared" si="0"/>
        <v>104</v>
      </c>
      <c r="C12" s="168">
        <f t="shared" si="0"/>
        <v>90</v>
      </c>
      <c r="D12" s="130">
        <f t="shared" si="1"/>
        <v>194</v>
      </c>
      <c r="E12" s="175"/>
      <c r="F12" s="175"/>
      <c r="G12" s="175"/>
      <c r="H12" s="175"/>
      <c r="I12" s="175"/>
      <c r="J12" s="175"/>
      <c r="K12" s="162">
        <f t="shared" si="2"/>
        <v>64</v>
      </c>
      <c r="L12" s="169">
        <f t="shared" si="2"/>
        <v>47</v>
      </c>
      <c r="M12" s="130">
        <f t="shared" si="3"/>
        <v>111</v>
      </c>
      <c r="N12" s="139">
        <f t="shared" si="4"/>
        <v>61.53846153846154</v>
      </c>
      <c r="O12" s="145">
        <f t="shared" si="4"/>
        <v>52.222222222222229</v>
      </c>
      <c r="P12" s="151">
        <f t="shared" si="4"/>
        <v>57.21649484536082</v>
      </c>
    </row>
    <row r="13" spans="1:16" s="2" customFormat="1" ht="22.5" hidden="1" customHeight="1">
      <c r="A13" s="8" t="s">
        <v>14</v>
      </c>
      <c r="B13" s="161">
        <f t="shared" si="0"/>
        <v>91</v>
      </c>
      <c r="C13" s="168">
        <f t="shared" si="0"/>
        <v>100</v>
      </c>
      <c r="D13" s="130">
        <f t="shared" si="1"/>
        <v>191</v>
      </c>
      <c r="E13" s="175"/>
      <c r="F13" s="175"/>
      <c r="G13" s="175"/>
      <c r="H13" s="175"/>
      <c r="I13" s="175"/>
      <c r="J13" s="175"/>
      <c r="K13" s="162">
        <f t="shared" si="2"/>
        <v>56</v>
      </c>
      <c r="L13" s="169">
        <f t="shared" si="2"/>
        <v>64</v>
      </c>
      <c r="M13" s="130">
        <f t="shared" si="3"/>
        <v>120</v>
      </c>
      <c r="N13" s="139">
        <f t="shared" si="4"/>
        <v>61.53846153846154</v>
      </c>
      <c r="O13" s="145">
        <f t="shared" si="4"/>
        <v>64</v>
      </c>
      <c r="P13" s="151">
        <f t="shared" si="4"/>
        <v>62.827225130890049</v>
      </c>
    </row>
    <row r="14" spans="1:16" s="2" customFormat="1" ht="22.5" hidden="1" customHeight="1">
      <c r="A14" s="8" t="s">
        <v>20</v>
      </c>
      <c r="B14" s="161">
        <f t="shared" si="0"/>
        <v>85</v>
      </c>
      <c r="C14" s="168">
        <f t="shared" si="0"/>
        <v>94</v>
      </c>
      <c r="D14" s="130">
        <f t="shared" si="1"/>
        <v>179</v>
      </c>
      <c r="E14" s="175"/>
      <c r="F14" s="175"/>
      <c r="G14" s="175"/>
      <c r="H14" s="175"/>
      <c r="I14" s="175"/>
      <c r="J14" s="175"/>
      <c r="K14" s="162">
        <f t="shared" si="2"/>
        <v>54</v>
      </c>
      <c r="L14" s="169">
        <f t="shared" si="2"/>
        <v>61</v>
      </c>
      <c r="M14" s="130">
        <f t="shared" si="3"/>
        <v>115</v>
      </c>
      <c r="N14" s="139">
        <f t="shared" si="4"/>
        <v>63.529411764705877</v>
      </c>
      <c r="O14" s="145">
        <f t="shared" si="4"/>
        <v>64.893617021276597</v>
      </c>
      <c r="P14" s="151">
        <f t="shared" si="4"/>
        <v>64.245810055865931</v>
      </c>
    </row>
    <row r="15" spans="1:16" s="2" customFormat="1" ht="22.5" hidden="1" customHeight="1">
      <c r="A15" s="8" t="s">
        <v>23</v>
      </c>
      <c r="B15" s="161">
        <f t="shared" si="0"/>
        <v>87</v>
      </c>
      <c r="C15" s="168">
        <f t="shared" si="0"/>
        <v>73</v>
      </c>
      <c r="D15" s="130">
        <f t="shared" si="1"/>
        <v>160</v>
      </c>
      <c r="E15" s="174"/>
      <c r="F15" s="174"/>
      <c r="G15" s="174"/>
      <c r="H15" s="174"/>
      <c r="I15" s="174"/>
      <c r="J15" s="174"/>
      <c r="K15" s="161">
        <f t="shared" si="2"/>
        <v>57</v>
      </c>
      <c r="L15" s="168">
        <f t="shared" si="2"/>
        <v>45</v>
      </c>
      <c r="M15" s="130">
        <f t="shared" si="3"/>
        <v>102</v>
      </c>
      <c r="N15" s="139">
        <f t="shared" si="4"/>
        <v>65.517241379310349</v>
      </c>
      <c r="O15" s="145">
        <f t="shared" si="4"/>
        <v>61.643835616438359</v>
      </c>
      <c r="P15" s="151">
        <f t="shared" si="4"/>
        <v>63.749999999999993</v>
      </c>
    </row>
    <row r="16" spans="1:16" s="2" customFormat="1" ht="22.5" hidden="1" customHeight="1">
      <c r="A16" s="10" t="s">
        <v>35</v>
      </c>
      <c r="B16" s="162">
        <f t="shared" si="0"/>
        <v>271</v>
      </c>
      <c r="C16" s="169">
        <f t="shared" si="0"/>
        <v>398</v>
      </c>
      <c r="D16" s="172">
        <f t="shared" si="1"/>
        <v>669</v>
      </c>
      <c r="E16" s="176"/>
      <c r="F16" s="176"/>
      <c r="G16" s="176"/>
      <c r="H16" s="176"/>
      <c r="I16" s="176"/>
      <c r="J16" s="176"/>
      <c r="K16" s="162">
        <f t="shared" si="2"/>
        <v>178</v>
      </c>
      <c r="L16" s="169">
        <f t="shared" si="2"/>
        <v>209</v>
      </c>
      <c r="M16" s="130">
        <f t="shared" si="3"/>
        <v>387</v>
      </c>
      <c r="N16" s="190">
        <f t="shared" si="4"/>
        <v>65.682656826568262</v>
      </c>
      <c r="O16" s="195">
        <f t="shared" si="4"/>
        <v>52.51256281407035</v>
      </c>
      <c r="P16" s="197">
        <f t="shared" si="4"/>
        <v>57.847533632286996</v>
      </c>
    </row>
    <row r="17" spans="1:24" s="2" customFormat="1" ht="22.5" hidden="1" customHeight="1">
      <c r="A17" s="11" t="s">
        <v>34</v>
      </c>
      <c r="B17" s="42">
        <f>SUM(B6:B16)</f>
        <v>962</v>
      </c>
      <c r="C17" s="22">
        <f>SUM(C6:C16)</f>
        <v>1037</v>
      </c>
      <c r="D17" s="37">
        <f>SUM(D6:D16)</f>
        <v>1999</v>
      </c>
      <c r="E17" s="177"/>
      <c r="F17" s="177"/>
      <c r="G17" s="177"/>
      <c r="H17" s="177"/>
      <c r="I17" s="177"/>
      <c r="J17" s="177"/>
      <c r="K17" s="42">
        <f>SUM(K6:K16)</f>
        <v>579</v>
      </c>
      <c r="L17" s="22">
        <f>SUM(L6:L16)</f>
        <v>587</v>
      </c>
      <c r="M17" s="37">
        <f t="shared" si="3"/>
        <v>1166</v>
      </c>
      <c r="N17" s="143">
        <f t="shared" si="4"/>
        <v>60.187110187110179</v>
      </c>
      <c r="O17" s="149">
        <f t="shared" si="4"/>
        <v>56.60559305689489</v>
      </c>
      <c r="P17" s="155">
        <f t="shared" si="4"/>
        <v>58.329164582291149</v>
      </c>
    </row>
    <row r="18" spans="1:24" hidden="1"/>
    <row r="19" spans="1:24" hidden="1"/>
    <row r="20" spans="1:24" s="2" customFormat="1" ht="22.5" customHeight="1">
      <c r="A20" s="156" t="str">
        <f>'38二見第１'!A20:L20</f>
        <v>令和７年７月２０日執行　参議院議員通常選挙</v>
      </c>
      <c r="B20" s="163"/>
      <c r="C20" s="163"/>
      <c r="D20" s="163"/>
      <c r="E20" s="163"/>
      <c r="F20" s="163"/>
      <c r="G20" s="163"/>
      <c r="H20" s="163"/>
      <c r="I20" s="163"/>
      <c r="J20" s="163"/>
      <c r="K20" s="163"/>
      <c r="L20" s="184"/>
      <c r="M20" s="15" t="s">
        <v>131</v>
      </c>
      <c r="N20" s="31"/>
      <c r="O20" s="15" t="s">
        <v>58</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16</v>
      </c>
      <c r="C23" s="170">
        <v>6</v>
      </c>
      <c r="D23" s="171">
        <f t="shared" ref="D23:D35" si="5">SUM(B23:C23)</f>
        <v>22</v>
      </c>
      <c r="E23" s="164">
        <v>3</v>
      </c>
      <c r="F23" s="170">
        <v>3</v>
      </c>
      <c r="G23" s="171">
        <f t="shared" ref="G23:G35" si="6">SUM(E23:F23)</f>
        <v>6</v>
      </c>
      <c r="H23" s="164">
        <v>5</v>
      </c>
      <c r="I23" s="170">
        <v>2</v>
      </c>
      <c r="J23" s="171">
        <f t="shared" ref="J23:J35" si="7">SUM(H23:I23)</f>
        <v>7</v>
      </c>
      <c r="K23" s="180">
        <f t="shared" ref="K23:L35" si="8">E23+H23</f>
        <v>8</v>
      </c>
      <c r="L23" s="185">
        <f t="shared" si="8"/>
        <v>5</v>
      </c>
      <c r="M23" s="189">
        <f t="shared" ref="M23:M35" si="9">SUM(K23:L23)</f>
        <v>13</v>
      </c>
      <c r="N23" s="91">
        <f t="shared" ref="N23:P36" si="10">IF(OR(K23=0,B23=0),0,K23/B23*100)</f>
        <v>50</v>
      </c>
      <c r="O23" s="97">
        <f t="shared" si="10"/>
        <v>83.333333333333343</v>
      </c>
      <c r="P23" s="103">
        <f t="shared" si="10"/>
        <v>59.090909090909093</v>
      </c>
      <c r="Q23" s="158"/>
      <c r="R23" s="198"/>
      <c r="S23" s="1" t="s">
        <v>28</v>
      </c>
      <c r="T23" s="1"/>
      <c r="U23" s="1"/>
      <c r="V23" s="1"/>
      <c r="W23" s="1"/>
      <c r="X23" s="1"/>
    </row>
    <row r="24" spans="1:24" s="2" customFormat="1" ht="22.5" customHeight="1">
      <c r="A24" s="157" t="s">
        <v>70</v>
      </c>
      <c r="B24" s="164">
        <v>10</v>
      </c>
      <c r="C24" s="170">
        <v>11</v>
      </c>
      <c r="D24" s="171">
        <f t="shared" si="5"/>
        <v>21</v>
      </c>
      <c r="E24" s="164">
        <v>2</v>
      </c>
      <c r="F24" s="170">
        <v>1</v>
      </c>
      <c r="G24" s="171">
        <f t="shared" si="6"/>
        <v>3</v>
      </c>
      <c r="H24" s="164">
        <v>4</v>
      </c>
      <c r="I24" s="170">
        <v>4</v>
      </c>
      <c r="J24" s="171">
        <f t="shared" si="7"/>
        <v>8</v>
      </c>
      <c r="K24" s="181">
        <f t="shared" si="8"/>
        <v>6</v>
      </c>
      <c r="L24" s="186">
        <f t="shared" si="8"/>
        <v>5</v>
      </c>
      <c r="M24" s="130">
        <f t="shared" si="9"/>
        <v>11</v>
      </c>
      <c r="N24" s="139">
        <f t="shared" si="10"/>
        <v>60</v>
      </c>
      <c r="O24" s="145">
        <f t="shared" si="10"/>
        <v>45.454545454545453</v>
      </c>
      <c r="P24" s="151">
        <f t="shared" si="10"/>
        <v>52.380952380952387</v>
      </c>
      <c r="R24" s="1"/>
      <c r="S24" s="1" t="s">
        <v>61</v>
      </c>
      <c r="T24" s="1"/>
      <c r="U24" s="1"/>
      <c r="V24" s="1"/>
      <c r="W24" s="1"/>
      <c r="X24" s="1"/>
    </row>
    <row r="25" spans="1:24" s="2" customFormat="1" ht="22.5" customHeight="1">
      <c r="A25" s="65" t="s">
        <v>0</v>
      </c>
      <c r="B25" s="164">
        <v>60</v>
      </c>
      <c r="C25" s="170">
        <v>48</v>
      </c>
      <c r="D25" s="171">
        <f t="shared" si="5"/>
        <v>108</v>
      </c>
      <c r="E25" s="164">
        <v>15</v>
      </c>
      <c r="F25" s="170">
        <v>13</v>
      </c>
      <c r="G25" s="171">
        <f t="shared" si="6"/>
        <v>28</v>
      </c>
      <c r="H25" s="164">
        <v>16</v>
      </c>
      <c r="I25" s="170">
        <v>7</v>
      </c>
      <c r="J25" s="171">
        <f t="shared" si="7"/>
        <v>23</v>
      </c>
      <c r="K25" s="181">
        <f t="shared" si="8"/>
        <v>31</v>
      </c>
      <c r="L25" s="186">
        <f t="shared" si="8"/>
        <v>20</v>
      </c>
      <c r="M25" s="171">
        <f t="shared" si="9"/>
        <v>51</v>
      </c>
      <c r="N25" s="191">
        <f t="shared" si="10"/>
        <v>51.666666666666671</v>
      </c>
      <c r="O25" s="101">
        <f t="shared" si="10"/>
        <v>41.666666666666671</v>
      </c>
      <c r="P25" s="107">
        <f t="shared" si="10"/>
        <v>47.222222222222221</v>
      </c>
      <c r="S25" s="1" t="s">
        <v>21</v>
      </c>
      <c r="T25" s="1"/>
      <c r="U25" s="1"/>
      <c r="V25" s="1"/>
      <c r="W25" s="1"/>
      <c r="X25" s="1"/>
    </row>
    <row r="26" spans="1:24" s="2" customFormat="1" ht="22.5" customHeight="1">
      <c r="A26" s="8" t="s">
        <v>7</v>
      </c>
      <c r="B26" s="164">
        <v>62</v>
      </c>
      <c r="C26" s="170">
        <v>55</v>
      </c>
      <c r="D26" s="130">
        <f t="shared" si="5"/>
        <v>117</v>
      </c>
      <c r="E26" s="164">
        <v>16</v>
      </c>
      <c r="F26" s="170">
        <v>21</v>
      </c>
      <c r="G26" s="130">
        <f t="shared" si="6"/>
        <v>37</v>
      </c>
      <c r="H26" s="164">
        <v>12</v>
      </c>
      <c r="I26" s="170">
        <v>13</v>
      </c>
      <c r="J26" s="130">
        <f t="shared" si="7"/>
        <v>25</v>
      </c>
      <c r="K26" s="181">
        <f t="shared" si="8"/>
        <v>28</v>
      </c>
      <c r="L26" s="186">
        <f t="shared" si="8"/>
        <v>34</v>
      </c>
      <c r="M26" s="130">
        <f t="shared" si="9"/>
        <v>62</v>
      </c>
      <c r="N26" s="139">
        <f t="shared" si="10"/>
        <v>45.161290322580641</v>
      </c>
      <c r="O26" s="145">
        <f t="shared" si="10"/>
        <v>61.818181818181813</v>
      </c>
      <c r="P26" s="151">
        <f t="shared" si="10"/>
        <v>52.991452991452995</v>
      </c>
    </row>
    <row r="27" spans="1:24" s="2" customFormat="1" ht="22.5" customHeight="1">
      <c r="A27" s="8" t="s">
        <v>11</v>
      </c>
      <c r="B27" s="164">
        <v>42</v>
      </c>
      <c r="C27" s="170">
        <v>31</v>
      </c>
      <c r="D27" s="130">
        <f t="shared" si="5"/>
        <v>73</v>
      </c>
      <c r="E27" s="164">
        <v>12</v>
      </c>
      <c r="F27" s="170">
        <v>7</v>
      </c>
      <c r="G27" s="130">
        <f t="shared" si="6"/>
        <v>19</v>
      </c>
      <c r="H27" s="164">
        <v>12</v>
      </c>
      <c r="I27" s="170">
        <v>6</v>
      </c>
      <c r="J27" s="130">
        <f t="shared" si="7"/>
        <v>18</v>
      </c>
      <c r="K27" s="181">
        <f t="shared" si="8"/>
        <v>24</v>
      </c>
      <c r="L27" s="186">
        <f t="shared" si="8"/>
        <v>13</v>
      </c>
      <c r="M27" s="130">
        <f t="shared" si="9"/>
        <v>37</v>
      </c>
      <c r="N27" s="139">
        <f t="shared" si="10"/>
        <v>57.142857142857139</v>
      </c>
      <c r="O27" s="145">
        <f t="shared" si="10"/>
        <v>41.935483870967744</v>
      </c>
      <c r="P27" s="151">
        <f t="shared" si="10"/>
        <v>50.684931506849317</v>
      </c>
      <c r="R27" s="199"/>
      <c r="S27" s="1" t="s">
        <v>16</v>
      </c>
    </row>
    <row r="28" spans="1:24" s="2" customFormat="1" ht="22.5" customHeight="1">
      <c r="A28" s="8" t="s">
        <v>5</v>
      </c>
      <c r="B28" s="164">
        <v>53</v>
      </c>
      <c r="C28" s="170">
        <v>47</v>
      </c>
      <c r="D28" s="130">
        <f t="shared" si="5"/>
        <v>100</v>
      </c>
      <c r="E28" s="164">
        <v>12</v>
      </c>
      <c r="F28" s="170">
        <v>16</v>
      </c>
      <c r="G28" s="130">
        <f t="shared" si="6"/>
        <v>28</v>
      </c>
      <c r="H28" s="164">
        <v>12</v>
      </c>
      <c r="I28" s="170">
        <v>14</v>
      </c>
      <c r="J28" s="130">
        <f t="shared" si="7"/>
        <v>26</v>
      </c>
      <c r="K28" s="181">
        <f t="shared" si="8"/>
        <v>24</v>
      </c>
      <c r="L28" s="186">
        <f t="shared" si="8"/>
        <v>30</v>
      </c>
      <c r="M28" s="130">
        <f t="shared" si="9"/>
        <v>54</v>
      </c>
      <c r="N28" s="139">
        <f t="shared" si="10"/>
        <v>45.283018867924532</v>
      </c>
      <c r="O28" s="145">
        <f t="shared" si="10"/>
        <v>63.829787234042556</v>
      </c>
      <c r="P28" s="151">
        <f t="shared" si="10"/>
        <v>54</v>
      </c>
      <c r="S28" s="1" t="s">
        <v>62</v>
      </c>
    </row>
    <row r="29" spans="1:24" s="2" customFormat="1" ht="22.5" customHeight="1">
      <c r="A29" s="8" t="s">
        <v>17</v>
      </c>
      <c r="B29" s="164">
        <v>46</v>
      </c>
      <c r="C29" s="170">
        <v>42</v>
      </c>
      <c r="D29" s="130">
        <f t="shared" si="5"/>
        <v>88</v>
      </c>
      <c r="E29" s="164">
        <v>11</v>
      </c>
      <c r="F29" s="170">
        <v>15</v>
      </c>
      <c r="G29" s="130">
        <f t="shared" si="6"/>
        <v>26</v>
      </c>
      <c r="H29" s="164">
        <v>15</v>
      </c>
      <c r="I29" s="170">
        <v>10</v>
      </c>
      <c r="J29" s="130">
        <f t="shared" si="7"/>
        <v>25</v>
      </c>
      <c r="K29" s="181">
        <f t="shared" si="8"/>
        <v>26</v>
      </c>
      <c r="L29" s="186">
        <f t="shared" si="8"/>
        <v>25</v>
      </c>
      <c r="M29" s="130">
        <f t="shared" si="9"/>
        <v>51</v>
      </c>
      <c r="N29" s="139">
        <f t="shared" si="10"/>
        <v>56.521739130434781</v>
      </c>
      <c r="O29" s="145">
        <f t="shared" si="10"/>
        <v>59.523809523809526</v>
      </c>
      <c r="P29" s="151">
        <f t="shared" si="10"/>
        <v>57.95454545454546</v>
      </c>
    </row>
    <row r="30" spans="1:24" s="2" customFormat="1" ht="22.5" customHeight="1">
      <c r="A30" s="8" t="s">
        <v>4</v>
      </c>
      <c r="B30" s="164">
        <v>61</v>
      </c>
      <c r="C30" s="170">
        <v>59</v>
      </c>
      <c r="D30" s="130">
        <f t="shared" si="5"/>
        <v>120</v>
      </c>
      <c r="E30" s="164">
        <v>18</v>
      </c>
      <c r="F30" s="170">
        <v>16</v>
      </c>
      <c r="G30" s="130">
        <f t="shared" si="6"/>
        <v>34</v>
      </c>
      <c r="H30" s="164">
        <v>19</v>
      </c>
      <c r="I30" s="170">
        <v>23</v>
      </c>
      <c r="J30" s="130">
        <f t="shared" si="7"/>
        <v>42</v>
      </c>
      <c r="K30" s="181">
        <f t="shared" si="8"/>
        <v>37</v>
      </c>
      <c r="L30" s="186">
        <f t="shared" si="8"/>
        <v>39</v>
      </c>
      <c r="M30" s="130">
        <f t="shared" si="9"/>
        <v>76</v>
      </c>
      <c r="N30" s="139">
        <f t="shared" si="10"/>
        <v>60.655737704918032</v>
      </c>
      <c r="O30" s="145">
        <f t="shared" si="10"/>
        <v>66.101694915254242</v>
      </c>
      <c r="P30" s="151">
        <f t="shared" si="10"/>
        <v>63.333333333333329</v>
      </c>
    </row>
    <row r="31" spans="1:24" s="2" customFormat="1" ht="22.5" customHeight="1">
      <c r="A31" s="8" t="s">
        <v>10</v>
      </c>
      <c r="B31" s="164">
        <v>104</v>
      </c>
      <c r="C31" s="170">
        <v>90</v>
      </c>
      <c r="D31" s="130">
        <f t="shared" si="5"/>
        <v>194</v>
      </c>
      <c r="E31" s="164">
        <v>31</v>
      </c>
      <c r="F31" s="170">
        <v>25</v>
      </c>
      <c r="G31" s="130">
        <f t="shared" si="6"/>
        <v>56</v>
      </c>
      <c r="H31" s="164">
        <v>33</v>
      </c>
      <c r="I31" s="170">
        <v>22</v>
      </c>
      <c r="J31" s="130">
        <f t="shared" si="7"/>
        <v>55</v>
      </c>
      <c r="K31" s="181">
        <f t="shared" si="8"/>
        <v>64</v>
      </c>
      <c r="L31" s="186">
        <f t="shared" si="8"/>
        <v>47</v>
      </c>
      <c r="M31" s="130">
        <f t="shared" si="9"/>
        <v>111</v>
      </c>
      <c r="N31" s="139">
        <f t="shared" si="10"/>
        <v>61.53846153846154</v>
      </c>
      <c r="O31" s="145">
        <f t="shared" si="10"/>
        <v>52.222222222222229</v>
      </c>
      <c r="P31" s="151">
        <f t="shared" si="10"/>
        <v>57.21649484536082</v>
      </c>
    </row>
    <row r="32" spans="1:24" s="2" customFormat="1" ht="22.5" customHeight="1">
      <c r="A32" s="8" t="s">
        <v>14</v>
      </c>
      <c r="B32" s="164">
        <v>91</v>
      </c>
      <c r="C32" s="170">
        <v>100</v>
      </c>
      <c r="D32" s="130">
        <f t="shared" si="5"/>
        <v>191</v>
      </c>
      <c r="E32" s="164">
        <v>24</v>
      </c>
      <c r="F32" s="170">
        <v>37</v>
      </c>
      <c r="G32" s="130">
        <f t="shared" si="6"/>
        <v>61</v>
      </c>
      <c r="H32" s="164">
        <v>32</v>
      </c>
      <c r="I32" s="170">
        <v>27</v>
      </c>
      <c r="J32" s="130">
        <f t="shared" si="7"/>
        <v>59</v>
      </c>
      <c r="K32" s="181">
        <f t="shared" si="8"/>
        <v>56</v>
      </c>
      <c r="L32" s="186">
        <f t="shared" si="8"/>
        <v>64</v>
      </c>
      <c r="M32" s="130">
        <f t="shared" si="9"/>
        <v>120</v>
      </c>
      <c r="N32" s="139">
        <f t="shared" si="10"/>
        <v>61.53846153846154</v>
      </c>
      <c r="O32" s="145">
        <f t="shared" si="10"/>
        <v>64</v>
      </c>
      <c r="P32" s="151">
        <f t="shared" si="10"/>
        <v>62.827225130890049</v>
      </c>
    </row>
    <row r="33" spans="1:16" s="2" customFormat="1" ht="22.5" customHeight="1">
      <c r="A33" s="8" t="s">
        <v>20</v>
      </c>
      <c r="B33" s="164">
        <v>85</v>
      </c>
      <c r="C33" s="170">
        <v>94</v>
      </c>
      <c r="D33" s="130">
        <f t="shared" si="5"/>
        <v>179</v>
      </c>
      <c r="E33" s="164">
        <v>30</v>
      </c>
      <c r="F33" s="170">
        <v>42</v>
      </c>
      <c r="G33" s="130">
        <f t="shared" si="6"/>
        <v>72</v>
      </c>
      <c r="H33" s="164">
        <v>24</v>
      </c>
      <c r="I33" s="170">
        <v>19</v>
      </c>
      <c r="J33" s="130">
        <f t="shared" si="7"/>
        <v>43</v>
      </c>
      <c r="K33" s="181">
        <f t="shared" si="8"/>
        <v>54</v>
      </c>
      <c r="L33" s="186">
        <f t="shared" si="8"/>
        <v>61</v>
      </c>
      <c r="M33" s="130">
        <f t="shared" si="9"/>
        <v>115</v>
      </c>
      <c r="N33" s="139">
        <f t="shared" si="10"/>
        <v>63.529411764705877</v>
      </c>
      <c r="O33" s="145">
        <f t="shared" si="10"/>
        <v>64.893617021276597</v>
      </c>
      <c r="P33" s="151">
        <f t="shared" si="10"/>
        <v>64.245810055865931</v>
      </c>
    </row>
    <row r="34" spans="1:16" s="2" customFormat="1" ht="22.5" customHeight="1">
      <c r="A34" s="8" t="s">
        <v>23</v>
      </c>
      <c r="B34" s="164">
        <v>87</v>
      </c>
      <c r="C34" s="170">
        <v>73</v>
      </c>
      <c r="D34" s="130">
        <f t="shared" si="5"/>
        <v>160</v>
      </c>
      <c r="E34" s="164">
        <v>29</v>
      </c>
      <c r="F34" s="170">
        <v>19</v>
      </c>
      <c r="G34" s="130">
        <f t="shared" si="6"/>
        <v>48</v>
      </c>
      <c r="H34" s="164">
        <v>28</v>
      </c>
      <c r="I34" s="170">
        <v>26</v>
      </c>
      <c r="J34" s="130">
        <f t="shared" si="7"/>
        <v>54</v>
      </c>
      <c r="K34" s="181">
        <f t="shared" si="8"/>
        <v>57</v>
      </c>
      <c r="L34" s="186">
        <f t="shared" si="8"/>
        <v>45</v>
      </c>
      <c r="M34" s="130">
        <f t="shared" si="9"/>
        <v>102</v>
      </c>
      <c r="N34" s="139">
        <f t="shared" si="10"/>
        <v>65.517241379310349</v>
      </c>
      <c r="O34" s="145">
        <f t="shared" si="10"/>
        <v>61.643835616438359</v>
      </c>
      <c r="P34" s="151">
        <f t="shared" si="10"/>
        <v>63.749999999999993</v>
      </c>
    </row>
    <row r="35" spans="1:16" s="2" customFormat="1" ht="22.5" customHeight="1">
      <c r="A35" s="10" t="s">
        <v>35</v>
      </c>
      <c r="B35" s="164">
        <v>271</v>
      </c>
      <c r="C35" s="170">
        <v>398</v>
      </c>
      <c r="D35" s="172">
        <f t="shared" si="5"/>
        <v>669</v>
      </c>
      <c r="E35" s="164">
        <v>66</v>
      </c>
      <c r="F35" s="170">
        <v>89</v>
      </c>
      <c r="G35" s="172">
        <f t="shared" si="6"/>
        <v>155</v>
      </c>
      <c r="H35" s="164">
        <v>112</v>
      </c>
      <c r="I35" s="170">
        <v>120</v>
      </c>
      <c r="J35" s="172">
        <f t="shared" si="7"/>
        <v>232</v>
      </c>
      <c r="K35" s="182">
        <f t="shared" si="8"/>
        <v>178</v>
      </c>
      <c r="L35" s="187">
        <f t="shared" si="8"/>
        <v>209</v>
      </c>
      <c r="M35" s="130">
        <f t="shared" si="9"/>
        <v>387</v>
      </c>
      <c r="N35" s="190">
        <f t="shared" si="10"/>
        <v>65.682656826568262</v>
      </c>
      <c r="O35" s="195">
        <f t="shared" si="10"/>
        <v>52.51256281407035</v>
      </c>
      <c r="P35" s="197">
        <f t="shared" si="10"/>
        <v>57.847533632286996</v>
      </c>
    </row>
    <row r="36" spans="1:16" s="2" customFormat="1" ht="22.5" customHeight="1">
      <c r="A36" s="11" t="s">
        <v>34</v>
      </c>
      <c r="B36" s="42">
        <f t="shared" ref="B36:M36" si="11">SUM(B23:B35)</f>
        <v>988</v>
      </c>
      <c r="C36" s="22">
        <f t="shared" si="11"/>
        <v>1054</v>
      </c>
      <c r="D36" s="37">
        <f t="shared" si="11"/>
        <v>2042</v>
      </c>
      <c r="E36" s="42">
        <f t="shared" si="11"/>
        <v>269</v>
      </c>
      <c r="F36" s="22">
        <f t="shared" si="11"/>
        <v>304</v>
      </c>
      <c r="G36" s="37">
        <f t="shared" si="11"/>
        <v>573</v>
      </c>
      <c r="H36" s="42">
        <f t="shared" si="11"/>
        <v>324</v>
      </c>
      <c r="I36" s="22">
        <f t="shared" si="11"/>
        <v>293</v>
      </c>
      <c r="J36" s="37">
        <f t="shared" si="11"/>
        <v>617</v>
      </c>
      <c r="K36" s="42">
        <f t="shared" si="11"/>
        <v>593</v>
      </c>
      <c r="L36" s="22">
        <f t="shared" si="11"/>
        <v>597</v>
      </c>
      <c r="M36" s="37">
        <f t="shared" si="11"/>
        <v>1190</v>
      </c>
      <c r="N36" s="143">
        <f t="shared" si="10"/>
        <v>60.020242914979761</v>
      </c>
      <c r="O36" s="149">
        <f t="shared" si="10"/>
        <v>56.641366223908918</v>
      </c>
      <c r="P36" s="155">
        <f t="shared" si="10"/>
        <v>58.276199804113617</v>
      </c>
    </row>
    <row r="38" spans="1:16" s="2" customFormat="1" ht="13.5">
      <c r="A38" s="158" t="s">
        <v>9</v>
      </c>
      <c r="B38" s="165">
        <f>B36</f>
        <v>988</v>
      </c>
      <c r="C38" s="165">
        <f>C36</f>
        <v>1054</v>
      </c>
      <c r="D38" s="173">
        <f>SUM(B38:C38)</f>
        <v>2042</v>
      </c>
      <c r="E38" s="178">
        <f>E36</f>
        <v>269</v>
      </c>
      <c r="F38" s="178">
        <f>F36</f>
        <v>304</v>
      </c>
      <c r="G38" s="173">
        <f>SUM(E38:F38)</f>
        <v>573</v>
      </c>
      <c r="H38" s="178">
        <f>H36</f>
        <v>324</v>
      </c>
      <c r="I38" s="178">
        <f>I36</f>
        <v>293</v>
      </c>
      <c r="J38" s="173">
        <f>SUM(H38:I38)</f>
        <v>617</v>
      </c>
      <c r="K38" s="165">
        <f>K36</f>
        <v>593</v>
      </c>
      <c r="L38" s="165">
        <f>L36</f>
        <v>597</v>
      </c>
      <c r="M38" s="173">
        <f>SUM(K38:L38)</f>
        <v>1190</v>
      </c>
      <c r="N38" s="192">
        <f>IF(OR(K38=0,B38=0),0,K38/B38*100)</f>
        <v>60.020242914979761</v>
      </c>
      <c r="O38" s="192">
        <f>IF(OR(L38=0,C38=0),0,L38/C38*100)</f>
        <v>56.641366223908918</v>
      </c>
      <c r="P38" s="192">
        <f>IF(OR(M38=0,D38=0),0,M38/D38*100)</f>
        <v>58.276199804113617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16</v>
      </c>
      <c r="C40" s="167">
        <f t="shared" ref="C40:C52" si="13">ROUND(IF(C23=0,0,C23*$C$38/$C$36),0)</f>
        <v>6</v>
      </c>
      <c r="D40" s="166">
        <f t="shared" ref="D40:D52" si="14">SUM(B40:C40)</f>
        <v>22</v>
      </c>
      <c r="E40" s="167">
        <f t="shared" ref="E40:E52" si="15">ROUND(IF(E23=0,0,E23*$E$38/$E$36),0)</f>
        <v>3</v>
      </c>
      <c r="F40" s="167">
        <f t="shared" ref="F40:F52" si="16">ROUND(IF(F23=0,0,F23*$F$38/$F$36),0)</f>
        <v>3</v>
      </c>
      <c r="G40" s="166">
        <f t="shared" ref="G40:G52" si="17">SUM(E40:F40)</f>
        <v>6</v>
      </c>
      <c r="H40" s="167">
        <f t="shared" ref="H40:H52" si="18">ROUND(IF(H23=0,0,H23*$H$38/$H$36),0)</f>
        <v>5</v>
      </c>
      <c r="I40" s="167">
        <f t="shared" ref="I40:I52" si="19">ROUND(IF(I23=0,0,I23*$I$38/$I$36),0)</f>
        <v>2</v>
      </c>
      <c r="J40" s="166">
        <f t="shared" ref="J40:J52" si="20">SUM(H40:I40)</f>
        <v>7</v>
      </c>
      <c r="K40" s="167">
        <f t="shared" ref="K40:K52" si="21">ROUND(IF(K23=0,0,K23*$K$38/$K$36),0)</f>
        <v>8</v>
      </c>
      <c r="L40" s="167">
        <f t="shared" ref="L40:L52" si="22">ROUND(IF(L23=0,0,L23*$L$38/$L$36),0)</f>
        <v>5</v>
      </c>
      <c r="M40" s="166">
        <f t="shared" ref="M40:M52" si="23">SUM(K40:L40)</f>
        <v>13</v>
      </c>
      <c r="N40" s="193">
        <f t="shared" ref="N40:P52" si="24">IF(OR(K40=0,B40=0),0,K40/B40*100)</f>
        <v>50</v>
      </c>
      <c r="O40" s="193">
        <f t="shared" si="24"/>
        <v>83.333333333333343</v>
      </c>
      <c r="P40" s="193">
        <f t="shared" si="24"/>
        <v>59.090909090909093</v>
      </c>
    </row>
    <row r="41" spans="1:16" s="2" customFormat="1" ht="13.5">
      <c r="A41" s="159" t="s">
        <v>70</v>
      </c>
      <c r="B41" s="167">
        <f t="shared" si="12"/>
        <v>10</v>
      </c>
      <c r="C41" s="167">
        <f t="shared" si="13"/>
        <v>11</v>
      </c>
      <c r="D41" s="166">
        <f t="shared" si="14"/>
        <v>21</v>
      </c>
      <c r="E41" s="167">
        <f t="shared" si="15"/>
        <v>2</v>
      </c>
      <c r="F41" s="167">
        <f t="shared" si="16"/>
        <v>1</v>
      </c>
      <c r="G41" s="166">
        <f t="shared" si="17"/>
        <v>3</v>
      </c>
      <c r="H41" s="167">
        <f t="shared" si="18"/>
        <v>4</v>
      </c>
      <c r="I41" s="167">
        <f t="shared" si="19"/>
        <v>4</v>
      </c>
      <c r="J41" s="166">
        <f t="shared" si="20"/>
        <v>8</v>
      </c>
      <c r="K41" s="167">
        <f t="shared" si="21"/>
        <v>6</v>
      </c>
      <c r="L41" s="167">
        <f t="shared" si="22"/>
        <v>5</v>
      </c>
      <c r="M41" s="166">
        <f t="shared" si="23"/>
        <v>11</v>
      </c>
      <c r="N41" s="193">
        <f t="shared" si="24"/>
        <v>60</v>
      </c>
      <c r="O41" s="193">
        <f t="shared" si="24"/>
        <v>45.454545454545453</v>
      </c>
      <c r="P41" s="193">
        <f t="shared" si="24"/>
        <v>52.380952380952387</v>
      </c>
    </row>
    <row r="42" spans="1:16" s="2" customFormat="1" ht="13.5">
      <c r="A42" s="160" t="s">
        <v>0</v>
      </c>
      <c r="B42" s="167">
        <f t="shared" si="12"/>
        <v>60</v>
      </c>
      <c r="C42" s="167">
        <f t="shared" si="13"/>
        <v>48</v>
      </c>
      <c r="D42" s="166">
        <f t="shared" si="14"/>
        <v>108</v>
      </c>
      <c r="E42" s="167">
        <f t="shared" si="15"/>
        <v>15</v>
      </c>
      <c r="F42" s="167">
        <f t="shared" si="16"/>
        <v>13</v>
      </c>
      <c r="G42" s="166">
        <f t="shared" si="17"/>
        <v>28</v>
      </c>
      <c r="H42" s="167">
        <f t="shared" si="18"/>
        <v>16</v>
      </c>
      <c r="I42" s="167">
        <f t="shared" si="19"/>
        <v>7</v>
      </c>
      <c r="J42" s="166">
        <f t="shared" si="20"/>
        <v>23</v>
      </c>
      <c r="K42" s="167">
        <f t="shared" si="21"/>
        <v>31</v>
      </c>
      <c r="L42" s="167">
        <f t="shared" si="22"/>
        <v>20</v>
      </c>
      <c r="M42" s="166">
        <f t="shared" si="23"/>
        <v>51</v>
      </c>
      <c r="N42" s="193">
        <f t="shared" si="24"/>
        <v>51.666666666666671</v>
      </c>
      <c r="O42" s="193">
        <f t="shared" si="24"/>
        <v>41.666666666666671</v>
      </c>
      <c r="P42" s="193">
        <f t="shared" si="24"/>
        <v>47.222222222222221</v>
      </c>
    </row>
    <row r="43" spans="1:16" s="2" customFormat="1" ht="13.5">
      <c r="A43" s="160" t="s">
        <v>7</v>
      </c>
      <c r="B43" s="167">
        <f t="shared" si="12"/>
        <v>62</v>
      </c>
      <c r="C43" s="167">
        <f t="shared" si="13"/>
        <v>55</v>
      </c>
      <c r="D43" s="166">
        <f t="shared" si="14"/>
        <v>117</v>
      </c>
      <c r="E43" s="167">
        <f t="shared" si="15"/>
        <v>16</v>
      </c>
      <c r="F43" s="167">
        <f t="shared" si="16"/>
        <v>21</v>
      </c>
      <c r="G43" s="166">
        <f t="shared" si="17"/>
        <v>37</v>
      </c>
      <c r="H43" s="167">
        <f t="shared" si="18"/>
        <v>12</v>
      </c>
      <c r="I43" s="167">
        <f t="shared" si="19"/>
        <v>13</v>
      </c>
      <c r="J43" s="166">
        <f t="shared" si="20"/>
        <v>25</v>
      </c>
      <c r="K43" s="167">
        <f t="shared" si="21"/>
        <v>28</v>
      </c>
      <c r="L43" s="167">
        <f t="shared" si="22"/>
        <v>34</v>
      </c>
      <c r="M43" s="166">
        <f t="shared" si="23"/>
        <v>62</v>
      </c>
      <c r="N43" s="193">
        <f t="shared" si="24"/>
        <v>45.161290322580641</v>
      </c>
      <c r="O43" s="193">
        <f t="shared" si="24"/>
        <v>61.818181818181813</v>
      </c>
      <c r="P43" s="193">
        <f t="shared" si="24"/>
        <v>52.991452991452995</v>
      </c>
    </row>
    <row r="44" spans="1:16" s="2" customFormat="1" ht="13.5">
      <c r="A44" s="160" t="s">
        <v>11</v>
      </c>
      <c r="B44" s="167">
        <f t="shared" si="12"/>
        <v>42</v>
      </c>
      <c r="C44" s="167">
        <f t="shared" si="13"/>
        <v>31</v>
      </c>
      <c r="D44" s="166">
        <f t="shared" si="14"/>
        <v>73</v>
      </c>
      <c r="E44" s="167">
        <f t="shared" si="15"/>
        <v>12</v>
      </c>
      <c r="F44" s="167">
        <f t="shared" si="16"/>
        <v>7</v>
      </c>
      <c r="G44" s="166">
        <f t="shared" si="17"/>
        <v>19</v>
      </c>
      <c r="H44" s="167">
        <f t="shared" si="18"/>
        <v>12</v>
      </c>
      <c r="I44" s="167">
        <f t="shared" si="19"/>
        <v>6</v>
      </c>
      <c r="J44" s="166">
        <f t="shared" si="20"/>
        <v>18</v>
      </c>
      <c r="K44" s="167">
        <f t="shared" si="21"/>
        <v>24</v>
      </c>
      <c r="L44" s="167">
        <f t="shared" si="22"/>
        <v>13</v>
      </c>
      <c r="M44" s="166">
        <f t="shared" si="23"/>
        <v>37</v>
      </c>
      <c r="N44" s="193">
        <f t="shared" si="24"/>
        <v>57.142857142857139</v>
      </c>
      <c r="O44" s="193">
        <f t="shared" si="24"/>
        <v>41.935483870967744</v>
      </c>
      <c r="P44" s="193">
        <f t="shared" si="24"/>
        <v>50.684931506849317</v>
      </c>
    </row>
    <row r="45" spans="1:16" s="2" customFormat="1" ht="13.5">
      <c r="A45" s="160" t="s">
        <v>5</v>
      </c>
      <c r="B45" s="167">
        <f t="shared" si="12"/>
        <v>53</v>
      </c>
      <c r="C45" s="167">
        <f t="shared" si="13"/>
        <v>47</v>
      </c>
      <c r="D45" s="166">
        <f t="shared" si="14"/>
        <v>100</v>
      </c>
      <c r="E45" s="167">
        <f t="shared" si="15"/>
        <v>12</v>
      </c>
      <c r="F45" s="167">
        <f t="shared" si="16"/>
        <v>16</v>
      </c>
      <c r="G45" s="166">
        <f t="shared" si="17"/>
        <v>28</v>
      </c>
      <c r="H45" s="167">
        <f t="shared" si="18"/>
        <v>12</v>
      </c>
      <c r="I45" s="167">
        <f t="shared" si="19"/>
        <v>14</v>
      </c>
      <c r="J45" s="166">
        <f t="shared" si="20"/>
        <v>26</v>
      </c>
      <c r="K45" s="167">
        <f t="shared" si="21"/>
        <v>24</v>
      </c>
      <c r="L45" s="167">
        <f t="shared" si="22"/>
        <v>30</v>
      </c>
      <c r="M45" s="166">
        <f t="shared" si="23"/>
        <v>54</v>
      </c>
      <c r="N45" s="193">
        <f t="shared" si="24"/>
        <v>45.283018867924532</v>
      </c>
      <c r="O45" s="193">
        <f t="shared" si="24"/>
        <v>63.829787234042556</v>
      </c>
      <c r="P45" s="193">
        <f t="shared" si="24"/>
        <v>54</v>
      </c>
    </row>
    <row r="46" spans="1:16" s="2" customFormat="1" ht="13.5">
      <c r="A46" s="160" t="s">
        <v>17</v>
      </c>
      <c r="B46" s="167">
        <f t="shared" si="12"/>
        <v>46</v>
      </c>
      <c r="C46" s="167">
        <f t="shared" si="13"/>
        <v>42</v>
      </c>
      <c r="D46" s="166">
        <f t="shared" si="14"/>
        <v>88</v>
      </c>
      <c r="E46" s="167">
        <f t="shared" si="15"/>
        <v>11</v>
      </c>
      <c r="F46" s="167">
        <f t="shared" si="16"/>
        <v>15</v>
      </c>
      <c r="G46" s="166">
        <f t="shared" si="17"/>
        <v>26</v>
      </c>
      <c r="H46" s="167">
        <f t="shared" si="18"/>
        <v>15</v>
      </c>
      <c r="I46" s="167">
        <f t="shared" si="19"/>
        <v>10</v>
      </c>
      <c r="J46" s="166">
        <f t="shared" si="20"/>
        <v>25</v>
      </c>
      <c r="K46" s="167">
        <f t="shared" si="21"/>
        <v>26</v>
      </c>
      <c r="L46" s="167">
        <f t="shared" si="22"/>
        <v>25</v>
      </c>
      <c r="M46" s="166">
        <f t="shared" si="23"/>
        <v>51</v>
      </c>
      <c r="N46" s="193">
        <f t="shared" si="24"/>
        <v>56.521739130434781</v>
      </c>
      <c r="O46" s="193">
        <f t="shared" si="24"/>
        <v>59.523809523809526</v>
      </c>
      <c r="P46" s="193">
        <f t="shared" si="24"/>
        <v>57.95454545454546</v>
      </c>
    </row>
    <row r="47" spans="1:16" s="2" customFormat="1" ht="13.5">
      <c r="A47" s="160" t="s">
        <v>4</v>
      </c>
      <c r="B47" s="167">
        <f t="shared" si="12"/>
        <v>61</v>
      </c>
      <c r="C47" s="167">
        <f t="shared" si="13"/>
        <v>59</v>
      </c>
      <c r="D47" s="166">
        <f t="shared" si="14"/>
        <v>120</v>
      </c>
      <c r="E47" s="167">
        <f t="shared" si="15"/>
        <v>18</v>
      </c>
      <c r="F47" s="167">
        <f t="shared" si="16"/>
        <v>16</v>
      </c>
      <c r="G47" s="166">
        <f t="shared" si="17"/>
        <v>34</v>
      </c>
      <c r="H47" s="167">
        <f t="shared" si="18"/>
        <v>19</v>
      </c>
      <c r="I47" s="167">
        <f t="shared" si="19"/>
        <v>23</v>
      </c>
      <c r="J47" s="166">
        <f t="shared" si="20"/>
        <v>42</v>
      </c>
      <c r="K47" s="167">
        <f t="shared" si="21"/>
        <v>37</v>
      </c>
      <c r="L47" s="167">
        <f t="shared" si="22"/>
        <v>39</v>
      </c>
      <c r="M47" s="166">
        <f t="shared" si="23"/>
        <v>76</v>
      </c>
      <c r="N47" s="193">
        <f t="shared" si="24"/>
        <v>60.655737704918032</v>
      </c>
      <c r="O47" s="193">
        <f t="shared" si="24"/>
        <v>66.101694915254242</v>
      </c>
      <c r="P47" s="193">
        <f t="shared" si="24"/>
        <v>63.333333333333329</v>
      </c>
    </row>
    <row r="48" spans="1:16" s="2" customFormat="1" ht="13.5">
      <c r="A48" s="160" t="s">
        <v>10</v>
      </c>
      <c r="B48" s="167">
        <f t="shared" si="12"/>
        <v>104</v>
      </c>
      <c r="C48" s="167">
        <f t="shared" si="13"/>
        <v>90</v>
      </c>
      <c r="D48" s="166">
        <f t="shared" si="14"/>
        <v>194</v>
      </c>
      <c r="E48" s="167">
        <f t="shared" si="15"/>
        <v>31</v>
      </c>
      <c r="F48" s="167">
        <f t="shared" si="16"/>
        <v>25</v>
      </c>
      <c r="G48" s="166">
        <f t="shared" si="17"/>
        <v>56</v>
      </c>
      <c r="H48" s="167">
        <f t="shared" si="18"/>
        <v>33</v>
      </c>
      <c r="I48" s="167">
        <f t="shared" si="19"/>
        <v>22</v>
      </c>
      <c r="J48" s="166">
        <f t="shared" si="20"/>
        <v>55</v>
      </c>
      <c r="K48" s="167">
        <f t="shared" si="21"/>
        <v>64</v>
      </c>
      <c r="L48" s="167">
        <f t="shared" si="22"/>
        <v>47</v>
      </c>
      <c r="M48" s="166">
        <f t="shared" si="23"/>
        <v>111</v>
      </c>
      <c r="N48" s="193">
        <f t="shared" si="24"/>
        <v>61.53846153846154</v>
      </c>
      <c r="O48" s="193">
        <f t="shared" si="24"/>
        <v>52.222222222222229</v>
      </c>
      <c r="P48" s="193">
        <f t="shared" si="24"/>
        <v>57.21649484536082</v>
      </c>
    </row>
    <row r="49" spans="1:16" s="2" customFormat="1" ht="13.5">
      <c r="A49" s="160" t="s">
        <v>14</v>
      </c>
      <c r="B49" s="167">
        <f t="shared" si="12"/>
        <v>91</v>
      </c>
      <c r="C49" s="167">
        <f t="shared" si="13"/>
        <v>100</v>
      </c>
      <c r="D49" s="166">
        <f t="shared" si="14"/>
        <v>191</v>
      </c>
      <c r="E49" s="167">
        <f t="shared" si="15"/>
        <v>24</v>
      </c>
      <c r="F49" s="167">
        <f t="shared" si="16"/>
        <v>37</v>
      </c>
      <c r="G49" s="166">
        <f t="shared" si="17"/>
        <v>61</v>
      </c>
      <c r="H49" s="167">
        <f t="shared" si="18"/>
        <v>32</v>
      </c>
      <c r="I49" s="167">
        <f t="shared" si="19"/>
        <v>27</v>
      </c>
      <c r="J49" s="166">
        <f t="shared" si="20"/>
        <v>59</v>
      </c>
      <c r="K49" s="167">
        <f t="shared" si="21"/>
        <v>56</v>
      </c>
      <c r="L49" s="167">
        <f t="shared" si="22"/>
        <v>64</v>
      </c>
      <c r="M49" s="166">
        <f t="shared" si="23"/>
        <v>120</v>
      </c>
      <c r="N49" s="193">
        <f t="shared" si="24"/>
        <v>61.53846153846154</v>
      </c>
      <c r="O49" s="193">
        <f t="shared" si="24"/>
        <v>64</v>
      </c>
      <c r="P49" s="193">
        <f t="shared" si="24"/>
        <v>62.827225130890049</v>
      </c>
    </row>
    <row r="50" spans="1:16" s="2" customFormat="1" ht="13.5">
      <c r="A50" s="160" t="s">
        <v>20</v>
      </c>
      <c r="B50" s="167">
        <f t="shared" si="12"/>
        <v>85</v>
      </c>
      <c r="C50" s="167">
        <f t="shared" si="13"/>
        <v>94</v>
      </c>
      <c r="D50" s="166">
        <f t="shared" si="14"/>
        <v>179</v>
      </c>
      <c r="E50" s="167">
        <f t="shared" si="15"/>
        <v>30</v>
      </c>
      <c r="F50" s="167">
        <f t="shared" si="16"/>
        <v>42</v>
      </c>
      <c r="G50" s="166">
        <f t="shared" si="17"/>
        <v>72</v>
      </c>
      <c r="H50" s="167">
        <f t="shared" si="18"/>
        <v>24</v>
      </c>
      <c r="I50" s="167">
        <f t="shared" si="19"/>
        <v>19</v>
      </c>
      <c r="J50" s="166">
        <f t="shared" si="20"/>
        <v>43</v>
      </c>
      <c r="K50" s="167">
        <f t="shared" si="21"/>
        <v>54</v>
      </c>
      <c r="L50" s="167">
        <f t="shared" si="22"/>
        <v>61</v>
      </c>
      <c r="M50" s="166">
        <f t="shared" si="23"/>
        <v>115</v>
      </c>
      <c r="N50" s="193">
        <f t="shared" si="24"/>
        <v>63.529411764705877</v>
      </c>
      <c r="O50" s="193">
        <f t="shared" si="24"/>
        <v>64.893617021276597</v>
      </c>
      <c r="P50" s="193">
        <f t="shared" si="24"/>
        <v>64.245810055865931</v>
      </c>
    </row>
    <row r="51" spans="1:16" s="2" customFormat="1" ht="13.5">
      <c r="A51" s="160" t="s">
        <v>23</v>
      </c>
      <c r="B51" s="167">
        <f t="shared" si="12"/>
        <v>87</v>
      </c>
      <c r="C51" s="167">
        <f t="shared" si="13"/>
        <v>73</v>
      </c>
      <c r="D51" s="166">
        <f t="shared" si="14"/>
        <v>160</v>
      </c>
      <c r="E51" s="167">
        <f t="shared" si="15"/>
        <v>29</v>
      </c>
      <c r="F51" s="167">
        <f t="shared" si="16"/>
        <v>19</v>
      </c>
      <c r="G51" s="166">
        <f t="shared" si="17"/>
        <v>48</v>
      </c>
      <c r="H51" s="167">
        <f t="shared" si="18"/>
        <v>28</v>
      </c>
      <c r="I51" s="167">
        <f t="shared" si="19"/>
        <v>26</v>
      </c>
      <c r="J51" s="166">
        <f t="shared" si="20"/>
        <v>54</v>
      </c>
      <c r="K51" s="167">
        <f t="shared" si="21"/>
        <v>57</v>
      </c>
      <c r="L51" s="167">
        <f t="shared" si="22"/>
        <v>45</v>
      </c>
      <c r="M51" s="166">
        <f t="shared" si="23"/>
        <v>102</v>
      </c>
      <c r="N51" s="193">
        <f t="shared" si="24"/>
        <v>65.517241379310349</v>
      </c>
      <c r="O51" s="193">
        <f t="shared" si="24"/>
        <v>61.643835616438359</v>
      </c>
      <c r="P51" s="193">
        <f t="shared" si="24"/>
        <v>63.749999999999993</v>
      </c>
    </row>
    <row r="52" spans="1:16" s="2" customFormat="1" ht="13.5">
      <c r="A52" s="160" t="s">
        <v>35</v>
      </c>
      <c r="B52" s="167">
        <f t="shared" si="12"/>
        <v>271</v>
      </c>
      <c r="C52" s="167">
        <f t="shared" si="13"/>
        <v>398</v>
      </c>
      <c r="D52" s="166">
        <f t="shared" si="14"/>
        <v>669</v>
      </c>
      <c r="E52" s="167">
        <f t="shared" si="15"/>
        <v>66</v>
      </c>
      <c r="F52" s="167">
        <f t="shared" si="16"/>
        <v>89</v>
      </c>
      <c r="G52" s="166">
        <f t="shared" si="17"/>
        <v>155</v>
      </c>
      <c r="H52" s="167">
        <f t="shared" si="18"/>
        <v>112</v>
      </c>
      <c r="I52" s="167">
        <f t="shared" si="19"/>
        <v>120</v>
      </c>
      <c r="J52" s="166">
        <f t="shared" si="20"/>
        <v>232</v>
      </c>
      <c r="K52" s="167">
        <f t="shared" si="21"/>
        <v>178</v>
      </c>
      <c r="L52" s="167">
        <f t="shared" si="22"/>
        <v>209</v>
      </c>
      <c r="M52" s="166">
        <f t="shared" si="23"/>
        <v>387</v>
      </c>
      <c r="N52" s="193">
        <f t="shared" si="24"/>
        <v>65.682656826568262</v>
      </c>
      <c r="O52" s="193">
        <f t="shared" si="24"/>
        <v>52.51256281407035</v>
      </c>
      <c r="P52" s="193">
        <f t="shared" si="24"/>
        <v>57.847533632286996</v>
      </c>
    </row>
    <row r="53" spans="1:16" s="2" customFormat="1" ht="13.5">
      <c r="A53" s="160" t="s">
        <v>34</v>
      </c>
      <c r="B53" s="166">
        <f t="shared" ref="B53:M53" si="25">SUM(B40:B52)</f>
        <v>988</v>
      </c>
      <c r="C53" s="166">
        <f t="shared" si="25"/>
        <v>1054</v>
      </c>
      <c r="D53" s="166">
        <f t="shared" si="25"/>
        <v>2042</v>
      </c>
      <c r="E53" s="166">
        <f t="shared" si="25"/>
        <v>269</v>
      </c>
      <c r="F53" s="166">
        <f t="shared" si="25"/>
        <v>304</v>
      </c>
      <c r="G53" s="166">
        <f t="shared" si="25"/>
        <v>573</v>
      </c>
      <c r="H53" s="166">
        <f t="shared" si="25"/>
        <v>324</v>
      </c>
      <c r="I53" s="166">
        <f t="shared" si="25"/>
        <v>293</v>
      </c>
      <c r="J53" s="166">
        <f t="shared" si="25"/>
        <v>617</v>
      </c>
      <c r="K53" s="166">
        <f t="shared" si="25"/>
        <v>593</v>
      </c>
      <c r="L53" s="166">
        <f t="shared" si="25"/>
        <v>597</v>
      </c>
      <c r="M53" s="166">
        <f t="shared" si="25"/>
        <v>1190</v>
      </c>
      <c r="N53" s="193">
        <f>ROUND(IF(OR(K53=0,B53=0),0,K53/B53*100),2)</f>
        <v>60.02</v>
      </c>
      <c r="O53" s="193">
        <f>ROUND(IF(OR(L53=0,C53=0),0,L53/C53*100),2)</f>
        <v>56.64</v>
      </c>
      <c r="P53" s="193">
        <f>ROUND(IF(OR(M53=0,D53=0),0,M53/D53*100),2)</f>
        <v>58.28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567" priority="189" stopIfTrue="1" operator="notEqual">
      <formula>B36</formula>
    </cfRule>
  </conditionalFormatting>
  <conditionalFormatting sqref="H49:J49">
    <cfRule type="cellIs" dxfId="2566" priority="190" stopIfTrue="1" operator="greaterThan">
      <formula>100</formula>
    </cfRule>
    <cfRule type="cellIs" dxfId="2565" priority="191" stopIfTrue="1" operator="notEqual">
      <formula>H36</formula>
    </cfRule>
  </conditionalFormatting>
  <conditionalFormatting sqref="H39:J48">
    <cfRule type="cellIs" dxfId="2564" priority="192" stopIfTrue="1" operator="greaterThan">
      <formula>100</formula>
    </cfRule>
  </conditionalFormatting>
  <conditionalFormatting sqref="B49:G49">
    <cfRule type="cellIs" dxfId="2563" priority="188" stopIfTrue="1" operator="notEqual">
      <formula>B36</formula>
    </cfRule>
  </conditionalFormatting>
  <conditionalFormatting sqref="H49:J49">
    <cfRule type="cellIs" dxfId="2562" priority="186" stopIfTrue="1" operator="greaterThan">
      <formula>100</formula>
    </cfRule>
    <cfRule type="cellIs" dxfId="2561" priority="187" stopIfTrue="1" operator="notEqual">
      <formula>H36</formula>
    </cfRule>
  </conditionalFormatting>
  <conditionalFormatting sqref="H39:J48">
    <cfRule type="cellIs" dxfId="2560" priority="185" stopIfTrue="1" operator="greaterThan">
      <formula>100</formula>
    </cfRule>
  </conditionalFormatting>
  <conditionalFormatting sqref="B49:G49">
    <cfRule type="cellIs" dxfId="2559" priority="184" stopIfTrue="1" operator="notEqual">
      <formula>B36</formula>
    </cfRule>
  </conditionalFormatting>
  <conditionalFormatting sqref="H49:J49">
    <cfRule type="cellIs" dxfId="2558" priority="182" stopIfTrue="1" operator="greaterThan">
      <formula>100</formula>
    </cfRule>
    <cfRule type="cellIs" dxfId="2557" priority="183" stopIfTrue="1" operator="notEqual">
      <formula>H36</formula>
    </cfRule>
  </conditionalFormatting>
  <conditionalFormatting sqref="H39:J48">
    <cfRule type="cellIs" dxfId="2556" priority="181" stopIfTrue="1" operator="greaterThan">
      <formula>100</formula>
    </cfRule>
  </conditionalFormatting>
  <conditionalFormatting sqref="B49:G49">
    <cfRule type="cellIs" dxfId="2555" priority="180" stopIfTrue="1" operator="notEqual">
      <formula>B36</formula>
    </cfRule>
  </conditionalFormatting>
  <conditionalFormatting sqref="H49:J49">
    <cfRule type="cellIs" dxfId="2554" priority="178" stopIfTrue="1" operator="greaterThan">
      <formula>100</formula>
    </cfRule>
    <cfRule type="cellIs" dxfId="2553" priority="179" stopIfTrue="1" operator="notEqual">
      <formula>H36</formula>
    </cfRule>
  </conditionalFormatting>
  <conditionalFormatting sqref="H39:J48">
    <cfRule type="cellIs" dxfId="2552" priority="177" stopIfTrue="1" operator="greaterThan">
      <formula>100</formula>
    </cfRule>
  </conditionalFormatting>
  <conditionalFormatting sqref="B49:G49">
    <cfRule type="cellIs" dxfId="2551" priority="176" stopIfTrue="1" operator="notEqual">
      <formula>B36</formula>
    </cfRule>
  </conditionalFormatting>
  <conditionalFormatting sqref="H49:J49">
    <cfRule type="cellIs" dxfId="2550" priority="174" stopIfTrue="1" operator="greaterThan">
      <formula>100</formula>
    </cfRule>
    <cfRule type="cellIs" dxfId="2549" priority="175" stopIfTrue="1" operator="notEqual">
      <formula>H36</formula>
    </cfRule>
  </conditionalFormatting>
  <conditionalFormatting sqref="H39:J48">
    <cfRule type="cellIs" dxfId="2548" priority="173" stopIfTrue="1" operator="greaterThan">
      <formula>100</formula>
    </cfRule>
  </conditionalFormatting>
  <conditionalFormatting sqref="B49:G49">
    <cfRule type="cellIs" dxfId="2547" priority="172" stopIfTrue="1" operator="notEqual">
      <formula>B36</formula>
    </cfRule>
  </conditionalFormatting>
  <conditionalFormatting sqref="H49:J49">
    <cfRule type="cellIs" dxfId="2546" priority="170" stopIfTrue="1" operator="greaterThan">
      <formula>100</formula>
    </cfRule>
    <cfRule type="cellIs" dxfId="2545" priority="171" stopIfTrue="1" operator="notEqual">
      <formula>H36</formula>
    </cfRule>
  </conditionalFormatting>
  <conditionalFormatting sqref="H39:J48">
    <cfRule type="cellIs" dxfId="2544" priority="169" stopIfTrue="1" operator="greaterThan">
      <formula>100</formula>
    </cfRule>
  </conditionalFormatting>
  <conditionalFormatting sqref="B49:G49">
    <cfRule type="cellIs" dxfId="2543" priority="168" stopIfTrue="1" operator="notEqual">
      <formula>B36</formula>
    </cfRule>
  </conditionalFormatting>
  <conditionalFormatting sqref="H49:J49">
    <cfRule type="cellIs" dxfId="2542" priority="166" stopIfTrue="1" operator="greaterThan">
      <formula>100</formula>
    </cfRule>
    <cfRule type="cellIs" dxfId="2541" priority="167" stopIfTrue="1" operator="notEqual">
      <formula>H36</formula>
    </cfRule>
  </conditionalFormatting>
  <conditionalFormatting sqref="H39:J48">
    <cfRule type="cellIs" dxfId="2540" priority="165" stopIfTrue="1" operator="greaterThan">
      <formula>100</formula>
    </cfRule>
  </conditionalFormatting>
  <conditionalFormatting sqref="B49:G49">
    <cfRule type="cellIs" dxfId="2539" priority="164" stopIfTrue="1" operator="notEqual">
      <formula>B36</formula>
    </cfRule>
  </conditionalFormatting>
  <conditionalFormatting sqref="H49:J49">
    <cfRule type="cellIs" dxfId="2538" priority="162" stopIfTrue="1" operator="greaterThan">
      <formula>100</formula>
    </cfRule>
    <cfRule type="cellIs" dxfId="2537" priority="163" stopIfTrue="1" operator="notEqual">
      <formula>H36</formula>
    </cfRule>
  </conditionalFormatting>
  <conditionalFormatting sqref="H39:J48">
    <cfRule type="cellIs" dxfId="2536" priority="161" stopIfTrue="1" operator="greaterThan">
      <formula>100</formula>
    </cfRule>
  </conditionalFormatting>
  <conditionalFormatting sqref="B49:G49">
    <cfRule type="cellIs" dxfId="2535" priority="160" stopIfTrue="1" operator="notEqual">
      <formula>B36</formula>
    </cfRule>
  </conditionalFormatting>
  <conditionalFormatting sqref="H49:J49">
    <cfRule type="cellIs" dxfId="2534" priority="158" stopIfTrue="1" operator="greaterThan">
      <formula>100</formula>
    </cfRule>
    <cfRule type="cellIs" dxfId="2533" priority="159" stopIfTrue="1" operator="notEqual">
      <formula>H36</formula>
    </cfRule>
  </conditionalFormatting>
  <conditionalFormatting sqref="H39:J48">
    <cfRule type="cellIs" dxfId="2532" priority="157" stopIfTrue="1" operator="greaterThan">
      <formula>100</formula>
    </cfRule>
  </conditionalFormatting>
  <conditionalFormatting sqref="B49:G49">
    <cfRule type="cellIs" dxfId="2531" priority="156" stopIfTrue="1" operator="notEqual">
      <formula>B36</formula>
    </cfRule>
  </conditionalFormatting>
  <conditionalFormatting sqref="H49:J49">
    <cfRule type="cellIs" dxfId="2530" priority="154" stopIfTrue="1" operator="greaterThan">
      <formula>100</formula>
    </cfRule>
    <cfRule type="cellIs" dxfId="2529" priority="155" stopIfTrue="1" operator="notEqual">
      <formula>H36</formula>
    </cfRule>
  </conditionalFormatting>
  <conditionalFormatting sqref="H39:J48">
    <cfRule type="cellIs" dxfId="2528" priority="153" stopIfTrue="1" operator="greaterThan">
      <formula>100</formula>
    </cfRule>
  </conditionalFormatting>
  <conditionalFormatting sqref="B49:G49">
    <cfRule type="cellIs" dxfId="2527" priority="152" stopIfTrue="1" operator="notEqual">
      <formula>B36</formula>
    </cfRule>
  </conditionalFormatting>
  <conditionalFormatting sqref="H49:J49">
    <cfRule type="cellIs" dxfId="2526" priority="150" stopIfTrue="1" operator="greaterThan">
      <formula>100</formula>
    </cfRule>
    <cfRule type="cellIs" dxfId="2525" priority="151" stopIfTrue="1" operator="notEqual">
      <formula>H36</formula>
    </cfRule>
  </conditionalFormatting>
  <conditionalFormatting sqref="H39:J48">
    <cfRule type="cellIs" dxfId="2524" priority="149" stopIfTrue="1" operator="greaterThan">
      <formula>100</formula>
    </cfRule>
  </conditionalFormatting>
  <conditionalFormatting sqref="B49:G49">
    <cfRule type="cellIs" dxfId="2523" priority="148" stopIfTrue="1" operator="notEqual">
      <formula>B36</formula>
    </cfRule>
  </conditionalFormatting>
  <conditionalFormatting sqref="H49:J49">
    <cfRule type="cellIs" dxfId="2522" priority="146" stopIfTrue="1" operator="greaterThan">
      <formula>100</formula>
    </cfRule>
    <cfRule type="cellIs" dxfId="2521" priority="147" stopIfTrue="1" operator="notEqual">
      <formula>H36</formula>
    </cfRule>
  </conditionalFormatting>
  <conditionalFormatting sqref="H39:J48">
    <cfRule type="cellIs" dxfId="2520" priority="145" stopIfTrue="1" operator="greaterThan">
      <formula>100</formula>
    </cfRule>
  </conditionalFormatting>
  <conditionalFormatting sqref="B49:G49">
    <cfRule type="cellIs" dxfId="2519" priority="144" stopIfTrue="1" operator="notEqual">
      <formula>B36</formula>
    </cfRule>
  </conditionalFormatting>
  <conditionalFormatting sqref="H49:J49">
    <cfRule type="cellIs" dxfId="2518" priority="142" stopIfTrue="1" operator="greaterThan">
      <formula>100</formula>
    </cfRule>
    <cfRule type="cellIs" dxfId="2517" priority="143" stopIfTrue="1" operator="notEqual">
      <formula>H36</formula>
    </cfRule>
  </conditionalFormatting>
  <conditionalFormatting sqref="H39:J48">
    <cfRule type="cellIs" dxfId="2516" priority="141" stopIfTrue="1" operator="greaterThan">
      <formula>100</formula>
    </cfRule>
  </conditionalFormatting>
  <conditionalFormatting sqref="B49:G49">
    <cfRule type="cellIs" dxfId="2515" priority="140" stopIfTrue="1" operator="notEqual">
      <formula>B36</formula>
    </cfRule>
  </conditionalFormatting>
  <conditionalFormatting sqref="H49:J49">
    <cfRule type="cellIs" dxfId="2514" priority="138" stopIfTrue="1" operator="greaterThan">
      <formula>100</formula>
    </cfRule>
    <cfRule type="cellIs" dxfId="2513" priority="139" stopIfTrue="1" operator="notEqual">
      <formula>H36</formula>
    </cfRule>
  </conditionalFormatting>
  <conditionalFormatting sqref="H39:J48">
    <cfRule type="cellIs" dxfId="2512" priority="137" stopIfTrue="1" operator="greaterThan">
      <formula>100</formula>
    </cfRule>
  </conditionalFormatting>
  <conditionalFormatting sqref="B49:G49">
    <cfRule type="cellIs" dxfId="2511" priority="136" stopIfTrue="1" operator="notEqual">
      <formula>B36</formula>
    </cfRule>
  </conditionalFormatting>
  <conditionalFormatting sqref="H49:J49">
    <cfRule type="cellIs" dxfId="2510" priority="134" stopIfTrue="1" operator="greaterThan">
      <formula>100</formula>
    </cfRule>
    <cfRule type="cellIs" dxfId="2509" priority="135" stopIfTrue="1" operator="notEqual">
      <formula>H36</formula>
    </cfRule>
  </conditionalFormatting>
  <conditionalFormatting sqref="H39:J48">
    <cfRule type="cellIs" dxfId="2508" priority="133" stopIfTrue="1" operator="greaterThan">
      <formula>100</formula>
    </cfRule>
  </conditionalFormatting>
  <conditionalFormatting sqref="B49:G49">
    <cfRule type="cellIs" dxfId="2507" priority="132" stopIfTrue="1" operator="notEqual">
      <formula>B36</formula>
    </cfRule>
  </conditionalFormatting>
  <conditionalFormatting sqref="H49:J49">
    <cfRule type="cellIs" dxfId="2506" priority="130" stopIfTrue="1" operator="greaterThan">
      <formula>100</formula>
    </cfRule>
    <cfRule type="cellIs" dxfId="2505" priority="131" stopIfTrue="1" operator="notEqual">
      <formula>H36</formula>
    </cfRule>
  </conditionalFormatting>
  <conditionalFormatting sqref="H39:J48">
    <cfRule type="cellIs" dxfId="2504" priority="129" stopIfTrue="1" operator="greaterThan">
      <formula>100</formula>
    </cfRule>
  </conditionalFormatting>
  <conditionalFormatting sqref="B49:G49">
    <cfRule type="cellIs" dxfId="2503" priority="128" stopIfTrue="1" operator="notEqual">
      <formula>B36</formula>
    </cfRule>
  </conditionalFormatting>
  <conditionalFormatting sqref="H49:J49">
    <cfRule type="cellIs" dxfId="2502" priority="126" stopIfTrue="1" operator="greaterThan">
      <formula>100</formula>
    </cfRule>
    <cfRule type="cellIs" dxfId="2501" priority="127" stopIfTrue="1" operator="notEqual">
      <formula>H36</formula>
    </cfRule>
  </conditionalFormatting>
  <conditionalFormatting sqref="H39:J48">
    <cfRule type="cellIs" dxfId="2500" priority="125" stopIfTrue="1" operator="greaterThan">
      <formula>100</formula>
    </cfRule>
  </conditionalFormatting>
  <conditionalFormatting sqref="B49:G49">
    <cfRule type="cellIs" dxfId="2499" priority="124" stopIfTrue="1" operator="notEqual">
      <formula>B36</formula>
    </cfRule>
  </conditionalFormatting>
  <conditionalFormatting sqref="H49:J49">
    <cfRule type="cellIs" dxfId="2498" priority="122" stopIfTrue="1" operator="greaterThan">
      <formula>100</formula>
    </cfRule>
    <cfRule type="cellIs" dxfId="2497" priority="123" stopIfTrue="1" operator="notEqual">
      <formula>H36</formula>
    </cfRule>
  </conditionalFormatting>
  <conditionalFormatting sqref="H39:J48">
    <cfRule type="cellIs" dxfId="2496" priority="121" stopIfTrue="1" operator="greaterThan">
      <formula>100</formula>
    </cfRule>
  </conditionalFormatting>
  <conditionalFormatting sqref="B49:G49">
    <cfRule type="cellIs" dxfId="2495" priority="120" stopIfTrue="1" operator="notEqual">
      <formula>B36</formula>
    </cfRule>
  </conditionalFormatting>
  <conditionalFormatting sqref="H49:J49">
    <cfRule type="cellIs" dxfId="2494" priority="118" stopIfTrue="1" operator="greaterThan">
      <formula>100</formula>
    </cfRule>
    <cfRule type="cellIs" dxfId="2493" priority="119" stopIfTrue="1" operator="notEqual">
      <formula>H36</formula>
    </cfRule>
  </conditionalFormatting>
  <conditionalFormatting sqref="H39:J48">
    <cfRule type="cellIs" dxfId="2492" priority="117" stopIfTrue="1" operator="greaterThan">
      <formula>100</formula>
    </cfRule>
  </conditionalFormatting>
  <conditionalFormatting sqref="B49:G49">
    <cfRule type="cellIs" dxfId="2491" priority="116" stopIfTrue="1" operator="notEqual">
      <formula>B36</formula>
    </cfRule>
  </conditionalFormatting>
  <conditionalFormatting sqref="H49:J49">
    <cfRule type="cellIs" dxfId="2490" priority="114" stopIfTrue="1" operator="greaterThan">
      <formula>100</formula>
    </cfRule>
    <cfRule type="cellIs" dxfId="2489" priority="115" stopIfTrue="1" operator="notEqual">
      <formula>H36</formula>
    </cfRule>
  </conditionalFormatting>
  <conditionalFormatting sqref="H39:J48">
    <cfRule type="cellIs" dxfId="2488" priority="113" stopIfTrue="1" operator="greaterThan">
      <formula>100</formula>
    </cfRule>
  </conditionalFormatting>
  <conditionalFormatting sqref="B49:G49">
    <cfRule type="cellIs" dxfId="2487" priority="112" stopIfTrue="1" operator="notEqual">
      <formula>B36</formula>
    </cfRule>
  </conditionalFormatting>
  <conditionalFormatting sqref="H49:J49">
    <cfRule type="cellIs" dxfId="2486" priority="110" stopIfTrue="1" operator="greaterThan">
      <formula>100</formula>
    </cfRule>
    <cfRule type="cellIs" dxfId="2485" priority="111" stopIfTrue="1" operator="notEqual">
      <formula>H36</formula>
    </cfRule>
  </conditionalFormatting>
  <conditionalFormatting sqref="H39:J48">
    <cfRule type="cellIs" dxfId="2484" priority="109" stopIfTrue="1" operator="greaterThan">
      <formula>100</formula>
    </cfRule>
  </conditionalFormatting>
  <conditionalFormatting sqref="B49:G49">
    <cfRule type="cellIs" dxfId="2483" priority="108" stopIfTrue="1" operator="notEqual">
      <formula>B36</formula>
    </cfRule>
  </conditionalFormatting>
  <conditionalFormatting sqref="H49:J49">
    <cfRule type="cellIs" dxfId="2482" priority="106" stopIfTrue="1" operator="greaterThan">
      <formula>100</formula>
    </cfRule>
    <cfRule type="cellIs" dxfId="2481" priority="107" stopIfTrue="1" operator="notEqual">
      <formula>H36</formula>
    </cfRule>
  </conditionalFormatting>
  <conditionalFormatting sqref="H39:J48">
    <cfRule type="cellIs" dxfId="2480" priority="105" stopIfTrue="1" operator="greaterThan">
      <formula>100</formula>
    </cfRule>
  </conditionalFormatting>
  <conditionalFormatting sqref="B49:G49">
    <cfRule type="cellIs" dxfId="2479" priority="104" stopIfTrue="1" operator="notEqual">
      <formula>B36</formula>
    </cfRule>
  </conditionalFormatting>
  <conditionalFormatting sqref="H49:J49">
    <cfRule type="cellIs" dxfId="2478" priority="102" stopIfTrue="1" operator="greaterThan">
      <formula>100</formula>
    </cfRule>
    <cfRule type="cellIs" dxfId="2477" priority="103" stopIfTrue="1" operator="notEqual">
      <formula>H36</formula>
    </cfRule>
  </conditionalFormatting>
  <conditionalFormatting sqref="H39:J48">
    <cfRule type="cellIs" dxfId="2476" priority="101" stopIfTrue="1" operator="greaterThan">
      <formula>100</formula>
    </cfRule>
  </conditionalFormatting>
  <conditionalFormatting sqref="B49:G49">
    <cfRule type="cellIs" dxfId="2475" priority="100" stopIfTrue="1" operator="notEqual">
      <formula>B36</formula>
    </cfRule>
  </conditionalFormatting>
  <conditionalFormatting sqref="H49:J49">
    <cfRule type="cellIs" dxfId="2474" priority="98" stopIfTrue="1" operator="greaterThan">
      <formula>100</formula>
    </cfRule>
    <cfRule type="cellIs" dxfId="2473" priority="99" stopIfTrue="1" operator="notEqual">
      <formula>H36</formula>
    </cfRule>
  </conditionalFormatting>
  <conditionalFormatting sqref="H39:J48">
    <cfRule type="cellIs" dxfId="2472" priority="97" stopIfTrue="1" operator="greaterThan">
      <formula>100</formula>
    </cfRule>
  </conditionalFormatting>
  <conditionalFormatting sqref="B49:G49">
    <cfRule type="cellIs" dxfId="2471" priority="96" stopIfTrue="1" operator="notEqual">
      <formula>B36</formula>
    </cfRule>
  </conditionalFormatting>
  <conditionalFormatting sqref="H49:J49">
    <cfRule type="cellIs" dxfId="2470" priority="94" stopIfTrue="1" operator="greaterThan">
      <formula>100</formula>
    </cfRule>
    <cfRule type="cellIs" dxfId="2469" priority="95" stopIfTrue="1" operator="notEqual">
      <formula>H36</formula>
    </cfRule>
  </conditionalFormatting>
  <conditionalFormatting sqref="H39:J48">
    <cfRule type="cellIs" dxfId="2468" priority="93" stopIfTrue="1" operator="greaterThan">
      <formula>100</formula>
    </cfRule>
  </conditionalFormatting>
  <conditionalFormatting sqref="B49:G49">
    <cfRule type="cellIs" dxfId="2467" priority="92" stopIfTrue="1" operator="notEqual">
      <formula>B36</formula>
    </cfRule>
  </conditionalFormatting>
  <conditionalFormatting sqref="H49:J49">
    <cfRule type="cellIs" dxfId="2466" priority="90" stopIfTrue="1" operator="greaterThan">
      <formula>100</formula>
    </cfRule>
    <cfRule type="cellIs" dxfId="2465" priority="91" stopIfTrue="1" operator="notEqual">
      <formula>H36</formula>
    </cfRule>
  </conditionalFormatting>
  <conditionalFormatting sqref="H39:J48">
    <cfRule type="cellIs" dxfId="2464" priority="89" stopIfTrue="1" operator="greaterThan">
      <formula>100</formula>
    </cfRule>
  </conditionalFormatting>
  <conditionalFormatting sqref="B49:G49">
    <cfRule type="cellIs" dxfId="2463" priority="88" stopIfTrue="1" operator="notEqual">
      <formula>B36</formula>
    </cfRule>
  </conditionalFormatting>
  <conditionalFormatting sqref="H49:J49">
    <cfRule type="cellIs" dxfId="2462" priority="86" stopIfTrue="1" operator="greaterThan">
      <formula>100</formula>
    </cfRule>
    <cfRule type="cellIs" dxfId="2461" priority="87" stopIfTrue="1" operator="notEqual">
      <formula>H36</formula>
    </cfRule>
  </conditionalFormatting>
  <conditionalFormatting sqref="H39:J48">
    <cfRule type="cellIs" dxfId="2460" priority="85" stopIfTrue="1" operator="greaterThan">
      <formula>100</formula>
    </cfRule>
  </conditionalFormatting>
  <conditionalFormatting sqref="B49:G49">
    <cfRule type="cellIs" dxfId="2459" priority="84" stopIfTrue="1" operator="notEqual">
      <formula>B36</formula>
    </cfRule>
  </conditionalFormatting>
  <conditionalFormatting sqref="H49:J49">
    <cfRule type="cellIs" dxfId="2458" priority="82" stopIfTrue="1" operator="greaterThan">
      <formula>100</formula>
    </cfRule>
    <cfRule type="cellIs" dxfId="2457" priority="83" stopIfTrue="1" operator="notEqual">
      <formula>H36</formula>
    </cfRule>
  </conditionalFormatting>
  <conditionalFormatting sqref="H39:J48">
    <cfRule type="cellIs" dxfId="2456" priority="81" stopIfTrue="1" operator="greaterThan">
      <formula>100</formula>
    </cfRule>
  </conditionalFormatting>
  <conditionalFormatting sqref="B49:G49">
    <cfRule type="cellIs" dxfId="2455" priority="80" stopIfTrue="1" operator="notEqual">
      <formula>B36</formula>
    </cfRule>
  </conditionalFormatting>
  <conditionalFormatting sqref="H49:J49">
    <cfRule type="cellIs" dxfId="2454" priority="78" stopIfTrue="1" operator="greaterThan">
      <formula>100</formula>
    </cfRule>
    <cfRule type="cellIs" dxfId="2453" priority="79" stopIfTrue="1" operator="notEqual">
      <formula>H36</formula>
    </cfRule>
  </conditionalFormatting>
  <conditionalFormatting sqref="H39:J48">
    <cfRule type="cellIs" dxfId="2452" priority="77" stopIfTrue="1" operator="greaterThan">
      <formula>100</formula>
    </cfRule>
  </conditionalFormatting>
  <conditionalFormatting sqref="B49:G49">
    <cfRule type="cellIs" dxfId="2451" priority="76" stopIfTrue="1" operator="notEqual">
      <formula>B36</formula>
    </cfRule>
  </conditionalFormatting>
  <conditionalFormatting sqref="H49:J49">
    <cfRule type="cellIs" dxfId="2450" priority="74" stopIfTrue="1" operator="greaterThan">
      <formula>100</formula>
    </cfRule>
    <cfRule type="cellIs" dxfId="2449" priority="75" stopIfTrue="1" operator="notEqual">
      <formula>H36</formula>
    </cfRule>
  </conditionalFormatting>
  <conditionalFormatting sqref="H39:J48">
    <cfRule type="cellIs" dxfId="2448" priority="73" stopIfTrue="1" operator="greaterThan">
      <formula>100</formula>
    </cfRule>
  </conditionalFormatting>
  <conditionalFormatting sqref="B49:G49">
    <cfRule type="cellIs" dxfId="2447" priority="72" stopIfTrue="1" operator="notEqual">
      <formula>B36</formula>
    </cfRule>
  </conditionalFormatting>
  <conditionalFormatting sqref="H49:J49">
    <cfRule type="cellIs" dxfId="2446" priority="70" stopIfTrue="1" operator="greaterThan">
      <formula>100</formula>
    </cfRule>
    <cfRule type="cellIs" dxfId="2445" priority="71" stopIfTrue="1" operator="notEqual">
      <formula>H36</formula>
    </cfRule>
  </conditionalFormatting>
  <conditionalFormatting sqref="H39:J48">
    <cfRule type="cellIs" dxfId="2444" priority="69" stopIfTrue="1" operator="greaterThan">
      <formula>100</formula>
    </cfRule>
  </conditionalFormatting>
  <conditionalFormatting sqref="B49:G49">
    <cfRule type="cellIs" dxfId="2443" priority="68" stopIfTrue="1" operator="notEqual">
      <formula>B36</formula>
    </cfRule>
  </conditionalFormatting>
  <conditionalFormatting sqref="H49:J49">
    <cfRule type="cellIs" dxfId="2442" priority="66" stopIfTrue="1" operator="greaterThan">
      <formula>100</formula>
    </cfRule>
    <cfRule type="cellIs" dxfId="2441" priority="67" stopIfTrue="1" operator="notEqual">
      <formula>H36</formula>
    </cfRule>
  </conditionalFormatting>
  <conditionalFormatting sqref="H39:J48">
    <cfRule type="cellIs" dxfId="2440" priority="65" stopIfTrue="1" operator="greaterThan">
      <formula>100</formula>
    </cfRule>
  </conditionalFormatting>
  <conditionalFormatting sqref="B49:G49">
    <cfRule type="cellIs" dxfId="2439" priority="64" stopIfTrue="1" operator="notEqual">
      <formula>B36</formula>
    </cfRule>
  </conditionalFormatting>
  <conditionalFormatting sqref="H49:J49">
    <cfRule type="cellIs" dxfId="2438" priority="62" stopIfTrue="1" operator="greaterThan">
      <formula>100</formula>
    </cfRule>
    <cfRule type="cellIs" dxfId="2437" priority="63" stopIfTrue="1" operator="notEqual">
      <formula>H36</formula>
    </cfRule>
  </conditionalFormatting>
  <conditionalFormatting sqref="H39:J48">
    <cfRule type="cellIs" dxfId="2436" priority="61" stopIfTrue="1" operator="greaterThan">
      <formula>100</formula>
    </cfRule>
  </conditionalFormatting>
  <conditionalFormatting sqref="B49:G49">
    <cfRule type="cellIs" dxfId="2435" priority="60" stopIfTrue="1" operator="notEqual">
      <formula>B36</formula>
    </cfRule>
  </conditionalFormatting>
  <conditionalFormatting sqref="H49:J49">
    <cfRule type="cellIs" dxfId="2434" priority="58" stopIfTrue="1" operator="greaterThan">
      <formula>100</formula>
    </cfRule>
    <cfRule type="cellIs" dxfId="2433" priority="59" stopIfTrue="1" operator="notEqual">
      <formula>H36</formula>
    </cfRule>
  </conditionalFormatting>
  <conditionalFormatting sqref="H39:J48">
    <cfRule type="cellIs" dxfId="2432" priority="57" stopIfTrue="1" operator="greaterThan">
      <formula>100</formula>
    </cfRule>
  </conditionalFormatting>
  <conditionalFormatting sqref="B49:G49">
    <cfRule type="cellIs" dxfId="2431" priority="56" stopIfTrue="1" operator="notEqual">
      <formula>B36</formula>
    </cfRule>
  </conditionalFormatting>
  <conditionalFormatting sqref="H49:J49">
    <cfRule type="cellIs" dxfId="2430" priority="54" stopIfTrue="1" operator="greaterThan">
      <formula>100</formula>
    </cfRule>
    <cfRule type="cellIs" dxfId="2429" priority="55" stopIfTrue="1" operator="notEqual">
      <formula>H36</formula>
    </cfRule>
  </conditionalFormatting>
  <conditionalFormatting sqref="H39:J48">
    <cfRule type="cellIs" dxfId="2428" priority="53" stopIfTrue="1" operator="greaterThan">
      <formula>100</formula>
    </cfRule>
  </conditionalFormatting>
  <conditionalFormatting sqref="B49:G49">
    <cfRule type="cellIs" dxfId="2427" priority="52" stopIfTrue="1" operator="notEqual">
      <formula>B36</formula>
    </cfRule>
  </conditionalFormatting>
  <conditionalFormatting sqref="H49:J49">
    <cfRule type="cellIs" dxfId="2426" priority="50" stopIfTrue="1" operator="greaterThan">
      <formula>100</formula>
    </cfRule>
    <cfRule type="cellIs" dxfId="2425" priority="51" stopIfTrue="1" operator="notEqual">
      <formula>H36</formula>
    </cfRule>
  </conditionalFormatting>
  <conditionalFormatting sqref="H39:J48">
    <cfRule type="cellIs" dxfId="2424" priority="49" stopIfTrue="1" operator="greaterThan">
      <formula>100</formula>
    </cfRule>
  </conditionalFormatting>
  <conditionalFormatting sqref="B49:G49">
    <cfRule type="cellIs" dxfId="2423" priority="48" stopIfTrue="1" operator="notEqual">
      <formula>B36</formula>
    </cfRule>
  </conditionalFormatting>
  <conditionalFormatting sqref="H49:J49">
    <cfRule type="cellIs" dxfId="2422" priority="46" stopIfTrue="1" operator="greaterThan">
      <formula>100</formula>
    </cfRule>
    <cfRule type="cellIs" dxfId="2421" priority="47" stopIfTrue="1" operator="notEqual">
      <formula>H36</formula>
    </cfRule>
  </conditionalFormatting>
  <conditionalFormatting sqref="H39:J48">
    <cfRule type="cellIs" dxfId="2420" priority="45" stopIfTrue="1" operator="greaterThan">
      <formula>100</formula>
    </cfRule>
  </conditionalFormatting>
  <conditionalFormatting sqref="B53:G53">
    <cfRule type="cellIs" dxfId="2419" priority="44" stopIfTrue="1" operator="notEqual">
      <formula>B38</formula>
    </cfRule>
  </conditionalFormatting>
  <conditionalFormatting sqref="H53:J53">
    <cfRule type="cellIs" dxfId="2418" priority="42" stopIfTrue="1" operator="greaterThan">
      <formula>100</formula>
    </cfRule>
    <cfRule type="cellIs" dxfId="2417" priority="43" stopIfTrue="1" operator="notEqual">
      <formula>H38</formula>
    </cfRule>
  </conditionalFormatting>
  <conditionalFormatting sqref="H40:J52">
    <cfRule type="cellIs" dxfId="2416" priority="41" stopIfTrue="1" operator="greaterThan">
      <formula>100</formula>
    </cfRule>
  </conditionalFormatting>
  <conditionalFormatting sqref="B53:G53">
    <cfRule type="cellIs" dxfId="2415" priority="40" stopIfTrue="1" operator="notEqual">
      <formula>B38</formula>
    </cfRule>
  </conditionalFormatting>
  <conditionalFormatting sqref="H53:J53">
    <cfRule type="cellIs" dxfId="2414" priority="38" stopIfTrue="1" operator="greaterThan">
      <formula>100</formula>
    </cfRule>
    <cfRule type="cellIs" dxfId="2413" priority="39" stopIfTrue="1" operator="notEqual">
      <formula>H38</formula>
    </cfRule>
  </conditionalFormatting>
  <conditionalFormatting sqref="H40:J52">
    <cfRule type="cellIs" dxfId="2412" priority="37" stopIfTrue="1" operator="greaterThan">
      <formula>100</formula>
    </cfRule>
  </conditionalFormatting>
  <conditionalFormatting sqref="B49:G49">
    <cfRule type="cellIs" dxfId="2411" priority="36" stopIfTrue="1" operator="notEqual">
      <formula>B36</formula>
    </cfRule>
  </conditionalFormatting>
  <conditionalFormatting sqref="H49:J49">
    <cfRule type="cellIs" dxfId="2410" priority="34" stopIfTrue="1" operator="greaterThan">
      <formula>100</formula>
    </cfRule>
    <cfRule type="cellIs" dxfId="2409" priority="35" stopIfTrue="1" operator="notEqual">
      <formula>H36</formula>
    </cfRule>
  </conditionalFormatting>
  <conditionalFormatting sqref="H39:J48">
    <cfRule type="cellIs" dxfId="2408" priority="33" stopIfTrue="1" operator="greaterThan">
      <formula>100</formula>
    </cfRule>
  </conditionalFormatting>
  <conditionalFormatting sqref="B53:G53">
    <cfRule type="cellIs" dxfId="2407" priority="32" stopIfTrue="1" operator="notEqual">
      <formula>B38</formula>
    </cfRule>
  </conditionalFormatting>
  <conditionalFormatting sqref="H53:J53">
    <cfRule type="cellIs" dxfId="2406" priority="30" stopIfTrue="1" operator="greaterThan">
      <formula>100</formula>
    </cfRule>
    <cfRule type="cellIs" dxfId="2405" priority="31" stopIfTrue="1" operator="notEqual">
      <formula>H38</formula>
    </cfRule>
  </conditionalFormatting>
  <conditionalFormatting sqref="H40:J52">
    <cfRule type="cellIs" dxfId="2404" priority="29" stopIfTrue="1" operator="greaterThan">
      <formula>100</formula>
    </cfRule>
  </conditionalFormatting>
  <conditionalFormatting sqref="B53:G53">
    <cfRule type="cellIs" dxfId="2403" priority="28" stopIfTrue="1" operator="notEqual">
      <formula>B38</formula>
    </cfRule>
  </conditionalFormatting>
  <conditionalFormatting sqref="H53:J53">
    <cfRule type="cellIs" dxfId="2402" priority="26" stopIfTrue="1" operator="greaterThan">
      <formula>100</formula>
    </cfRule>
    <cfRule type="cellIs" dxfId="2401" priority="27" stopIfTrue="1" operator="notEqual">
      <formula>H38</formula>
    </cfRule>
  </conditionalFormatting>
  <conditionalFormatting sqref="H40:J52">
    <cfRule type="cellIs" dxfId="2400" priority="25" stopIfTrue="1" operator="greaterThan">
      <formula>100</formula>
    </cfRule>
  </conditionalFormatting>
  <conditionalFormatting sqref="B49:G49">
    <cfRule type="cellIs" dxfId="2399" priority="24" stopIfTrue="1" operator="notEqual">
      <formula>B36</formula>
    </cfRule>
  </conditionalFormatting>
  <conditionalFormatting sqref="H49:J49">
    <cfRule type="cellIs" dxfId="2398" priority="22" stopIfTrue="1" operator="greaterThan">
      <formula>100</formula>
    </cfRule>
    <cfRule type="cellIs" dxfId="2397" priority="23" stopIfTrue="1" operator="notEqual">
      <formula>H36</formula>
    </cfRule>
  </conditionalFormatting>
  <conditionalFormatting sqref="H39:J48">
    <cfRule type="cellIs" dxfId="2396" priority="21" stopIfTrue="1" operator="greaterThan">
      <formula>100</formula>
    </cfRule>
  </conditionalFormatting>
  <conditionalFormatting sqref="B53:G53">
    <cfRule type="cellIs" dxfId="2395" priority="20" stopIfTrue="1" operator="notEqual">
      <formula>B38</formula>
    </cfRule>
  </conditionalFormatting>
  <conditionalFormatting sqref="H53:J53">
    <cfRule type="cellIs" dxfId="2394" priority="18" stopIfTrue="1" operator="greaterThan">
      <formula>100</formula>
    </cfRule>
    <cfRule type="cellIs" dxfId="2393" priority="19" stopIfTrue="1" operator="notEqual">
      <formula>H38</formula>
    </cfRule>
  </conditionalFormatting>
  <conditionalFormatting sqref="H40:J52">
    <cfRule type="cellIs" dxfId="2392" priority="17" stopIfTrue="1" operator="greaterThan">
      <formula>100</formula>
    </cfRule>
  </conditionalFormatting>
  <conditionalFormatting sqref="B53:G53">
    <cfRule type="cellIs" dxfId="2391" priority="16" stopIfTrue="1" operator="notEqual">
      <formula>B38</formula>
    </cfRule>
  </conditionalFormatting>
  <conditionalFormatting sqref="H53:J53">
    <cfRule type="cellIs" dxfId="2390" priority="14" stopIfTrue="1" operator="greaterThan">
      <formula>100</formula>
    </cfRule>
    <cfRule type="cellIs" dxfId="2389" priority="15" stopIfTrue="1" operator="notEqual">
      <formula>H38</formula>
    </cfRule>
  </conditionalFormatting>
  <conditionalFormatting sqref="H40:J52">
    <cfRule type="cellIs" dxfId="2388" priority="13" stopIfTrue="1" operator="greaterThan">
      <formula>100</formula>
    </cfRule>
  </conditionalFormatting>
  <conditionalFormatting sqref="B53:G53">
    <cfRule type="cellIs" dxfId="2387" priority="12" stopIfTrue="1" operator="notEqual">
      <formula>B38</formula>
    </cfRule>
  </conditionalFormatting>
  <conditionalFormatting sqref="H53:J53">
    <cfRule type="cellIs" dxfId="2386" priority="10" stopIfTrue="1" operator="greaterThan">
      <formula>100</formula>
    </cfRule>
    <cfRule type="cellIs" dxfId="2385" priority="11" stopIfTrue="1" operator="notEqual">
      <formula>H38</formula>
    </cfRule>
  </conditionalFormatting>
  <conditionalFormatting sqref="H40:J52">
    <cfRule type="cellIs" dxfId="2384" priority="9" stopIfTrue="1" operator="greaterThan">
      <formula>100</formula>
    </cfRule>
  </conditionalFormatting>
  <conditionalFormatting sqref="B53:G53">
    <cfRule type="cellIs" dxfId="2383" priority="8" stopIfTrue="1" operator="notEqual">
      <formula>B38</formula>
    </cfRule>
  </conditionalFormatting>
  <conditionalFormatting sqref="H53:J53">
    <cfRule type="cellIs" dxfId="2382" priority="6" stopIfTrue="1" operator="greaterThan">
      <formula>100</formula>
    </cfRule>
    <cfRule type="cellIs" dxfId="2381" priority="7" stopIfTrue="1" operator="notEqual">
      <formula>H38</formula>
    </cfRule>
  </conditionalFormatting>
  <conditionalFormatting sqref="H40:J52">
    <cfRule type="cellIs" dxfId="2380" priority="5" stopIfTrue="1" operator="greaterThan">
      <formula>100</formula>
    </cfRule>
  </conditionalFormatting>
  <conditionalFormatting sqref="B53:M53">
    <cfRule type="cellIs" dxfId="2379" priority="4" stopIfTrue="1" operator="notEqual">
      <formula>B38</formula>
    </cfRule>
  </conditionalFormatting>
  <conditionalFormatting sqref="N53:P53">
    <cfRule type="cellIs" dxfId="2378" priority="2" stopIfTrue="1" operator="greaterThan">
      <formula>100</formula>
    </cfRule>
    <cfRule type="cellIs" dxfId="2377" priority="3" stopIfTrue="1" operator="notEqual">
      <formula>N38</formula>
    </cfRule>
  </conditionalFormatting>
  <conditionalFormatting sqref="N40:P52">
    <cfRule type="cellIs" dxfId="23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48</v>
      </c>
      <c r="C6" s="168">
        <f t="shared" si="0"/>
        <v>58</v>
      </c>
      <c r="D6" s="171">
        <f t="shared" ref="D6:D16" si="1">SUM(B6:C6)</f>
        <v>106</v>
      </c>
      <c r="E6" s="174"/>
      <c r="F6" s="174"/>
      <c r="G6" s="174"/>
      <c r="H6" s="174"/>
      <c r="I6" s="174"/>
      <c r="J6" s="174"/>
      <c r="K6" s="179">
        <f t="shared" ref="K6:L16" si="2">K42</f>
        <v>16</v>
      </c>
      <c r="L6" s="183">
        <f t="shared" si="2"/>
        <v>31</v>
      </c>
      <c r="M6" s="188">
        <f t="shared" ref="M6:M17" si="3">SUM(K6:L6)</f>
        <v>47</v>
      </c>
      <c r="N6" s="91">
        <f t="shared" ref="N6:P17" si="4">IF(OR(K6=0,B6=0),0,K6/B6*100)</f>
        <v>33.333333333333329</v>
      </c>
      <c r="O6" s="194">
        <f t="shared" si="4"/>
        <v>53.448275862068961</v>
      </c>
      <c r="P6" s="196">
        <f t="shared" si="4"/>
        <v>44.339622641509436</v>
      </c>
    </row>
    <row r="7" spans="1:16" s="2" customFormat="1" ht="22.5" hidden="1" customHeight="1">
      <c r="A7" s="8" t="s">
        <v>7</v>
      </c>
      <c r="B7" s="161">
        <f t="shared" si="0"/>
        <v>38</v>
      </c>
      <c r="C7" s="168">
        <f t="shared" si="0"/>
        <v>38</v>
      </c>
      <c r="D7" s="130">
        <f t="shared" si="1"/>
        <v>76</v>
      </c>
      <c r="E7" s="175"/>
      <c r="F7" s="175"/>
      <c r="G7" s="175"/>
      <c r="H7" s="175"/>
      <c r="I7" s="175"/>
      <c r="J7" s="175"/>
      <c r="K7" s="162">
        <f t="shared" si="2"/>
        <v>17</v>
      </c>
      <c r="L7" s="169">
        <f t="shared" si="2"/>
        <v>22</v>
      </c>
      <c r="M7" s="130">
        <f t="shared" si="3"/>
        <v>39</v>
      </c>
      <c r="N7" s="139">
        <f t="shared" si="4"/>
        <v>44.736842105263158</v>
      </c>
      <c r="O7" s="145">
        <f t="shared" si="4"/>
        <v>57.894736842105267</v>
      </c>
      <c r="P7" s="151">
        <f t="shared" si="4"/>
        <v>51.315789473684212</v>
      </c>
    </row>
    <row r="8" spans="1:16" s="2" customFormat="1" ht="22.5" hidden="1" customHeight="1">
      <c r="A8" s="8" t="s">
        <v>11</v>
      </c>
      <c r="B8" s="161">
        <f t="shared" si="0"/>
        <v>35</v>
      </c>
      <c r="C8" s="168">
        <f t="shared" si="0"/>
        <v>34</v>
      </c>
      <c r="D8" s="130">
        <f t="shared" si="1"/>
        <v>69</v>
      </c>
      <c r="E8" s="175"/>
      <c r="F8" s="175"/>
      <c r="G8" s="175"/>
      <c r="H8" s="175"/>
      <c r="I8" s="175"/>
      <c r="J8" s="175"/>
      <c r="K8" s="162">
        <f t="shared" si="2"/>
        <v>15</v>
      </c>
      <c r="L8" s="169">
        <f t="shared" si="2"/>
        <v>20</v>
      </c>
      <c r="M8" s="130">
        <f t="shared" si="3"/>
        <v>35</v>
      </c>
      <c r="N8" s="139">
        <f t="shared" si="4"/>
        <v>42.857142857142854</v>
      </c>
      <c r="O8" s="145">
        <f t="shared" si="4"/>
        <v>58.82352941176471</v>
      </c>
      <c r="P8" s="151">
        <f t="shared" si="4"/>
        <v>50.724637681159422</v>
      </c>
    </row>
    <row r="9" spans="1:16" s="2" customFormat="1" ht="22.5" hidden="1" customHeight="1">
      <c r="A9" s="8" t="s">
        <v>5</v>
      </c>
      <c r="B9" s="161">
        <f t="shared" si="0"/>
        <v>34</v>
      </c>
      <c r="C9" s="168">
        <f t="shared" si="0"/>
        <v>31</v>
      </c>
      <c r="D9" s="130">
        <f t="shared" si="1"/>
        <v>65</v>
      </c>
      <c r="E9" s="175"/>
      <c r="F9" s="175"/>
      <c r="G9" s="175"/>
      <c r="H9" s="175"/>
      <c r="I9" s="175"/>
      <c r="J9" s="175"/>
      <c r="K9" s="162">
        <f t="shared" si="2"/>
        <v>17</v>
      </c>
      <c r="L9" s="169">
        <f t="shared" si="2"/>
        <v>17</v>
      </c>
      <c r="M9" s="130">
        <f t="shared" si="3"/>
        <v>34</v>
      </c>
      <c r="N9" s="139">
        <f t="shared" si="4"/>
        <v>50</v>
      </c>
      <c r="O9" s="145">
        <f t="shared" si="4"/>
        <v>54.838709677419352</v>
      </c>
      <c r="P9" s="151">
        <f t="shared" si="4"/>
        <v>52.307692307692314</v>
      </c>
    </row>
    <row r="10" spans="1:16" s="2" customFormat="1" ht="22.5" hidden="1" customHeight="1">
      <c r="A10" s="8" t="s">
        <v>17</v>
      </c>
      <c r="B10" s="161">
        <f t="shared" si="0"/>
        <v>50</v>
      </c>
      <c r="C10" s="168">
        <f t="shared" si="0"/>
        <v>60</v>
      </c>
      <c r="D10" s="130">
        <f t="shared" si="1"/>
        <v>110</v>
      </c>
      <c r="E10" s="175"/>
      <c r="F10" s="175"/>
      <c r="G10" s="175"/>
      <c r="H10" s="175"/>
      <c r="I10" s="175"/>
      <c r="J10" s="175"/>
      <c r="K10" s="162">
        <f t="shared" si="2"/>
        <v>25</v>
      </c>
      <c r="L10" s="169">
        <f t="shared" si="2"/>
        <v>39</v>
      </c>
      <c r="M10" s="130">
        <f t="shared" si="3"/>
        <v>64</v>
      </c>
      <c r="N10" s="139">
        <f t="shared" si="4"/>
        <v>50</v>
      </c>
      <c r="O10" s="145">
        <f t="shared" si="4"/>
        <v>65</v>
      </c>
      <c r="P10" s="151">
        <f t="shared" si="4"/>
        <v>58.18181818181818</v>
      </c>
    </row>
    <row r="11" spans="1:16" s="2" customFormat="1" ht="22.5" hidden="1" customHeight="1">
      <c r="A11" s="8" t="s">
        <v>4</v>
      </c>
      <c r="B11" s="161">
        <f t="shared" si="0"/>
        <v>78</v>
      </c>
      <c r="C11" s="168">
        <f t="shared" si="0"/>
        <v>66</v>
      </c>
      <c r="D11" s="130">
        <f t="shared" si="1"/>
        <v>144</v>
      </c>
      <c r="E11" s="175"/>
      <c r="F11" s="175"/>
      <c r="G11" s="175"/>
      <c r="H11" s="175"/>
      <c r="I11" s="175"/>
      <c r="J11" s="175"/>
      <c r="K11" s="162">
        <f t="shared" si="2"/>
        <v>42</v>
      </c>
      <c r="L11" s="169">
        <f t="shared" si="2"/>
        <v>37</v>
      </c>
      <c r="M11" s="130">
        <f t="shared" si="3"/>
        <v>79</v>
      </c>
      <c r="N11" s="139">
        <f t="shared" si="4"/>
        <v>53.846153846153847</v>
      </c>
      <c r="O11" s="145">
        <f t="shared" si="4"/>
        <v>56.060606060606055</v>
      </c>
      <c r="P11" s="151">
        <f t="shared" si="4"/>
        <v>54.861111111111114</v>
      </c>
    </row>
    <row r="12" spans="1:16" s="2" customFormat="1" ht="22.5" hidden="1" customHeight="1">
      <c r="A12" s="8" t="s">
        <v>10</v>
      </c>
      <c r="B12" s="161">
        <f t="shared" si="0"/>
        <v>92</v>
      </c>
      <c r="C12" s="168">
        <f t="shared" si="0"/>
        <v>103</v>
      </c>
      <c r="D12" s="130">
        <f t="shared" si="1"/>
        <v>195</v>
      </c>
      <c r="E12" s="175"/>
      <c r="F12" s="175"/>
      <c r="G12" s="175"/>
      <c r="H12" s="175"/>
      <c r="I12" s="175"/>
      <c r="J12" s="175"/>
      <c r="K12" s="162">
        <f t="shared" si="2"/>
        <v>50</v>
      </c>
      <c r="L12" s="169">
        <f t="shared" si="2"/>
        <v>71</v>
      </c>
      <c r="M12" s="130">
        <f t="shared" si="3"/>
        <v>121</v>
      </c>
      <c r="N12" s="139">
        <f t="shared" si="4"/>
        <v>54.347826086956516</v>
      </c>
      <c r="O12" s="145">
        <f t="shared" si="4"/>
        <v>68.932038834951456</v>
      </c>
      <c r="P12" s="151">
        <f t="shared" si="4"/>
        <v>62.051282051282051</v>
      </c>
    </row>
    <row r="13" spans="1:16" s="2" customFormat="1" ht="22.5" hidden="1" customHeight="1">
      <c r="A13" s="8" t="s">
        <v>14</v>
      </c>
      <c r="B13" s="161">
        <f t="shared" si="0"/>
        <v>83</v>
      </c>
      <c r="C13" s="168">
        <f t="shared" si="0"/>
        <v>86</v>
      </c>
      <c r="D13" s="130">
        <f t="shared" si="1"/>
        <v>169</v>
      </c>
      <c r="E13" s="175"/>
      <c r="F13" s="175"/>
      <c r="G13" s="175"/>
      <c r="H13" s="175"/>
      <c r="I13" s="175"/>
      <c r="J13" s="175"/>
      <c r="K13" s="162">
        <f t="shared" si="2"/>
        <v>50</v>
      </c>
      <c r="L13" s="169">
        <f t="shared" si="2"/>
        <v>55</v>
      </c>
      <c r="M13" s="130">
        <f t="shared" si="3"/>
        <v>105</v>
      </c>
      <c r="N13" s="139">
        <f t="shared" si="4"/>
        <v>60.24096385542169</v>
      </c>
      <c r="O13" s="145">
        <f t="shared" si="4"/>
        <v>63.953488372093027</v>
      </c>
      <c r="P13" s="151">
        <f t="shared" si="4"/>
        <v>62.130177514792898</v>
      </c>
    </row>
    <row r="14" spans="1:16" s="2" customFormat="1" ht="22.5" hidden="1" customHeight="1">
      <c r="A14" s="8" t="s">
        <v>20</v>
      </c>
      <c r="B14" s="161">
        <f t="shared" si="0"/>
        <v>80</v>
      </c>
      <c r="C14" s="168">
        <f t="shared" si="0"/>
        <v>74</v>
      </c>
      <c r="D14" s="130">
        <f t="shared" si="1"/>
        <v>154</v>
      </c>
      <c r="E14" s="175"/>
      <c r="F14" s="175"/>
      <c r="G14" s="175"/>
      <c r="H14" s="175"/>
      <c r="I14" s="175"/>
      <c r="J14" s="175"/>
      <c r="K14" s="162">
        <f t="shared" si="2"/>
        <v>47</v>
      </c>
      <c r="L14" s="169">
        <f t="shared" si="2"/>
        <v>53</v>
      </c>
      <c r="M14" s="130">
        <f t="shared" si="3"/>
        <v>100</v>
      </c>
      <c r="N14" s="139">
        <f t="shared" si="4"/>
        <v>58.75</v>
      </c>
      <c r="O14" s="145">
        <f t="shared" si="4"/>
        <v>71.621621621621628</v>
      </c>
      <c r="P14" s="151">
        <f t="shared" si="4"/>
        <v>64.935064935064929</v>
      </c>
    </row>
    <row r="15" spans="1:16" s="2" customFormat="1" ht="22.5" hidden="1" customHeight="1">
      <c r="A15" s="8" t="s">
        <v>23</v>
      </c>
      <c r="B15" s="161">
        <f t="shared" si="0"/>
        <v>77</v>
      </c>
      <c r="C15" s="168">
        <f t="shared" si="0"/>
        <v>82</v>
      </c>
      <c r="D15" s="130">
        <f t="shared" si="1"/>
        <v>159</v>
      </c>
      <c r="E15" s="174"/>
      <c r="F15" s="174"/>
      <c r="G15" s="174"/>
      <c r="H15" s="174"/>
      <c r="I15" s="174"/>
      <c r="J15" s="174"/>
      <c r="K15" s="161">
        <f t="shared" si="2"/>
        <v>58</v>
      </c>
      <c r="L15" s="168">
        <f t="shared" si="2"/>
        <v>60</v>
      </c>
      <c r="M15" s="130">
        <f t="shared" si="3"/>
        <v>118</v>
      </c>
      <c r="N15" s="139">
        <f t="shared" si="4"/>
        <v>75.324675324675326</v>
      </c>
      <c r="O15" s="145">
        <f t="shared" si="4"/>
        <v>73.170731707317074</v>
      </c>
      <c r="P15" s="151">
        <f t="shared" si="4"/>
        <v>74.213836477987414</v>
      </c>
    </row>
    <row r="16" spans="1:16" s="2" customFormat="1" ht="22.5" hidden="1" customHeight="1">
      <c r="A16" s="10" t="s">
        <v>35</v>
      </c>
      <c r="B16" s="162">
        <f t="shared" si="0"/>
        <v>327</v>
      </c>
      <c r="C16" s="169">
        <f t="shared" si="0"/>
        <v>415</v>
      </c>
      <c r="D16" s="172">
        <f t="shared" si="1"/>
        <v>742</v>
      </c>
      <c r="E16" s="176"/>
      <c r="F16" s="176"/>
      <c r="G16" s="176"/>
      <c r="H16" s="176"/>
      <c r="I16" s="176"/>
      <c r="J16" s="176"/>
      <c r="K16" s="162">
        <f t="shared" si="2"/>
        <v>201</v>
      </c>
      <c r="L16" s="169">
        <f t="shared" si="2"/>
        <v>210</v>
      </c>
      <c r="M16" s="130">
        <f t="shared" si="3"/>
        <v>411</v>
      </c>
      <c r="N16" s="190">
        <f t="shared" si="4"/>
        <v>61.467889908256879</v>
      </c>
      <c r="O16" s="195">
        <f t="shared" si="4"/>
        <v>50.602409638554214</v>
      </c>
      <c r="P16" s="197">
        <f t="shared" si="4"/>
        <v>55.390835579514828</v>
      </c>
    </row>
    <row r="17" spans="1:24" s="2" customFormat="1" ht="22.5" hidden="1" customHeight="1">
      <c r="A17" s="11" t="s">
        <v>34</v>
      </c>
      <c r="B17" s="42">
        <f>SUM(B6:B16)</f>
        <v>942</v>
      </c>
      <c r="C17" s="22">
        <f>SUM(C6:C16)</f>
        <v>1047</v>
      </c>
      <c r="D17" s="37">
        <f>SUM(D6:D16)</f>
        <v>1989</v>
      </c>
      <c r="E17" s="177"/>
      <c r="F17" s="177"/>
      <c r="G17" s="177"/>
      <c r="H17" s="177"/>
      <c r="I17" s="177"/>
      <c r="J17" s="177"/>
      <c r="K17" s="42">
        <f>SUM(K6:K16)</f>
        <v>538</v>
      </c>
      <c r="L17" s="22">
        <f>SUM(L6:L16)</f>
        <v>615</v>
      </c>
      <c r="M17" s="37">
        <f t="shared" si="3"/>
        <v>1153</v>
      </c>
      <c r="N17" s="143">
        <f t="shared" si="4"/>
        <v>57.112526539278129</v>
      </c>
      <c r="O17" s="149">
        <f t="shared" si="4"/>
        <v>58.739255014326652</v>
      </c>
      <c r="P17" s="155">
        <f t="shared" si="4"/>
        <v>57.968828557063858</v>
      </c>
    </row>
    <row r="18" spans="1:24" hidden="1"/>
    <row r="19" spans="1:24" hidden="1"/>
    <row r="20" spans="1:24" s="2" customFormat="1" ht="22.5" customHeight="1">
      <c r="A20" s="156" t="str">
        <f>'39二見第2'!A20:L20</f>
        <v>令和７年７月２０日執行　参議院議員通常選挙</v>
      </c>
      <c r="B20" s="163"/>
      <c r="C20" s="163"/>
      <c r="D20" s="163"/>
      <c r="E20" s="163"/>
      <c r="F20" s="163"/>
      <c r="G20" s="163"/>
      <c r="H20" s="163"/>
      <c r="I20" s="163"/>
      <c r="J20" s="163"/>
      <c r="K20" s="163"/>
      <c r="L20" s="184"/>
      <c r="M20" s="15" t="s">
        <v>27</v>
      </c>
      <c r="N20" s="31"/>
      <c r="O20" s="15" t="s">
        <v>47</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12</v>
      </c>
      <c r="C23" s="170">
        <v>8</v>
      </c>
      <c r="D23" s="171">
        <f t="shared" ref="D23:D35" si="5">SUM(B23:C23)</f>
        <v>20</v>
      </c>
      <c r="E23" s="164">
        <v>0</v>
      </c>
      <c r="F23" s="170">
        <v>2</v>
      </c>
      <c r="G23" s="171">
        <f t="shared" ref="G23:G35" si="6">SUM(E23:F23)</f>
        <v>2</v>
      </c>
      <c r="H23" s="164">
        <v>7</v>
      </c>
      <c r="I23" s="170">
        <v>1</v>
      </c>
      <c r="J23" s="171">
        <f t="shared" ref="J23:J35" si="7">SUM(H23:I23)</f>
        <v>8</v>
      </c>
      <c r="K23" s="180">
        <f t="shared" ref="K23:L35" si="8">E23+H23</f>
        <v>7</v>
      </c>
      <c r="L23" s="185">
        <f t="shared" si="8"/>
        <v>3</v>
      </c>
      <c r="M23" s="189">
        <f t="shared" ref="M23:M35" si="9">SUM(K23:L23)</f>
        <v>10</v>
      </c>
      <c r="N23" s="91">
        <f t="shared" ref="N23:P36" si="10">IF(OR(K23=0,B23=0),0,K23/B23*100)</f>
        <v>58.333333333333336</v>
      </c>
      <c r="O23" s="97">
        <f t="shared" si="10"/>
        <v>37.5</v>
      </c>
      <c r="P23" s="103">
        <f t="shared" si="10"/>
        <v>50</v>
      </c>
      <c r="Q23" s="158"/>
      <c r="R23" s="198"/>
      <c r="S23" s="1" t="s">
        <v>28</v>
      </c>
      <c r="T23" s="1"/>
      <c r="U23" s="1"/>
      <c r="V23" s="1"/>
      <c r="W23" s="1"/>
      <c r="X23" s="1"/>
    </row>
    <row r="24" spans="1:24" s="2" customFormat="1" ht="22.5" customHeight="1">
      <c r="A24" s="157" t="s">
        <v>70</v>
      </c>
      <c r="B24" s="164">
        <v>12</v>
      </c>
      <c r="C24" s="170">
        <v>8</v>
      </c>
      <c r="D24" s="171">
        <f t="shared" si="5"/>
        <v>20</v>
      </c>
      <c r="E24" s="164">
        <v>5</v>
      </c>
      <c r="F24" s="170">
        <v>4</v>
      </c>
      <c r="G24" s="171">
        <f t="shared" si="6"/>
        <v>9</v>
      </c>
      <c r="H24" s="164">
        <v>1</v>
      </c>
      <c r="I24" s="170">
        <v>2</v>
      </c>
      <c r="J24" s="171">
        <f t="shared" si="7"/>
        <v>3</v>
      </c>
      <c r="K24" s="181">
        <f t="shared" si="8"/>
        <v>6</v>
      </c>
      <c r="L24" s="186">
        <f t="shared" si="8"/>
        <v>6</v>
      </c>
      <c r="M24" s="130">
        <f t="shared" si="9"/>
        <v>12</v>
      </c>
      <c r="N24" s="139">
        <f t="shared" si="10"/>
        <v>50</v>
      </c>
      <c r="O24" s="145">
        <f t="shared" si="10"/>
        <v>75</v>
      </c>
      <c r="P24" s="151">
        <f t="shared" si="10"/>
        <v>60</v>
      </c>
      <c r="R24" s="1"/>
      <c r="S24" s="1" t="s">
        <v>61</v>
      </c>
      <c r="T24" s="1"/>
      <c r="U24" s="1"/>
      <c r="V24" s="1"/>
      <c r="W24" s="1"/>
      <c r="X24" s="1"/>
    </row>
    <row r="25" spans="1:24" s="2" customFormat="1" ht="22.5" customHeight="1">
      <c r="A25" s="65" t="s">
        <v>0</v>
      </c>
      <c r="B25" s="164">
        <v>48</v>
      </c>
      <c r="C25" s="170">
        <v>58</v>
      </c>
      <c r="D25" s="171">
        <f t="shared" si="5"/>
        <v>106</v>
      </c>
      <c r="E25" s="164">
        <v>10</v>
      </c>
      <c r="F25" s="170">
        <v>21</v>
      </c>
      <c r="G25" s="171">
        <f t="shared" si="6"/>
        <v>31</v>
      </c>
      <c r="H25" s="164">
        <v>6</v>
      </c>
      <c r="I25" s="170">
        <v>10</v>
      </c>
      <c r="J25" s="171">
        <f t="shared" si="7"/>
        <v>16</v>
      </c>
      <c r="K25" s="181">
        <f t="shared" si="8"/>
        <v>16</v>
      </c>
      <c r="L25" s="186">
        <f t="shared" si="8"/>
        <v>31</v>
      </c>
      <c r="M25" s="171">
        <f t="shared" si="9"/>
        <v>47</v>
      </c>
      <c r="N25" s="191">
        <f t="shared" si="10"/>
        <v>33.333333333333329</v>
      </c>
      <c r="O25" s="101">
        <f t="shared" si="10"/>
        <v>53.448275862068961</v>
      </c>
      <c r="P25" s="107">
        <f t="shared" si="10"/>
        <v>44.339622641509436</v>
      </c>
      <c r="S25" s="1" t="s">
        <v>21</v>
      </c>
      <c r="T25" s="1"/>
      <c r="U25" s="1"/>
      <c r="V25" s="1"/>
      <c r="W25" s="1"/>
      <c r="X25" s="1"/>
    </row>
    <row r="26" spans="1:24" s="2" customFormat="1" ht="22.5" customHeight="1">
      <c r="A26" s="8" t="s">
        <v>7</v>
      </c>
      <c r="B26" s="164">
        <v>38</v>
      </c>
      <c r="C26" s="170">
        <v>38</v>
      </c>
      <c r="D26" s="130">
        <f t="shared" si="5"/>
        <v>76</v>
      </c>
      <c r="E26" s="164">
        <v>14</v>
      </c>
      <c r="F26" s="170">
        <v>15</v>
      </c>
      <c r="G26" s="130">
        <f t="shared" si="6"/>
        <v>29</v>
      </c>
      <c r="H26" s="164">
        <v>3</v>
      </c>
      <c r="I26" s="170">
        <v>7</v>
      </c>
      <c r="J26" s="130">
        <f t="shared" si="7"/>
        <v>10</v>
      </c>
      <c r="K26" s="181">
        <f t="shared" si="8"/>
        <v>17</v>
      </c>
      <c r="L26" s="186">
        <f t="shared" si="8"/>
        <v>22</v>
      </c>
      <c r="M26" s="130">
        <f t="shared" si="9"/>
        <v>39</v>
      </c>
      <c r="N26" s="139">
        <f t="shared" si="10"/>
        <v>44.736842105263158</v>
      </c>
      <c r="O26" s="145">
        <f t="shared" si="10"/>
        <v>57.894736842105267</v>
      </c>
      <c r="P26" s="151">
        <f t="shared" si="10"/>
        <v>51.315789473684212</v>
      </c>
    </row>
    <row r="27" spans="1:24" s="2" customFormat="1" ht="22.5" customHeight="1">
      <c r="A27" s="8" t="s">
        <v>11</v>
      </c>
      <c r="B27" s="164">
        <v>35</v>
      </c>
      <c r="C27" s="170">
        <v>34</v>
      </c>
      <c r="D27" s="130">
        <f t="shared" si="5"/>
        <v>69</v>
      </c>
      <c r="E27" s="164">
        <v>4</v>
      </c>
      <c r="F27" s="170">
        <v>11</v>
      </c>
      <c r="G27" s="130">
        <f t="shared" si="6"/>
        <v>15</v>
      </c>
      <c r="H27" s="164">
        <v>11</v>
      </c>
      <c r="I27" s="170">
        <v>9</v>
      </c>
      <c r="J27" s="130">
        <f t="shared" si="7"/>
        <v>20</v>
      </c>
      <c r="K27" s="181">
        <f t="shared" si="8"/>
        <v>15</v>
      </c>
      <c r="L27" s="186">
        <f t="shared" si="8"/>
        <v>20</v>
      </c>
      <c r="M27" s="130">
        <f t="shared" si="9"/>
        <v>35</v>
      </c>
      <c r="N27" s="139">
        <f t="shared" si="10"/>
        <v>42.857142857142854</v>
      </c>
      <c r="O27" s="145">
        <f t="shared" si="10"/>
        <v>58.82352941176471</v>
      </c>
      <c r="P27" s="151">
        <f t="shared" si="10"/>
        <v>50.724637681159422</v>
      </c>
      <c r="R27" s="199"/>
      <c r="S27" s="1" t="s">
        <v>16</v>
      </c>
    </row>
    <row r="28" spans="1:24" s="2" customFormat="1" ht="22.5" customHeight="1">
      <c r="A28" s="8" t="s">
        <v>5</v>
      </c>
      <c r="B28" s="164">
        <v>34</v>
      </c>
      <c r="C28" s="170">
        <v>31</v>
      </c>
      <c r="D28" s="130">
        <f t="shared" si="5"/>
        <v>65</v>
      </c>
      <c r="E28" s="164">
        <v>12</v>
      </c>
      <c r="F28" s="170">
        <v>10</v>
      </c>
      <c r="G28" s="130">
        <f t="shared" si="6"/>
        <v>22</v>
      </c>
      <c r="H28" s="164">
        <v>5</v>
      </c>
      <c r="I28" s="170">
        <v>7</v>
      </c>
      <c r="J28" s="130">
        <f t="shared" si="7"/>
        <v>12</v>
      </c>
      <c r="K28" s="181">
        <f t="shared" si="8"/>
        <v>17</v>
      </c>
      <c r="L28" s="186">
        <f t="shared" si="8"/>
        <v>17</v>
      </c>
      <c r="M28" s="130">
        <f t="shared" si="9"/>
        <v>34</v>
      </c>
      <c r="N28" s="139">
        <f t="shared" si="10"/>
        <v>50</v>
      </c>
      <c r="O28" s="145">
        <f t="shared" si="10"/>
        <v>54.838709677419352</v>
      </c>
      <c r="P28" s="151">
        <f t="shared" si="10"/>
        <v>52.307692307692314</v>
      </c>
      <c r="S28" s="1" t="s">
        <v>62</v>
      </c>
    </row>
    <row r="29" spans="1:24" s="2" customFormat="1" ht="22.5" customHeight="1">
      <c r="A29" s="8" t="s">
        <v>17</v>
      </c>
      <c r="B29" s="164">
        <v>50</v>
      </c>
      <c r="C29" s="170">
        <v>60</v>
      </c>
      <c r="D29" s="130">
        <f t="shared" si="5"/>
        <v>110</v>
      </c>
      <c r="E29" s="164">
        <v>14</v>
      </c>
      <c r="F29" s="170">
        <v>20</v>
      </c>
      <c r="G29" s="130">
        <f t="shared" si="6"/>
        <v>34</v>
      </c>
      <c r="H29" s="164">
        <v>11</v>
      </c>
      <c r="I29" s="170">
        <v>19</v>
      </c>
      <c r="J29" s="130">
        <f t="shared" si="7"/>
        <v>30</v>
      </c>
      <c r="K29" s="181">
        <f t="shared" si="8"/>
        <v>25</v>
      </c>
      <c r="L29" s="186">
        <f t="shared" si="8"/>
        <v>39</v>
      </c>
      <c r="M29" s="130">
        <f t="shared" si="9"/>
        <v>64</v>
      </c>
      <c r="N29" s="139">
        <f t="shared" si="10"/>
        <v>50</v>
      </c>
      <c r="O29" s="145">
        <f t="shared" si="10"/>
        <v>65</v>
      </c>
      <c r="P29" s="151">
        <f t="shared" si="10"/>
        <v>58.18181818181818</v>
      </c>
    </row>
    <row r="30" spans="1:24" s="2" customFormat="1" ht="22.5" customHeight="1">
      <c r="A30" s="8" t="s">
        <v>4</v>
      </c>
      <c r="B30" s="164">
        <v>78</v>
      </c>
      <c r="C30" s="170">
        <v>66</v>
      </c>
      <c r="D30" s="130">
        <f t="shared" si="5"/>
        <v>144</v>
      </c>
      <c r="E30" s="164">
        <v>28</v>
      </c>
      <c r="F30" s="170">
        <v>26</v>
      </c>
      <c r="G30" s="130">
        <f t="shared" si="6"/>
        <v>54</v>
      </c>
      <c r="H30" s="164">
        <v>14</v>
      </c>
      <c r="I30" s="170">
        <v>11</v>
      </c>
      <c r="J30" s="130">
        <f t="shared" si="7"/>
        <v>25</v>
      </c>
      <c r="K30" s="181">
        <f t="shared" si="8"/>
        <v>42</v>
      </c>
      <c r="L30" s="186">
        <f t="shared" si="8"/>
        <v>37</v>
      </c>
      <c r="M30" s="130">
        <f t="shared" si="9"/>
        <v>79</v>
      </c>
      <c r="N30" s="139">
        <f t="shared" si="10"/>
        <v>53.846153846153847</v>
      </c>
      <c r="O30" s="145">
        <f t="shared" si="10"/>
        <v>56.060606060606055</v>
      </c>
      <c r="P30" s="151">
        <f t="shared" si="10"/>
        <v>54.861111111111114</v>
      </c>
    </row>
    <row r="31" spans="1:24" s="2" customFormat="1" ht="22.5" customHeight="1">
      <c r="A31" s="8" t="s">
        <v>10</v>
      </c>
      <c r="B31" s="164">
        <v>92</v>
      </c>
      <c r="C31" s="170">
        <v>103</v>
      </c>
      <c r="D31" s="130">
        <f t="shared" si="5"/>
        <v>195</v>
      </c>
      <c r="E31" s="164">
        <v>30</v>
      </c>
      <c r="F31" s="170">
        <v>50</v>
      </c>
      <c r="G31" s="130">
        <f t="shared" si="6"/>
        <v>80</v>
      </c>
      <c r="H31" s="164">
        <v>20</v>
      </c>
      <c r="I31" s="170">
        <v>21</v>
      </c>
      <c r="J31" s="130">
        <f t="shared" si="7"/>
        <v>41</v>
      </c>
      <c r="K31" s="181">
        <f t="shared" si="8"/>
        <v>50</v>
      </c>
      <c r="L31" s="186">
        <f t="shared" si="8"/>
        <v>71</v>
      </c>
      <c r="M31" s="130">
        <f t="shared" si="9"/>
        <v>121</v>
      </c>
      <c r="N31" s="139">
        <f t="shared" si="10"/>
        <v>54.347826086956516</v>
      </c>
      <c r="O31" s="145">
        <f t="shared" si="10"/>
        <v>68.932038834951456</v>
      </c>
      <c r="P31" s="151">
        <f t="shared" si="10"/>
        <v>62.051282051282051</v>
      </c>
    </row>
    <row r="32" spans="1:24" s="2" customFormat="1" ht="22.5" customHeight="1">
      <c r="A32" s="8" t="s">
        <v>14</v>
      </c>
      <c r="B32" s="164">
        <v>83</v>
      </c>
      <c r="C32" s="170">
        <v>86</v>
      </c>
      <c r="D32" s="130">
        <f t="shared" si="5"/>
        <v>169</v>
      </c>
      <c r="E32" s="164">
        <v>27</v>
      </c>
      <c r="F32" s="170">
        <v>29</v>
      </c>
      <c r="G32" s="130">
        <f t="shared" si="6"/>
        <v>56</v>
      </c>
      <c r="H32" s="164">
        <v>23</v>
      </c>
      <c r="I32" s="170">
        <v>26</v>
      </c>
      <c r="J32" s="130">
        <f t="shared" si="7"/>
        <v>49</v>
      </c>
      <c r="K32" s="181">
        <f t="shared" si="8"/>
        <v>50</v>
      </c>
      <c r="L32" s="186">
        <f t="shared" si="8"/>
        <v>55</v>
      </c>
      <c r="M32" s="130">
        <f t="shared" si="9"/>
        <v>105</v>
      </c>
      <c r="N32" s="139">
        <f t="shared" si="10"/>
        <v>60.24096385542169</v>
      </c>
      <c r="O32" s="145">
        <f t="shared" si="10"/>
        <v>63.953488372093027</v>
      </c>
      <c r="P32" s="151">
        <f t="shared" si="10"/>
        <v>62.130177514792898</v>
      </c>
    </row>
    <row r="33" spans="1:16" s="2" customFormat="1" ht="22.5" customHeight="1">
      <c r="A33" s="8" t="s">
        <v>20</v>
      </c>
      <c r="B33" s="164">
        <v>80</v>
      </c>
      <c r="C33" s="170">
        <v>74</v>
      </c>
      <c r="D33" s="130">
        <f t="shared" si="5"/>
        <v>154</v>
      </c>
      <c r="E33" s="164">
        <v>27</v>
      </c>
      <c r="F33" s="170">
        <v>29</v>
      </c>
      <c r="G33" s="130">
        <f t="shared" si="6"/>
        <v>56</v>
      </c>
      <c r="H33" s="164">
        <v>20</v>
      </c>
      <c r="I33" s="170">
        <v>24</v>
      </c>
      <c r="J33" s="130">
        <f t="shared" si="7"/>
        <v>44</v>
      </c>
      <c r="K33" s="181">
        <f t="shared" si="8"/>
        <v>47</v>
      </c>
      <c r="L33" s="186">
        <f t="shared" si="8"/>
        <v>53</v>
      </c>
      <c r="M33" s="130">
        <f t="shared" si="9"/>
        <v>100</v>
      </c>
      <c r="N33" s="139">
        <f t="shared" si="10"/>
        <v>58.75</v>
      </c>
      <c r="O33" s="145">
        <f t="shared" si="10"/>
        <v>71.621621621621628</v>
      </c>
      <c r="P33" s="151">
        <f t="shared" si="10"/>
        <v>64.935064935064929</v>
      </c>
    </row>
    <row r="34" spans="1:16" s="2" customFormat="1" ht="22.5" customHeight="1">
      <c r="A34" s="8" t="s">
        <v>23</v>
      </c>
      <c r="B34" s="164">
        <v>77</v>
      </c>
      <c r="C34" s="170">
        <v>82</v>
      </c>
      <c r="D34" s="130">
        <f t="shared" si="5"/>
        <v>159</v>
      </c>
      <c r="E34" s="164">
        <v>29</v>
      </c>
      <c r="F34" s="170">
        <v>29</v>
      </c>
      <c r="G34" s="130">
        <f t="shared" si="6"/>
        <v>58</v>
      </c>
      <c r="H34" s="164">
        <v>29</v>
      </c>
      <c r="I34" s="170">
        <v>31</v>
      </c>
      <c r="J34" s="130">
        <f t="shared" si="7"/>
        <v>60</v>
      </c>
      <c r="K34" s="181">
        <f t="shared" si="8"/>
        <v>58</v>
      </c>
      <c r="L34" s="186">
        <f t="shared" si="8"/>
        <v>60</v>
      </c>
      <c r="M34" s="130">
        <f t="shared" si="9"/>
        <v>118</v>
      </c>
      <c r="N34" s="139">
        <f t="shared" si="10"/>
        <v>75.324675324675326</v>
      </c>
      <c r="O34" s="145">
        <f t="shared" si="10"/>
        <v>73.170731707317074</v>
      </c>
      <c r="P34" s="151">
        <f t="shared" si="10"/>
        <v>74.213836477987414</v>
      </c>
    </row>
    <row r="35" spans="1:16" s="2" customFormat="1" ht="22.5" customHeight="1">
      <c r="A35" s="10" t="s">
        <v>35</v>
      </c>
      <c r="B35" s="164">
        <v>327</v>
      </c>
      <c r="C35" s="170">
        <v>415</v>
      </c>
      <c r="D35" s="172">
        <f t="shared" si="5"/>
        <v>742</v>
      </c>
      <c r="E35" s="164">
        <v>106</v>
      </c>
      <c r="F35" s="170">
        <v>115</v>
      </c>
      <c r="G35" s="172">
        <f t="shared" si="6"/>
        <v>221</v>
      </c>
      <c r="H35" s="164">
        <v>95</v>
      </c>
      <c r="I35" s="170">
        <v>95</v>
      </c>
      <c r="J35" s="172">
        <f t="shared" si="7"/>
        <v>190</v>
      </c>
      <c r="K35" s="182">
        <f t="shared" si="8"/>
        <v>201</v>
      </c>
      <c r="L35" s="187">
        <f t="shared" si="8"/>
        <v>210</v>
      </c>
      <c r="M35" s="130">
        <f t="shared" si="9"/>
        <v>411</v>
      </c>
      <c r="N35" s="190">
        <f t="shared" si="10"/>
        <v>61.467889908256879</v>
      </c>
      <c r="O35" s="195">
        <f t="shared" si="10"/>
        <v>50.602409638554214</v>
      </c>
      <c r="P35" s="197">
        <f t="shared" si="10"/>
        <v>55.390835579514828</v>
      </c>
    </row>
    <row r="36" spans="1:16" s="2" customFormat="1" ht="22.5" customHeight="1">
      <c r="A36" s="11" t="s">
        <v>34</v>
      </c>
      <c r="B36" s="42">
        <f t="shared" ref="B36:M36" si="11">SUM(B23:B35)</f>
        <v>966</v>
      </c>
      <c r="C36" s="22">
        <f t="shared" si="11"/>
        <v>1063</v>
      </c>
      <c r="D36" s="37">
        <f t="shared" si="11"/>
        <v>2029</v>
      </c>
      <c r="E36" s="42">
        <f t="shared" si="11"/>
        <v>306</v>
      </c>
      <c r="F36" s="22">
        <f t="shared" si="11"/>
        <v>361</v>
      </c>
      <c r="G36" s="37">
        <f t="shared" si="11"/>
        <v>667</v>
      </c>
      <c r="H36" s="42">
        <f t="shared" si="11"/>
        <v>245</v>
      </c>
      <c r="I36" s="22">
        <f t="shared" si="11"/>
        <v>263</v>
      </c>
      <c r="J36" s="37">
        <f t="shared" si="11"/>
        <v>508</v>
      </c>
      <c r="K36" s="42">
        <f t="shared" si="11"/>
        <v>551</v>
      </c>
      <c r="L36" s="22">
        <f t="shared" si="11"/>
        <v>624</v>
      </c>
      <c r="M36" s="37">
        <f t="shared" si="11"/>
        <v>1175</v>
      </c>
      <c r="N36" s="143">
        <f t="shared" si="10"/>
        <v>57.039337474120074</v>
      </c>
      <c r="O36" s="149">
        <f t="shared" si="10"/>
        <v>58.701787394167447</v>
      </c>
      <c r="P36" s="155">
        <f t="shared" si="10"/>
        <v>57.910300640709714</v>
      </c>
    </row>
    <row r="38" spans="1:16" s="2" customFormat="1" ht="13.5">
      <c r="A38" s="158" t="s">
        <v>9</v>
      </c>
      <c r="B38" s="165">
        <f>B36</f>
        <v>966</v>
      </c>
      <c r="C38" s="165">
        <f>C36</f>
        <v>1063</v>
      </c>
      <c r="D38" s="173">
        <f>SUM(B38:C38)</f>
        <v>2029</v>
      </c>
      <c r="E38" s="178">
        <f>E36</f>
        <v>306</v>
      </c>
      <c r="F38" s="178">
        <f>F36</f>
        <v>361</v>
      </c>
      <c r="G38" s="173">
        <f>SUM(E38:F38)</f>
        <v>667</v>
      </c>
      <c r="H38" s="178">
        <f>H36</f>
        <v>245</v>
      </c>
      <c r="I38" s="178">
        <f>I36</f>
        <v>263</v>
      </c>
      <c r="J38" s="173">
        <f>SUM(H38:I38)</f>
        <v>508</v>
      </c>
      <c r="K38" s="165">
        <f>K36</f>
        <v>551</v>
      </c>
      <c r="L38" s="165">
        <f>L36</f>
        <v>624</v>
      </c>
      <c r="M38" s="173">
        <f>SUM(K38:L38)</f>
        <v>1175</v>
      </c>
      <c r="N38" s="192">
        <f>IF(OR(K38=0,B38=0),0,K38/B38*100)</f>
        <v>57.039337474120074</v>
      </c>
      <c r="O38" s="192">
        <f>IF(OR(L38=0,C38=0),0,L38/C38*100)</f>
        <v>58.701787394167447</v>
      </c>
      <c r="P38" s="192">
        <f>IF(OR(M38=0,D38=0),0,M38/D38*100)</f>
        <v>57.910300640709714</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12</v>
      </c>
      <c r="C40" s="167">
        <f t="shared" ref="C40:C52" si="13">ROUND(IF(C23=0,0,C23*$C$38/$C$36),0)</f>
        <v>8</v>
      </c>
      <c r="D40" s="166">
        <f t="shared" ref="D40:D52" si="14">SUM(B40:C40)</f>
        <v>20</v>
      </c>
      <c r="E40" s="167">
        <f t="shared" ref="E40:E52" si="15">ROUND(IF(E23=0,0,E23*$E$38/$E$36),0)</f>
        <v>0</v>
      </c>
      <c r="F40" s="167">
        <f t="shared" ref="F40:F52" si="16">ROUND(IF(F23=0,0,F23*$F$38/$F$36),0)</f>
        <v>2</v>
      </c>
      <c r="G40" s="166">
        <f t="shared" ref="G40:G52" si="17">SUM(E40:F40)</f>
        <v>2</v>
      </c>
      <c r="H40" s="167">
        <f t="shared" ref="H40:H52" si="18">ROUND(IF(H23=0,0,H23*$H$38/$H$36),0)</f>
        <v>7</v>
      </c>
      <c r="I40" s="167">
        <f t="shared" ref="I40:I52" si="19">ROUND(IF(I23=0,0,I23*$I$38/$I$36),0)</f>
        <v>1</v>
      </c>
      <c r="J40" s="166">
        <f t="shared" ref="J40:J52" si="20">SUM(H40:I40)</f>
        <v>8</v>
      </c>
      <c r="K40" s="167">
        <f t="shared" ref="K40:K52" si="21">ROUND(IF(K23=0,0,K23*$K$38/$K$36),0)</f>
        <v>7</v>
      </c>
      <c r="L40" s="167">
        <f t="shared" ref="L40:L52" si="22">ROUND(IF(L23=0,0,L23*$L$38/$L$36),0)</f>
        <v>3</v>
      </c>
      <c r="M40" s="166">
        <f t="shared" ref="M40:M52" si="23">SUM(K40:L40)</f>
        <v>10</v>
      </c>
      <c r="N40" s="193">
        <f t="shared" ref="N40:P52" si="24">IF(OR(K40=0,B40=0),0,K40/B40*100)</f>
        <v>58.333333333333336</v>
      </c>
      <c r="O40" s="193">
        <f t="shared" si="24"/>
        <v>37.5</v>
      </c>
      <c r="P40" s="193">
        <f t="shared" si="24"/>
        <v>50</v>
      </c>
    </row>
    <row r="41" spans="1:16" s="2" customFormat="1" ht="13.5">
      <c r="A41" s="159" t="s">
        <v>70</v>
      </c>
      <c r="B41" s="167">
        <f t="shared" si="12"/>
        <v>12</v>
      </c>
      <c r="C41" s="167">
        <f t="shared" si="13"/>
        <v>8</v>
      </c>
      <c r="D41" s="166">
        <f t="shared" si="14"/>
        <v>20</v>
      </c>
      <c r="E41" s="167">
        <f t="shared" si="15"/>
        <v>5</v>
      </c>
      <c r="F41" s="167">
        <f t="shared" si="16"/>
        <v>4</v>
      </c>
      <c r="G41" s="166">
        <f t="shared" si="17"/>
        <v>9</v>
      </c>
      <c r="H41" s="167">
        <f t="shared" si="18"/>
        <v>1</v>
      </c>
      <c r="I41" s="167">
        <f t="shared" si="19"/>
        <v>2</v>
      </c>
      <c r="J41" s="166">
        <f t="shared" si="20"/>
        <v>3</v>
      </c>
      <c r="K41" s="167">
        <f t="shared" si="21"/>
        <v>6</v>
      </c>
      <c r="L41" s="167">
        <f t="shared" si="22"/>
        <v>6</v>
      </c>
      <c r="M41" s="166">
        <f t="shared" si="23"/>
        <v>12</v>
      </c>
      <c r="N41" s="193">
        <f t="shared" si="24"/>
        <v>50</v>
      </c>
      <c r="O41" s="193">
        <f t="shared" si="24"/>
        <v>75</v>
      </c>
      <c r="P41" s="193">
        <f t="shared" si="24"/>
        <v>60</v>
      </c>
    </row>
    <row r="42" spans="1:16" s="2" customFormat="1" ht="13.5">
      <c r="A42" s="160" t="s">
        <v>0</v>
      </c>
      <c r="B42" s="167">
        <f t="shared" si="12"/>
        <v>48</v>
      </c>
      <c r="C42" s="167">
        <f t="shared" si="13"/>
        <v>58</v>
      </c>
      <c r="D42" s="166">
        <f t="shared" si="14"/>
        <v>106</v>
      </c>
      <c r="E42" s="167">
        <f t="shared" si="15"/>
        <v>10</v>
      </c>
      <c r="F42" s="167">
        <f t="shared" si="16"/>
        <v>21</v>
      </c>
      <c r="G42" s="166">
        <f t="shared" si="17"/>
        <v>31</v>
      </c>
      <c r="H42" s="167">
        <f t="shared" si="18"/>
        <v>6</v>
      </c>
      <c r="I42" s="167">
        <f t="shared" si="19"/>
        <v>10</v>
      </c>
      <c r="J42" s="166">
        <f t="shared" si="20"/>
        <v>16</v>
      </c>
      <c r="K42" s="167">
        <f t="shared" si="21"/>
        <v>16</v>
      </c>
      <c r="L42" s="167">
        <f t="shared" si="22"/>
        <v>31</v>
      </c>
      <c r="M42" s="166">
        <f t="shared" si="23"/>
        <v>47</v>
      </c>
      <c r="N42" s="193">
        <f t="shared" si="24"/>
        <v>33.333333333333329</v>
      </c>
      <c r="O42" s="193">
        <f t="shared" si="24"/>
        <v>53.448275862068961</v>
      </c>
      <c r="P42" s="193">
        <f t="shared" si="24"/>
        <v>44.339622641509436</v>
      </c>
    </row>
    <row r="43" spans="1:16" s="2" customFormat="1" ht="13.5">
      <c r="A43" s="160" t="s">
        <v>7</v>
      </c>
      <c r="B43" s="167">
        <f t="shared" si="12"/>
        <v>38</v>
      </c>
      <c r="C43" s="167">
        <f t="shared" si="13"/>
        <v>38</v>
      </c>
      <c r="D43" s="166">
        <f t="shared" si="14"/>
        <v>76</v>
      </c>
      <c r="E43" s="167">
        <f t="shared" si="15"/>
        <v>14</v>
      </c>
      <c r="F43" s="167">
        <f t="shared" si="16"/>
        <v>15</v>
      </c>
      <c r="G43" s="166">
        <f t="shared" si="17"/>
        <v>29</v>
      </c>
      <c r="H43" s="167">
        <f t="shared" si="18"/>
        <v>3</v>
      </c>
      <c r="I43" s="167">
        <f t="shared" si="19"/>
        <v>7</v>
      </c>
      <c r="J43" s="166">
        <f t="shared" si="20"/>
        <v>10</v>
      </c>
      <c r="K43" s="167">
        <f t="shared" si="21"/>
        <v>17</v>
      </c>
      <c r="L43" s="167">
        <f t="shared" si="22"/>
        <v>22</v>
      </c>
      <c r="M43" s="166">
        <f t="shared" si="23"/>
        <v>39</v>
      </c>
      <c r="N43" s="193">
        <f t="shared" si="24"/>
        <v>44.736842105263158</v>
      </c>
      <c r="O43" s="193">
        <f t="shared" si="24"/>
        <v>57.894736842105267</v>
      </c>
      <c r="P43" s="193">
        <f t="shared" si="24"/>
        <v>51.315789473684212</v>
      </c>
    </row>
    <row r="44" spans="1:16" s="2" customFormat="1" ht="13.5">
      <c r="A44" s="160" t="s">
        <v>11</v>
      </c>
      <c r="B44" s="167">
        <f t="shared" si="12"/>
        <v>35</v>
      </c>
      <c r="C44" s="167">
        <f t="shared" si="13"/>
        <v>34</v>
      </c>
      <c r="D44" s="166">
        <f t="shared" si="14"/>
        <v>69</v>
      </c>
      <c r="E44" s="167">
        <f t="shared" si="15"/>
        <v>4</v>
      </c>
      <c r="F44" s="167">
        <f t="shared" si="16"/>
        <v>11</v>
      </c>
      <c r="G44" s="166">
        <f t="shared" si="17"/>
        <v>15</v>
      </c>
      <c r="H44" s="167">
        <f t="shared" si="18"/>
        <v>11</v>
      </c>
      <c r="I44" s="167">
        <f t="shared" si="19"/>
        <v>9</v>
      </c>
      <c r="J44" s="166">
        <f t="shared" si="20"/>
        <v>20</v>
      </c>
      <c r="K44" s="167">
        <f t="shared" si="21"/>
        <v>15</v>
      </c>
      <c r="L44" s="167">
        <f t="shared" si="22"/>
        <v>20</v>
      </c>
      <c r="M44" s="166">
        <f t="shared" si="23"/>
        <v>35</v>
      </c>
      <c r="N44" s="193">
        <f t="shared" si="24"/>
        <v>42.857142857142854</v>
      </c>
      <c r="O44" s="193">
        <f t="shared" si="24"/>
        <v>58.82352941176471</v>
      </c>
      <c r="P44" s="193">
        <f t="shared" si="24"/>
        <v>50.724637681159422</v>
      </c>
    </row>
    <row r="45" spans="1:16" s="2" customFormat="1" ht="13.5">
      <c r="A45" s="160" t="s">
        <v>5</v>
      </c>
      <c r="B45" s="167">
        <f t="shared" si="12"/>
        <v>34</v>
      </c>
      <c r="C45" s="167">
        <f t="shared" si="13"/>
        <v>31</v>
      </c>
      <c r="D45" s="166">
        <f t="shared" si="14"/>
        <v>65</v>
      </c>
      <c r="E45" s="167">
        <f t="shared" si="15"/>
        <v>12</v>
      </c>
      <c r="F45" s="167">
        <f t="shared" si="16"/>
        <v>10</v>
      </c>
      <c r="G45" s="166">
        <f t="shared" si="17"/>
        <v>22</v>
      </c>
      <c r="H45" s="167">
        <f t="shared" si="18"/>
        <v>5</v>
      </c>
      <c r="I45" s="167">
        <f t="shared" si="19"/>
        <v>7</v>
      </c>
      <c r="J45" s="166">
        <f t="shared" si="20"/>
        <v>12</v>
      </c>
      <c r="K45" s="167">
        <f t="shared" si="21"/>
        <v>17</v>
      </c>
      <c r="L45" s="167">
        <f t="shared" si="22"/>
        <v>17</v>
      </c>
      <c r="M45" s="166">
        <f t="shared" si="23"/>
        <v>34</v>
      </c>
      <c r="N45" s="193">
        <f t="shared" si="24"/>
        <v>50</v>
      </c>
      <c r="O45" s="193">
        <f t="shared" si="24"/>
        <v>54.838709677419352</v>
      </c>
      <c r="P45" s="193">
        <f t="shared" si="24"/>
        <v>52.307692307692314</v>
      </c>
    </row>
    <row r="46" spans="1:16" s="2" customFormat="1" ht="13.5">
      <c r="A46" s="160" t="s">
        <v>17</v>
      </c>
      <c r="B46" s="167">
        <f t="shared" si="12"/>
        <v>50</v>
      </c>
      <c r="C46" s="167">
        <f t="shared" si="13"/>
        <v>60</v>
      </c>
      <c r="D46" s="166">
        <f t="shared" si="14"/>
        <v>110</v>
      </c>
      <c r="E46" s="167">
        <f t="shared" si="15"/>
        <v>14</v>
      </c>
      <c r="F46" s="167">
        <f t="shared" si="16"/>
        <v>20</v>
      </c>
      <c r="G46" s="166">
        <f t="shared" si="17"/>
        <v>34</v>
      </c>
      <c r="H46" s="167">
        <f t="shared" si="18"/>
        <v>11</v>
      </c>
      <c r="I46" s="167">
        <f t="shared" si="19"/>
        <v>19</v>
      </c>
      <c r="J46" s="166">
        <f t="shared" si="20"/>
        <v>30</v>
      </c>
      <c r="K46" s="167">
        <f t="shared" si="21"/>
        <v>25</v>
      </c>
      <c r="L46" s="167">
        <f t="shared" si="22"/>
        <v>39</v>
      </c>
      <c r="M46" s="166">
        <f t="shared" si="23"/>
        <v>64</v>
      </c>
      <c r="N46" s="193">
        <f t="shared" si="24"/>
        <v>50</v>
      </c>
      <c r="O46" s="193">
        <f t="shared" si="24"/>
        <v>65</v>
      </c>
      <c r="P46" s="193">
        <f t="shared" si="24"/>
        <v>58.18181818181818</v>
      </c>
    </row>
    <row r="47" spans="1:16" s="2" customFormat="1" ht="13.5">
      <c r="A47" s="160" t="s">
        <v>4</v>
      </c>
      <c r="B47" s="167">
        <f t="shared" si="12"/>
        <v>78</v>
      </c>
      <c r="C47" s="167">
        <f t="shared" si="13"/>
        <v>66</v>
      </c>
      <c r="D47" s="166">
        <f t="shared" si="14"/>
        <v>144</v>
      </c>
      <c r="E47" s="167">
        <f t="shared" si="15"/>
        <v>28</v>
      </c>
      <c r="F47" s="167">
        <f t="shared" si="16"/>
        <v>26</v>
      </c>
      <c r="G47" s="166">
        <f t="shared" si="17"/>
        <v>54</v>
      </c>
      <c r="H47" s="167">
        <f t="shared" si="18"/>
        <v>14</v>
      </c>
      <c r="I47" s="167">
        <f t="shared" si="19"/>
        <v>11</v>
      </c>
      <c r="J47" s="166">
        <f t="shared" si="20"/>
        <v>25</v>
      </c>
      <c r="K47" s="167">
        <f t="shared" si="21"/>
        <v>42</v>
      </c>
      <c r="L47" s="167">
        <f t="shared" si="22"/>
        <v>37</v>
      </c>
      <c r="M47" s="166">
        <f t="shared" si="23"/>
        <v>79</v>
      </c>
      <c r="N47" s="193">
        <f t="shared" si="24"/>
        <v>53.846153846153847</v>
      </c>
      <c r="O47" s="193">
        <f t="shared" si="24"/>
        <v>56.060606060606055</v>
      </c>
      <c r="P47" s="193">
        <f t="shared" si="24"/>
        <v>54.861111111111114</v>
      </c>
    </row>
    <row r="48" spans="1:16" s="2" customFormat="1" ht="13.5">
      <c r="A48" s="160" t="s">
        <v>10</v>
      </c>
      <c r="B48" s="167">
        <f t="shared" si="12"/>
        <v>92</v>
      </c>
      <c r="C48" s="167">
        <f t="shared" si="13"/>
        <v>103</v>
      </c>
      <c r="D48" s="166">
        <f t="shared" si="14"/>
        <v>195</v>
      </c>
      <c r="E48" s="167">
        <f t="shared" si="15"/>
        <v>30</v>
      </c>
      <c r="F48" s="167">
        <f t="shared" si="16"/>
        <v>50</v>
      </c>
      <c r="G48" s="166">
        <f t="shared" si="17"/>
        <v>80</v>
      </c>
      <c r="H48" s="167">
        <f t="shared" si="18"/>
        <v>20</v>
      </c>
      <c r="I48" s="167">
        <f t="shared" si="19"/>
        <v>21</v>
      </c>
      <c r="J48" s="166">
        <f t="shared" si="20"/>
        <v>41</v>
      </c>
      <c r="K48" s="167">
        <f t="shared" si="21"/>
        <v>50</v>
      </c>
      <c r="L48" s="167">
        <f t="shared" si="22"/>
        <v>71</v>
      </c>
      <c r="M48" s="166">
        <f t="shared" si="23"/>
        <v>121</v>
      </c>
      <c r="N48" s="193">
        <f t="shared" si="24"/>
        <v>54.347826086956516</v>
      </c>
      <c r="O48" s="193">
        <f t="shared" si="24"/>
        <v>68.932038834951456</v>
      </c>
      <c r="P48" s="193">
        <f t="shared" si="24"/>
        <v>62.051282051282051</v>
      </c>
    </row>
    <row r="49" spans="1:16" s="2" customFormat="1" ht="13.5">
      <c r="A49" s="160" t="s">
        <v>14</v>
      </c>
      <c r="B49" s="167">
        <f t="shared" si="12"/>
        <v>83</v>
      </c>
      <c r="C49" s="167">
        <f t="shared" si="13"/>
        <v>86</v>
      </c>
      <c r="D49" s="166">
        <f t="shared" si="14"/>
        <v>169</v>
      </c>
      <c r="E49" s="167">
        <f t="shared" si="15"/>
        <v>27</v>
      </c>
      <c r="F49" s="167">
        <f t="shared" si="16"/>
        <v>29</v>
      </c>
      <c r="G49" s="166">
        <f t="shared" si="17"/>
        <v>56</v>
      </c>
      <c r="H49" s="167">
        <f t="shared" si="18"/>
        <v>23</v>
      </c>
      <c r="I49" s="167">
        <f t="shared" si="19"/>
        <v>26</v>
      </c>
      <c r="J49" s="166">
        <f t="shared" si="20"/>
        <v>49</v>
      </c>
      <c r="K49" s="167">
        <f t="shared" si="21"/>
        <v>50</v>
      </c>
      <c r="L49" s="167">
        <f t="shared" si="22"/>
        <v>55</v>
      </c>
      <c r="M49" s="166">
        <f t="shared" si="23"/>
        <v>105</v>
      </c>
      <c r="N49" s="193">
        <f t="shared" si="24"/>
        <v>60.24096385542169</v>
      </c>
      <c r="O49" s="193">
        <f t="shared" si="24"/>
        <v>63.953488372093027</v>
      </c>
      <c r="P49" s="193">
        <f t="shared" si="24"/>
        <v>62.130177514792898</v>
      </c>
    </row>
    <row r="50" spans="1:16" s="2" customFormat="1" ht="13.5">
      <c r="A50" s="160" t="s">
        <v>20</v>
      </c>
      <c r="B50" s="167">
        <f t="shared" si="12"/>
        <v>80</v>
      </c>
      <c r="C50" s="167">
        <f t="shared" si="13"/>
        <v>74</v>
      </c>
      <c r="D50" s="166">
        <f t="shared" si="14"/>
        <v>154</v>
      </c>
      <c r="E50" s="167">
        <f t="shared" si="15"/>
        <v>27</v>
      </c>
      <c r="F50" s="167">
        <f t="shared" si="16"/>
        <v>29</v>
      </c>
      <c r="G50" s="166">
        <f t="shared" si="17"/>
        <v>56</v>
      </c>
      <c r="H50" s="167">
        <f t="shared" si="18"/>
        <v>20</v>
      </c>
      <c r="I50" s="167">
        <f t="shared" si="19"/>
        <v>24</v>
      </c>
      <c r="J50" s="166">
        <f t="shared" si="20"/>
        <v>44</v>
      </c>
      <c r="K50" s="167">
        <f t="shared" si="21"/>
        <v>47</v>
      </c>
      <c r="L50" s="167">
        <f t="shared" si="22"/>
        <v>53</v>
      </c>
      <c r="M50" s="166">
        <f t="shared" si="23"/>
        <v>100</v>
      </c>
      <c r="N50" s="193">
        <f t="shared" si="24"/>
        <v>58.75</v>
      </c>
      <c r="O50" s="193">
        <f t="shared" si="24"/>
        <v>71.621621621621628</v>
      </c>
      <c r="P50" s="193">
        <f t="shared" si="24"/>
        <v>64.935064935064929</v>
      </c>
    </row>
    <row r="51" spans="1:16" s="2" customFormat="1" ht="13.5">
      <c r="A51" s="160" t="s">
        <v>23</v>
      </c>
      <c r="B51" s="167">
        <f t="shared" si="12"/>
        <v>77</v>
      </c>
      <c r="C51" s="167">
        <f t="shared" si="13"/>
        <v>82</v>
      </c>
      <c r="D51" s="166">
        <f t="shared" si="14"/>
        <v>159</v>
      </c>
      <c r="E51" s="167">
        <f t="shared" si="15"/>
        <v>29</v>
      </c>
      <c r="F51" s="167">
        <f t="shared" si="16"/>
        <v>29</v>
      </c>
      <c r="G51" s="166">
        <f t="shared" si="17"/>
        <v>58</v>
      </c>
      <c r="H51" s="167">
        <f t="shared" si="18"/>
        <v>29</v>
      </c>
      <c r="I51" s="167">
        <f t="shared" si="19"/>
        <v>31</v>
      </c>
      <c r="J51" s="166">
        <f t="shared" si="20"/>
        <v>60</v>
      </c>
      <c r="K51" s="167">
        <f t="shared" si="21"/>
        <v>58</v>
      </c>
      <c r="L51" s="167">
        <f t="shared" si="22"/>
        <v>60</v>
      </c>
      <c r="M51" s="166">
        <f t="shared" si="23"/>
        <v>118</v>
      </c>
      <c r="N51" s="193">
        <f t="shared" si="24"/>
        <v>75.324675324675326</v>
      </c>
      <c r="O51" s="193">
        <f t="shared" si="24"/>
        <v>73.170731707317074</v>
      </c>
      <c r="P51" s="193">
        <f t="shared" si="24"/>
        <v>74.213836477987414</v>
      </c>
    </row>
    <row r="52" spans="1:16" s="2" customFormat="1" ht="13.5">
      <c r="A52" s="160" t="s">
        <v>35</v>
      </c>
      <c r="B52" s="167">
        <f t="shared" si="12"/>
        <v>327</v>
      </c>
      <c r="C52" s="167">
        <f t="shared" si="13"/>
        <v>415</v>
      </c>
      <c r="D52" s="166">
        <f t="shared" si="14"/>
        <v>742</v>
      </c>
      <c r="E52" s="167">
        <f t="shared" si="15"/>
        <v>106</v>
      </c>
      <c r="F52" s="167">
        <f t="shared" si="16"/>
        <v>115</v>
      </c>
      <c r="G52" s="166">
        <f t="shared" si="17"/>
        <v>221</v>
      </c>
      <c r="H52" s="167">
        <f t="shared" si="18"/>
        <v>95</v>
      </c>
      <c r="I52" s="167">
        <f t="shared" si="19"/>
        <v>95</v>
      </c>
      <c r="J52" s="166">
        <f t="shared" si="20"/>
        <v>190</v>
      </c>
      <c r="K52" s="167">
        <f t="shared" si="21"/>
        <v>201</v>
      </c>
      <c r="L52" s="167">
        <f t="shared" si="22"/>
        <v>210</v>
      </c>
      <c r="M52" s="166">
        <f t="shared" si="23"/>
        <v>411</v>
      </c>
      <c r="N52" s="193">
        <f t="shared" si="24"/>
        <v>61.467889908256879</v>
      </c>
      <c r="O52" s="193">
        <f t="shared" si="24"/>
        <v>50.602409638554214</v>
      </c>
      <c r="P52" s="193">
        <f t="shared" si="24"/>
        <v>55.390835579514828</v>
      </c>
    </row>
    <row r="53" spans="1:16" s="2" customFormat="1" ht="13.5">
      <c r="A53" s="160" t="s">
        <v>34</v>
      </c>
      <c r="B53" s="166">
        <f t="shared" ref="B53:M53" si="25">SUM(B40:B52)</f>
        <v>966</v>
      </c>
      <c r="C53" s="166">
        <f t="shared" si="25"/>
        <v>1063</v>
      </c>
      <c r="D53" s="166">
        <f t="shared" si="25"/>
        <v>2029</v>
      </c>
      <c r="E53" s="166">
        <f t="shared" si="25"/>
        <v>306</v>
      </c>
      <c r="F53" s="166">
        <f t="shared" si="25"/>
        <v>361</v>
      </c>
      <c r="G53" s="166">
        <f t="shared" si="25"/>
        <v>667</v>
      </c>
      <c r="H53" s="166">
        <f t="shared" si="25"/>
        <v>245</v>
      </c>
      <c r="I53" s="166">
        <f t="shared" si="25"/>
        <v>263</v>
      </c>
      <c r="J53" s="166">
        <f t="shared" si="25"/>
        <v>508</v>
      </c>
      <c r="K53" s="166">
        <f t="shared" si="25"/>
        <v>551</v>
      </c>
      <c r="L53" s="166">
        <f t="shared" si="25"/>
        <v>624</v>
      </c>
      <c r="M53" s="166">
        <f t="shared" si="25"/>
        <v>1175</v>
      </c>
      <c r="N53" s="193">
        <f>ROUND(IF(OR(K53=0,B53=0),0,K53/B53*100),2)</f>
        <v>57.04</v>
      </c>
      <c r="O53" s="193">
        <f>ROUND(IF(OR(L53=0,C53=0),0,L53/C53*100),2)</f>
        <v>58.7</v>
      </c>
      <c r="P53" s="193">
        <f>ROUND(IF(OR(M53=0,D53=0),0,M53/D53*100),2)</f>
        <v>57.91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375" priority="193" stopIfTrue="1" operator="notEqual">
      <formula>B36</formula>
    </cfRule>
  </conditionalFormatting>
  <conditionalFormatting sqref="H49:J49">
    <cfRule type="cellIs" dxfId="2374" priority="194" stopIfTrue="1" operator="greaterThan">
      <formula>100</formula>
    </cfRule>
    <cfRule type="cellIs" dxfId="2373" priority="195" stopIfTrue="1" operator="notEqual">
      <formula>H36</formula>
    </cfRule>
  </conditionalFormatting>
  <conditionalFormatting sqref="H39:J48">
    <cfRule type="cellIs" dxfId="2372" priority="196" stopIfTrue="1" operator="greaterThan">
      <formula>100</formula>
    </cfRule>
  </conditionalFormatting>
  <conditionalFormatting sqref="B49:G49">
    <cfRule type="cellIs" dxfId="2371" priority="192" stopIfTrue="1" operator="notEqual">
      <formula>B36</formula>
    </cfRule>
  </conditionalFormatting>
  <conditionalFormatting sqref="H49:J49">
    <cfRule type="cellIs" dxfId="2370" priority="190" stopIfTrue="1" operator="greaterThan">
      <formula>100</formula>
    </cfRule>
    <cfRule type="cellIs" dxfId="2369" priority="191" stopIfTrue="1" operator="notEqual">
      <formula>H36</formula>
    </cfRule>
  </conditionalFormatting>
  <conditionalFormatting sqref="H39:J48">
    <cfRule type="cellIs" dxfId="2368" priority="189" stopIfTrue="1" operator="greaterThan">
      <formula>100</formula>
    </cfRule>
  </conditionalFormatting>
  <conditionalFormatting sqref="B49:G49">
    <cfRule type="cellIs" dxfId="2367" priority="188" stopIfTrue="1" operator="notEqual">
      <formula>B36</formula>
    </cfRule>
  </conditionalFormatting>
  <conditionalFormatting sqref="H49:J49">
    <cfRule type="cellIs" dxfId="2366" priority="186" stopIfTrue="1" operator="greaterThan">
      <formula>100</formula>
    </cfRule>
    <cfRule type="cellIs" dxfId="2365" priority="187" stopIfTrue="1" operator="notEqual">
      <formula>H36</formula>
    </cfRule>
  </conditionalFormatting>
  <conditionalFormatting sqref="H39:J48">
    <cfRule type="cellIs" dxfId="2364" priority="185" stopIfTrue="1" operator="greaterThan">
      <formula>100</formula>
    </cfRule>
  </conditionalFormatting>
  <conditionalFormatting sqref="B49:G49">
    <cfRule type="cellIs" dxfId="2363" priority="184" stopIfTrue="1" operator="notEqual">
      <formula>B36</formula>
    </cfRule>
  </conditionalFormatting>
  <conditionalFormatting sqref="H49:J49">
    <cfRule type="cellIs" dxfId="2362" priority="182" stopIfTrue="1" operator="greaterThan">
      <formula>100</formula>
    </cfRule>
    <cfRule type="cellIs" dxfId="2361" priority="183" stopIfTrue="1" operator="notEqual">
      <formula>H36</formula>
    </cfRule>
  </conditionalFormatting>
  <conditionalFormatting sqref="H39:J48">
    <cfRule type="cellIs" dxfId="2360" priority="181" stopIfTrue="1" operator="greaterThan">
      <formula>100</formula>
    </cfRule>
  </conditionalFormatting>
  <conditionalFormatting sqref="B49:G49">
    <cfRule type="cellIs" dxfId="2359" priority="180" stopIfTrue="1" operator="notEqual">
      <formula>B36</formula>
    </cfRule>
  </conditionalFormatting>
  <conditionalFormatting sqref="H49:J49">
    <cfRule type="cellIs" dxfId="2358" priority="178" stopIfTrue="1" operator="greaterThan">
      <formula>100</formula>
    </cfRule>
    <cfRule type="cellIs" dxfId="2357" priority="179" stopIfTrue="1" operator="notEqual">
      <formula>H36</formula>
    </cfRule>
  </conditionalFormatting>
  <conditionalFormatting sqref="H39:J48">
    <cfRule type="cellIs" dxfId="2356" priority="177" stopIfTrue="1" operator="greaterThan">
      <formula>100</formula>
    </cfRule>
  </conditionalFormatting>
  <conditionalFormatting sqref="B49:G49">
    <cfRule type="cellIs" dxfId="2355" priority="176" stopIfTrue="1" operator="notEqual">
      <formula>B36</formula>
    </cfRule>
  </conditionalFormatting>
  <conditionalFormatting sqref="H49:J49">
    <cfRule type="cellIs" dxfId="2354" priority="174" stopIfTrue="1" operator="greaterThan">
      <formula>100</formula>
    </cfRule>
    <cfRule type="cellIs" dxfId="2353" priority="175" stopIfTrue="1" operator="notEqual">
      <formula>H36</formula>
    </cfRule>
  </conditionalFormatting>
  <conditionalFormatting sqref="H39:J48">
    <cfRule type="cellIs" dxfId="2352" priority="173" stopIfTrue="1" operator="greaterThan">
      <formula>100</formula>
    </cfRule>
  </conditionalFormatting>
  <conditionalFormatting sqref="B49:G49">
    <cfRule type="cellIs" dxfId="2351" priority="172" stopIfTrue="1" operator="notEqual">
      <formula>B36</formula>
    </cfRule>
  </conditionalFormatting>
  <conditionalFormatting sqref="H49:J49">
    <cfRule type="cellIs" dxfId="2350" priority="170" stopIfTrue="1" operator="greaterThan">
      <formula>100</formula>
    </cfRule>
    <cfRule type="cellIs" dxfId="2349" priority="171" stopIfTrue="1" operator="notEqual">
      <formula>H36</formula>
    </cfRule>
  </conditionalFormatting>
  <conditionalFormatting sqref="H39:J48">
    <cfRule type="cellIs" dxfId="2348" priority="169" stopIfTrue="1" operator="greaterThan">
      <formula>100</formula>
    </cfRule>
  </conditionalFormatting>
  <conditionalFormatting sqref="B49:G49">
    <cfRule type="cellIs" dxfId="2347" priority="168" stopIfTrue="1" operator="notEqual">
      <formula>B36</formula>
    </cfRule>
  </conditionalFormatting>
  <conditionalFormatting sqref="H49:J49">
    <cfRule type="cellIs" dxfId="2346" priority="166" stopIfTrue="1" operator="greaterThan">
      <formula>100</formula>
    </cfRule>
    <cfRule type="cellIs" dxfId="2345" priority="167" stopIfTrue="1" operator="notEqual">
      <formula>H36</formula>
    </cfRule>
  </conditionalFormatting>
  <conditionalFormatting sqref="H39:J48">
    <cfRule type="cellIs" dxfId="2344" priority="165" stopIfTrue="1" operator="greaterThan">
      <formula>100</formula>
    </cfRule>
  </conditionalFormatting>
  <conditionalFormatting sqref="B49:G49">
    <cfRule type="cellIs" dxfId="2343" priority="164" stopIfTrue="1" operator="notEqual">
      <formula>B36</formula>
    </cfRule>
  </conditionalFormatting>
  <conditionalFormatting sqref="H49:J49">
    <cfRule type="cellIs" dxfId="2342" priority="162" stopIfTrue="1" operator="greaterThan">
      <formula>100</formula>
    </cfRule>
    <cfRule type="cellIs" dxfId="2341" priority="163" stopIfTrue="1" operator="notEqual">
      <formula>H36</formula>
    </cfRule>
  </conditionalFormatting>
  <conditionalFormatting sqref="H39:J48">
    <cfRule type="cellIs" dxfId="2340" priority="161" stopIfTrue="1" operator="greaterThan">
      <formula>100</formula>
    </cfRule>
  </conditionalFormatting>
  <conditionalFormatting sqref="B49:G49">
    <cfRule type="cellIs" dxfId="2339" priority="160" stopIfTrue="1" operator="notEqual">
      <formula>B36</formula>
    </cfRule>
  </conditionalFormatting>
  <conditionalFormatting sqref="H49:J49">
    <cfRule type="cellIs" dxfId="2338" priority="158" stopIfTrue="1" operator="greaterThan">
      <formula>100</formula>
    </cfRule>
    <cfRule type="cellIs" dxfId="2337" priority="159" stopIfTrue="1" operator="notEqual">
      <formula>H36</formula>
    </cfRule>
  </conditionalFormatting>
  <conditionalFormatting sqref="H39:J48">
    <cfRule type="cellIs" dxfId="2336" priority="157" stopIfTrue="1" operator="greaterThan">
      <formula>100</formula>
    </cfRule>
  </conditionalFormatting>
  <conditionalFormatting sqref="B49:G49">
    <cfRule type="cellIs" dxfId="2335" priority="156" stopIfTrue="1" operator="notEqual">
      <formula>B36</formula>
    </cfRule>
  </conditionalFormatting>
  <conditionalFormatting sqref="H49:J49">
    <cfRule type="cellIs" dxfId="2334" priority="154" stopIfTrue="1" operator="greaterThan">
      <formula>100</formula>
    </cfRule>
    <cfRule type="cellIs" dxfId="2333" priority="155" stopIfTrue="1" operator="notEqual">
      <formula>H36</formula>
    </cfRule>
  </conditionalFormatting>
  <conditionalFormatting sqref="H39:J48">
    <cfRule type="cellIs" dxfId="2332" priority="153" stopIfTrue="1" operator="greaterThan">
      <formula>100</formula>
    </cfRule>
  </conditionalFormatting>
  <conditionalFormatting sqref="B49:G49">
    <cfRule type="cellIs" dxfId="2331" priority="152" stopIfTrue="1" operator="notEqual">
      <formula>B36</formula>
    </cfRule>
  </conditionalFormatting>
  <conditionalFormatting sqref="H49:J49">
    <cfRule type="cellIs" dxfId="2330" priority="150" stopIfTrue="1" operator="greaterThan">
      <formula>100</formula>
    </cfRule>
    <cfRule type="cellIs" dxfId="2329" priority="151" stopIfTrue="1" operator="notEqual">
      <formula>H36</formula>
    </cfRule>
  </conditionalFormatting>
  <conditionalFormatting sqref="H39:J48">
    <cfRule type="cellIs" dxfId="2328" priority="149" stopIfTrue="1" operator="greaterThan">
      <formula>100</formula>
    </cfRule>
  </conditionalFormatting>
  <conditionalFormatting sqref="B49:G49">
    <cfRule type="cellIs" dxfId="2327" priority="148" stopIfTrue="1" operator="notEqual">
      <formula>B36</formula>
    </cfRule>
  </conditionalFormatting>
  <conditionalFormatting sqref="H49:J49">
    <cfRule type="cellIs" dxfId="2326" priority="146" stopIfTrue="1" operator="greaterThan">
      <formula>100</formula>
    </cfRule>
    <cfRule type="cellIs" dxfId="2325" priority="147" stopIfTrue="1" operator="notEqual">
      <formula>H36</formula>
    </cfRule>
  </conditionalFormatting>
  <conditionalFormatting sqref="H39:J48">
    <cfRule type="cellIs" dxfId="2324" priority="145" stopIfTrue="1" operator="greaterThan">
      <formula>100</formula>
    </cfRule>
  </conditionalFormatting>
  <conditionalFormatting sqref="B49:G49">
    <cfRule type="cellIs" dxfId="2323" priority="144" stopIfTrue="1" operator="notEqual">
      <formula>B36</formula>
    </cfRule>
  </conditionalFormatting>
  <conditionalFormatting sqref="H49:J49">
    <cfRule type="cellIs" dxfId="2322" priority="142" stopIfTrue="1" operator="greaterThan">
      <formula>100</formula>
    </cfRule>
    <cfRule type="cellIs" dxfId="2321" priority="143" stopIfTrue="1" operator="notEqual">
      <formula>H36</formula>
    </cfRule>
  </conditionalFormatting>
  <conditionalFormatting sqref="H39:J48">
    <cfRule type="cellIs" dxfId="2320" priority="141" stopIfTrue="1" operator="greaterThan">
      <formula>100</formula>
    </cfRule>
  </conditionalFormatting>
  <conditionalFormatting sqref="B49:G49">
    <cfRule type="cellIs" dxfId="2319" priority="140" stopIfTrue="1" operator="notEqual">
      <formula>B36</formula>
    </cfRule>
  </conditionalFormatting>
  <conditionalFormatting sqref="H49:J49">
    <cfRule type="cellIs" dxfId="2318" priority="138" stopIfTrue="1" operator="greaterThan">
      <formula>100</formula>
    </cfRule>
    <cfRule type="cellIs" dxfId="2317" priority="139" stopIfTrue="1" operator="notEqual">
      <formula>H36</formula>
    </cfRule>
  </conditionalFormatting>
  <conditionalFormatting sqref="H39:J48">
    <cfRule type="cellIs" dxfId="2316" priority="137" stopIfTrue="1" operator="greaterThan">
      <formula>100</formula>
    </cfRule>
  </conditionalFormatting>
  <conditionalFormatting sqref="B49:G49">
    <cfRule type="cellIs" dxfId="2315" priority="136" stopIfTrue="1" operator="notEqual">
      <formula>B36</formula>
    </cfRule>
  </conditionalFormatting>
  <conditionalFormatting sqref="H49:J49">
    <cfRule type="cellIs" dxfId="2314" priority="134" stopIfTrue="1" operator="greaterThan">
      <formula>100</formula>
    </cfRule>
    <cfRule type="cellIs" dxfId="2313" priority="135" stopIfTrue="1" operator="notEqual">
      <formula>H36</formula>
    </cfRule>
  </conditionalFormatting>
  <conditionalFormatting sqref="H39:J48">
    <cfRule type="cellIs" dxfId="2312" priority="133" stopIfTrue="1" operator="greaterThan">
      <formula>100</formula>
    </cfRule>
  </conditionalFormatting>
  <conditionalFormatting sqref="B49:G49">
    <cfRule type="cellIs" dxfId="2311" priority="132" stopIfTrue="1" operator="notEqual">
      <formula>B36</formula>
    </cfRule>
  </conditionalFormatting>
  <conditionalFormatting sqref="H49:J49">
    <cfRule type="cellIs" dxfId="2310" priority="130" stopIfTrue="1" operator="greaterThan">
      <formula>100</formula>
    </cfRule>
    <cfRule type="cellIs" dxfId="2309" priority="131" stopIfTrue="1" operator="notEqual">
      <formula>H36</formula>
    </cfRule>
  </conditionalFormatting>
  <conditionalFormatting sqref="H39:J48">
    <cfRule type="cellIs" dxfId="2308" priority="129" stopIfTrue="1" operator="greaterThan">
      <formula>100</formula>
    </cfRule>
  </conditionalFormatting>
  <conditionalFormatting sqref="B49:G49">
    <cfRule type="cellIs" dxfId="2307" priority="128" stopIfTrue="1" operator="notEqual">
      <formula>B36</formula>
    </cfRule>
  </conditionalFormatting>
  <conditionalFormatting sqref="H49:J49">
    <cfRule type="cellIs" dxfId="2306" priority="126" stopIfTrue="1" operator="greaterThan">
      <formula>100</formula>
    </cfRule>
    <cfRule type="cellIs" dxfId="2305" priority="127" stopIfTrue="1" operator="notEqual">
      <formula>H36</formula>
    </cfRule>
  </conditionalFormatting>
  <conditionalFormatting sqref="H39:J48">
    <cfRule type="cellIs" dxfId="2304" priority="125" stopIfTrue="1" operator="greaterThan">
      <formula>100</formula>
    </cfRule>
  </conditionalFormatting>
  <conditionalFormatting sqref="B49:G49">
    <cfRule type="cellIs" dxfId="2303" priority="124" stopIfTrue="1" operator="notEqual">
      <formula>B36</formula>
    </cfRule>
  </conditionalFormatting>
  <conditionalFormatting sqref="H49:J49">
    <cfRule type="cellIs" dxfId="2302" priority="122" stopIfTrue="1" operator="greaterThan">
      <formula>100</formula>
    </cfRule>
    <cfRule type="cellIs" dxfId="2301" priority="123" stopIfTrue="1" operator="notEqual">
      <formula>H36</formula>
    </cfRule>
  </conditionalFormatting>
  <conditionalFormatting sqref="H39:J48">
    <cfRule type="cellIs" dxfId="2300" priority="121" stopIfTrue="1" operator="greaterThan">
      <formula>100</formula>
    </cfRule>
  </conditionalFormatting>
  <conditionalFormatting sqref="B49:G49">
    <cfRule type="cellIs" dxfId="2299" priority="120" stopIfTrue="1" operator="notEqual">
      <formula>B36</formula>
    </cfRule>
  </conditionalFormatting>
  <conditionalFormatting sqref="H49:J49">
    <cfRule type="cellIs" dxfId="2298" priority="118" stopIfTrue="1" operator="greaterThan">
      <formula>100</formula>
    </cfRule>
    <cfRule type="cellIs" dxfId="2297" priority="119" stopIfTrue="1" operator="notEqual">
      <formula>H36</formula>
    </cfRule>
  </conditionalFormatting>
  <conditionalFormatting sqref="H39:J48">
    <cfRule type="cellIs" dxfId="2296" priority="117" stopIfTrue="1" operator="greaterThan">
      <formula>100</formula>
    </cfRule>
  </conditionalFormatting>
  <conditionalFormatting sqref="B49:G49">
    <cfRule type="cellIs" dxfId="2295" priority="116" stopIfTrue="1" operator="notEqual">
      <formula>B36</formula>
    </cfRule>
  </conditionalFormatting>
  <conditionalFormatting sqref="H49:J49">
    <cfRule type="cellIs" dxfId="2294" priority="114" stopIfTrue="1" operator="greaterThan">
      <formula>100</formula>
    </cfRule>
    <cfRule type="cellIs" dxfId="2293" priority="115" stopIfTrue="1" operator="notEqual">
      <formula>H36</formula>
    </cfRule>
  </conditionalFormatting>
  <conditionalFormatting sqref="H39:J48">
    <cfRule type="cellIs" dxfId="2292" priority="113" stopIfTrue="1" operator="greaterThan">
      <formula>100</formula>
    </cfRule>
  </conditionalFormatting>
  <conditionalFormatting sqref="B49:G49">
    <cfRule type="cellIs" dxfId="2291" priority="112" stopIfTrue="1" operator="notEqual">
      <formula>B36</formula>
    </cfRule>
  </conditionalFormatting>
  <conditionalFormatting sqref="H49:J49">
    <cfRule type="cellIs" dxfId="2290" priority="110" stopIfTrue="1" operator="greaterThan">
      <formula>100</formula>
    </cfRule>
    <cfRule type="cellIs" dxfId="2289" priority="111" stopIfTrue="1" operator="notEqual">
      <formula>H36</formula>
    </cfRule>
  </conditionalFormatting>
  <conditionalFormatting sqref="H39:J48">
    <cfRule type="cellIs" dxfId="2288" priority="109" stopIfTrue="1" operator="greaterThan">
      <formula>100</formula>
    </cfRule>
  </conditionalFormatting>
  <conditionalFormatting sqref="B49:G49">
    <cfRule type="cellIs" dxfId="2287" priority="108" stopIfTrue="1" operator="notEqual">
      <formula>B36</formula>
    </cfRule>
  </conditionalFormatting>
  <conditionalFormatting sqref="H49:J49">
    <cfRule type="cellIs" dxfId="2286" priority="106" stopIfTrue="1" operator="greaterThan">
      <formula>100</formula>
    </cfRule>
    <cfRule type="cellIs" dxfId="2285" priority="107" stopIfTrue="1" operator="notEqual">
      <formula>H36</formula>
    </cfRule>
  </conditionalFormatting>
  <conditionalFormatting sqref="H39:J48">
    <cfRule type="cellIs" dxfId="2284" priority="105" stopIfTrue="1" operator="greaterThan">
      <formula>100</formula>
    </cfRule>
  </conditionalFormatting>
  <conditionalFormatting sqref="B49:G49">
    <cfRule type="cellIs" dxfId="2283" priority="104" stopIfTrue="1" operator="notEqual">
      <formula>B36</formula>
    </cfRule>
  </conditionalFormatting>
  <conditionalFormatting sqref="H49:J49">
    <cfRule type="cellIs" dxfId="2282" priority="102" stopIfTrue="1" operator="greaterThan">
      <formula>100</formula>
    </cfRule>
    <cfRule type="cellIs" dxfId="2281" priority="103" stopIfTrue="1" operator="notEqual">
      <formula>H36</formula>
    </cfRule>
  </conditionalFormatting>
  <conditionalFormatting sqref="H39:J48">
    <cfRule type="cellIs" dxfId="2280" priority="101" stopIfTrue="1" operator="greaterThan">
      <formula>100</formula>
    </cfRule>
  </conditionalFormatting>
  <conditionalFormatting sqref="B49:G49">
    <cfRule type="cellIs" dxfId="2279" priority="100" stopIfTrue="1" operator="notEqual">
      <formula>B36</formula>
    </cfRule>
  </conditionalFormatting>
  <conditionalFormatting sqref="H49:J49">
    <cfRule type="cellIs" dxfId="2278" priority="98" stopIfTrue="1" operator="greaterThan">
      <formula>100</formula>
    </cfRule>
    <cfRule type="cellIs" dxfId="2277" priority="99" stopIfTrue="1" operator="notEqual">
      <formula>H36</formula>
    </cfRule>
  </conditionalFormatting>
  <conditionalFormatting sqref="H39:J48">
    <cfRule type="cellIs" dxfId="2276" priority="97" stopIfTrue="1" operator="greaterThan">
      <formula>100</formula>
    </cfRule>
  </conditionalFormatting>
  <conditionalFormatting sqref="B49:G49">
    <cfRule type="cellIs" dxfId="2275" priority="96" stopIfTrue="1" operator="notEqual">
      <formula>B36</formula>
    </cfRule>
  </conditionalFormatting>
  <conditionalFormatting sqref="H49:J49">
    <cfRule type="cellIs" dxfId="2274" priority="94" stopIfTrue="1" operator="greaterThan">
      <formula>100</formula>
    </cfRule>
    <cfRule type="cellIs" dxfId="2273" priority="95" stopIfTrue="1" operator="notEqual">
      <formula>H36</formula>
    </cfRule>
  </conditionalFormatting>
  <conditionalFormatting sqref="H39:J48">
    <cfRule type="cellIs" dxfId="2272" priority="93" stopIfTrue="1" operator="greaterThan">
      <formula>100</formula>
    </cfRule>
  </conditionalFormatting>
  <conditionalFormatting sqref="B49:G49">
    <cfRule type="cellIs" dxfId="2271" priority="92" stopIfTrue="1" operator="notEqual">
      <formula>B36</formula>
    </cfRule>
  </conditionalFormatting>
  <conditionalFormatting sqref="H49:J49">
    <cfRule type="cellIs" dxfId="2270" priority="90" stopIfTrue="1" operator="greaterThan">
      <formula>100</formula>
    </cfRule>
    <cfRule type="cellIs" dxfId="2269" priority="91" stopIfTrue="1" operator="notEqual">
      <formula>H36</formula>
    </cfRule>
  </conditionalFormatting>
  <conditionalFormatting sqref="H39:J48">
    <cfRule type="cellIs" dxfId="2268" priority="89" stopIfTrue="1" operator="greaterThan">
      <formula>100</formula>
    </cfRule>
  </conditionalFormatting>
  <conditionalFormatting sqref="B49:G49">
    <cfRule type="cellIs" dxfId="2267" priority="88" stopIfTrue="1" operator="notEqual">
      <formula>B36</formula>
    </cfRule>
  </conditionalFormatting>
  <conditionalFormatting sqref="H49:J49">
    <cfRule type="cellIs" dxfId="2266" priority="86" stopIfTrue="1" operator="greaterThan">
      <formula>100</formula>
    </cfRule>
    <cfRule type="cellIs" dxfId="2265" priority="87" stopIfTrue="1" operator="notEqual">
      <formula>H36</formula>
    </cfRule>
  </conditionalFormatting>
  <conditionalFormatting sqref="H39:J48">
    <cfRule type="cellIs" dxfId="2264" priority="85" stopIfTrue="1" operator="greaterThan">
      <formula>100</formula>
    </cfRule>
  </conditionalFormatting>
  <conditionalFormatting sqref="B49:G49">
    <cfRule type="cellIs" dxfId="2263" priority="84" stopIfTrue="1" operator="notEqual">
      <formula>B36</formula>
    </cfRule>
  </conditionalFormatting>
  <conditionalFormatting sqref="H49:J49">
    <cfRule type="cellIs" dxfId="2262" priority="82" stopIfTrue="1" operator="greaterThan">
      <formula>100</formula>
    </cfRule>
    <cfRule type="cellIs" dxfId="2261" priority="83" stopIfTrue="1" operator="notEqual">
      <formula>H36</formula>
    </cfRule>
  </conditionalFormatting>
  <conditionalFormatting sqref="H39:J48">
    <cfRule type="cellIs" dxfId="2260" priority="81" stopIfTrue="1" operator="greaterThan">
      <formula>100</formula>
    </cfRule>
  </conditionalFormatting>
  <conditionalFormatting sqref="B49:G49">
    <cfRule type="cellIs" dxfId="2259" priority="80" stopIfTrue="1" operator="notEqual">
      <formula>B36</formula>
    </cfRule>
  </conditionalFormatting>
  <conditionalFormatting sqref="H49:J49">
    <cfRule type="cellIs" dxfId="2258" priority="78" stopIfTrue="1" operator="greaterThan">
      <formula>100</formula>
    </cfRule>
    <cfRule type="cellIs" dxfId="2257" priority="79" stopIfTrue="1" operator="notEqual">
      <formula>H36</formula>
    </cfRule>
  </conditionalFormatting>
  <conditionalFormatting sqref="H39:J48">
    <cfRule type="cellIs" dxfId="2256" priority="77" stopIfTrue="1" operator="greaterThan">
      <formula>100</formula>
    </cfRule>
  </conditionalFormatting>
  <conditionalFormatting sqref="B49:G49">
    <cfRule type="cellIs" dxfId="2255" priority="76" stopIfTrue="1" operator="notEqual">
      <formula>B36</formula>
    </cfRule>
  </conditionalFormatting>
  <conditionalFormatting sqref="H49:J49">
    <cfRule type="cellIs" dxfId="2254" priority="74" stopIfTrue="1" operator="greaterThan">
      <formula>100</formula>
    </cfRule>
    <cfRule type="cellIs" dxfId="2253" priority="75" stopIfTrue="1" operator="notEqual">
      <formula>H36</formula>
    </cfRule>
  </conditionalFormatting>
  <conditionalFormatting sqref="H39:J48">
    <cfRule type="cellIs" dxfId="2252" priority="73" stopIfTrue="1" operator="greaterThan">
      <formula>100</formula>
    </cfRule>
  </conditionalFormatting>
  <conditionalFormatting sqref="B49:G49">
    <cfRule type="cellIs" dxfId="2251" priority="72" stopIfTrue="1" operator="notEqual">
      <formula>B36</formula>
    </cfRule>
  </conditionalFormatting>
  <conditionalFormatting sqref="H49:J49">
    <cfRule type="cellIs" dxfId="2250" priority="70" stopIfTrue="1" operator="greaterThan">
      <formula>100</formula>
    </cfRule>
    <cfRule type="cellIs" dxfId="2249" priority="71" stopIfTrue="1" operator="notEqual">
      <formula>H36</formula>
    </cfRule>
  </conditionalFormatting>
  <conditionalFormatting sqref="H39:J48">
    <cfRule type="cellIs" dxfId="2248" priority="69" stopIfTrue="1" operator="greaterThan">
      <formula>100</formula>
    </cfRule>
  </conditionalFormatting>
  <conditionalFormatting sqref="B49:G49">
    <cfRule type="cellIs" dxfId="2247" priority="68" stopIfTrue="1" operator="notEqual">
      <formula>B36</formula>
    </cfRule>
  </conditionalFormatting>
  <conditionalFormatting sqref="H49:J49">
    <cfRule type="cellIs" dxfId="2246" priority="66" stopIfTrue="1" operator="greaterThan">
      <formula>100</formula>
    </cfRule>
    <cfRule type="cellIs" dxfId="2245" priority="67" stopIfTrue="1" operator="notEqual">
      <formula>H36</formula>
    </cfRule>
  </conditionalFormatting>
  <conditionalFormatting sqref="H39:J48">
    <cfRule type="cellIs" dxfId="2244" priority="65" stopIfTrue="1" operator="greaterThan">
      <formula>100</formula>
    </cfRule>
  </conditionalFormatting>
  <conditionalFormatting sqref="B49:G49">
    <cfRule type="cellIs" dxfId="2243" priority="64" stopIfTrue="1" operator="notEqual">
      <formula>B36</formula>
    </cfRule>
  </conditionalFormatting>
  <conditionalFormatting sqref="H49:J49">
    <cfRule type="cellIs" dxfId="2242" priority="62" stopIfTrue="1" operator="greaterThan">
      <formula>100</formula>
    </cfRule>
    <cfRule type="cellIs" dxfId="2241" priority="63" stopIfTrue="1" operator="notEqual">
      <formula>H36</formula>
    </cfRule>
  </conditionalFormatting>
  <conditionalFormatting sqref="H39:J48">
    <cfRule type="cellIs" dxfId="2240" priority="61" stopIfTrue="1" operator="greaterThan">
      <formula>100</formula>
    </cfRule>
  </conditionalFormatting>
  <conditionalFormatting sqref="B49:G49">
    <cfRule type="cellIs" dxfId="2239" priority="60" stopIfTrue="1" operator="notEqual">
      <formula>B36</formula>
    </cfRule>
  </conditionalFormatting>
  <conditionalFormatting sqref="H49:J49">
    <cfRule type="cellIs" dxfId="2238" priority="58" stopIfTrue="1" operator="greaterThan">
      <formula>100</formula>
    </cfRule>
    <cfRule type="cellIs" dxfId="2237" priority="59" stopIfTrue="1" operator="notEqual">
      <formula>H36</formula>
    </cfRule>
  </conditionalFormatting>
  <conditionalFormatting sqref="H39:J48">
    <cfRule type="cellIs" dxfId="2236" priority="57" stopIfTrue="1" operator="greaterThan">
      <formula>100</formula>
    </cfRule>
  </conditionalFormatting>
  <conditionalFormatting sqref="B49:G49">
    <cfRule type="cellIs" dxfId="2235" priority="56" stopIfTrue="1" operator="notEqual">
      <formula>B36</formula>
    </cfRule>
  </conditionalFormatting>
  <conditionalFormatting sqref="H49:J49">
    <cfRule type="cellIs" dxfId="2234" priority="54" stopIfTrue="1" operator="greaterThan">
      <formula>100</formula>
    </cfRule>
    <cfRule type="cellIs" dxfId="2233" priority="55" stopIfTrue="1" operator="notEqual">
      <formula>H36</formula>
    </cfRule>
  </conditionalFormatting>
  <conditionalFormatting sqref="H39:J48">
    <cfRule type="cellIs" dxfId="2232" priority="53" stopIfTrue="1" operator="greaterThan">
      <formula>100</formula>
    </cfRule>
  </conditionalFormatting>
  <conditionalFormatting sqref="B49:G49">
    <cfRule type="cellIs" dxfId="2231" priority="52" stopIfTrue="1" operator="notEqual">
      <formula>B36</formula>
    </cfRule>
  </conditionalFormatting>
  <conditionalFormatting sqref="H49:J49">
    <cfRule type="cellIs" dxfId="2230" priority="50" stopIfTrue="1" operator="greaterThan">
      <formula>100</formula>
    </cfRule>
    <cfRule type="cellIs" dxfId="2229" priority="51" stopIfTrue="1" operator="notEqual">
      <formula>H36</formula>
    </cfRule>
  </conditionalFormatting>
  <conditionalFormatting sqref="H39:J48">
    <cfRule type="cellIs" dxfId="2228" priority="49" stopIfTrue="1" operator="greaterThan">
      <formula>100</formula>
    </cfRule>
  </conditionalFormatting>
  <conditionalFormatting sqref="B49:G49">
    <cfRule type="cellIs" dxfId="2227" priority="48" stopIfTrue="1" operator="notEqual">
      <formula>B36</formula>
    </cfRule>
  </conditionalFormatting>
  <conditionalFormatting sqref="H49:J49">
    <cfRule type="cellIs" dxfId="2226" priority="46" stopIfTrue="1" operator="greaterThan">
      <formula>100</formula>
    </cfRule>
    <cfRule type="cellIs" dxfId="2225" priority="47" stopIfTrue="1" operator="notEqual">
      <formula>H36</formula>
    </cfRule>
  </conditionalFormatting>
  <conditionalFormatting sqref="H39:J48">
    <cfRule type="cellIs" dxfId="2224" priority="45" stopIfTrue="1" operator="greaterThan">
      <formula>100</formula>
    </cfRule>
  </conditionalFormatting>
  <conditionalFormatting sqref="B53:G53">
    <cfRule type="cellIs" dxfId="2223" priority="44" stopIfTrue="1" operator="notEqual">
      <formula>B38</formula>
    </cfRule>
  </conditionalFormatting>
  <conditionalFormatting sqref="H53:J53">
    <cfRule type="cellIs" dxfId="2222" priority="42" stopIfTrue="1" operator="greaterThan">
      <formula>100</formula>
    </cfRule>
    <cfRule type="cellIs" dxfId="2221" priority="43" stopIfTrue="1" operator="notEqual">
      <formula>H38</formula>
    </cfRule>
  </conditionalFormatting>
  <conditionalFormatting sqref="H40:J52">
    <cfRule type="cellIs" dxfId="2220" priority="41" stopIfTrue="1" operator="greaterThan">
      <formula>100</formula>
    </cfRule>
  </conditionalFormatting>
  <conditionalFormatting sqref="B53:G53">
    <cfRule type="cellIs" dxfId="2219" priority="40" stopIfTrue="1" operator="notEqual">
      <formula>B38</formula>
    </cfRule>
  </conditionalFormatting>
  <conditionalFormatting sqref="H53:J53">
    <cfRule type="cellIs" dxfId="2218" priority="38" stopIfTrue="1" operator="greaterThan">
      <formula>100</formula>
    </cfRule>
    <cfRule type="cellIs" dxfId="2217" priority="39" stopIfTrue="1" operator="notEqual">
      <formula>H38</formula>
    </cfRule>
  </conditionalFormatting>
  <conditionalFormatting sqref="H40:J52">
    <cfRule type="cellIs" dxfId="2216" priority="37" stopIfTrue="1" operator="greaterThan">
      <formula>100</formula>
    </cfRule>
  </conditionalFormatting>
  <conditionalFormatting sqref="B49:G49">
    <cfRule type="cellIs" dxfId="2215" priority="36" stopIfTrue="1" operator="notEqual">
      <formula>B36</formula>
    </cfRule>
  </conditionalFormatting>
  <conditionalFormatting sqref="H49:J49">
    <cfRule type="cellIs" dxfId="2214" priority="34" stopIfTrue="1" operator="greaterThan">
      <formula>100</formula>
    </cfRule>
    <cfRule type="cellIs" dxfId="2213" priority="35" stopIfTrue="1" operator="notEqual">
      <formula>H36</formula>
    </cfRule>
  </conditionalFormatting>
  <conditionalFormatting sqref="H39:J48">
    <cfRule type="cellIs" dxfId="2212" priority="33" stopIfTrue="1" operator="greaterThan">
      <formula>100</formula>
    </cfRule>
  </conditionalFormatting>
  <conditionalFormatting sqref="B53:G53">
    <cfRule type="cellIs" dxfId="2211" priority="32" stopIfTrue="1" operator="notEqual">
      <formula>B38</formula>
    </cfRule>
  </conditionalFormatting>
  <conditionalFormatting sqref="H53:J53">
    <cfRule type="cellIs" dxfId="2210" priority="30" stopIfTrue="1" operator="greaterThan">
      <formula>100</formula>
    </cfRule>
    <cfRule type="cellIs" dxfId="2209" priority="31" stopIfTrue="1" operator="notEqual">
      <formula>H38</formula>
    </cfRule>
  </conditionalFormatting>
  <conditionalFormatting sqref="H40:J52">
    <cfRule type="cellIs" dxfId="2208" priority="29" stopIfTrue="1" operator="greaterThan">
      <formula>100</formula>
    </cfRule>
  </conditionalFormatting>
  <conditionalFormatting sqref="B53:G53">
    <cfRule type="cellIs" dxfId="2207" priority="28" stopIfTrue="1" operator="notEqual">
      <formula>B38</formula>
    </cfRule>
  </conditionalFormatting>
  <conditionalFormatting sqref="H53:J53">
    <cfRule type="cellIs" dxfId="2206" priority="26" stopIfTrue="1" operator="greaterThan">
      <formula>100</formula>
    </cfRule>
    <cfRule type="cellIs" dxfId="2205" priority="27" stopIfTrue="1" operator="notEqual">
      <formula>H38</formula>
    </cfRule>
  </conditionalFormatting>
  <conditionalFormatting sqref="H40:J52">
    <cfRule type="cellIs" dxfId="2204" priority="25" stopIfTrue="1" operator="greaterThan">
      <formula>100</formula>
    </cfRule>
  </conditionalFormatting>
  <conditionalFormatting sqref="B49:G49">
    <cfRule type="cellIs" dxfId="2203" priority="24" stopIfTrue="1" operator="notEqual">
      <formula>B36</formula>
    </cfRule>
  </conditionalFormatting>
  <conditionalFormatting sqref="H49:J49">
    <cfRule type="cellIs" dxfId="2202" priority="22" stopIfTrue="1" operator="greaterThan">
      <formula>100</formula>
    </cfRule>
    <cfRule type="cellIs" dxfId="2201" priority="23" stopIfTrue="1" operator="notEqual">
      <formula>H36</formula>
    </cfRule>
  </conditionalFormatting>
  <conditionalFormatting sqref="H39:J48">
    <cfRule type="cellIs" dxfId="2200" priority="21" stopIfTrue="1" operator="greaterThan">
      <formula>100</formula>
    </cfRule>
  </conditionalFormatting>
  <conditionalFormatting sqref="B53:G53">
    <cfRule type="cellIs" dxfId="2199" priority="20" stopIfTrue="1" operator="notEqual">
      <formula>B38</formula>
    </cfRule>
  </conditionalFormatting>
  <conditionalFormatting sqref="H53:J53">
    <cfRule type="cellIs" dxfId="2198" priority="18" stopIfTrue="1" operator="greaterThan">
      <formula>100</formula>
    </cfRule>
    <cfRule type="cellIs" dxfId="2197" priority="19" stopIfTrue="1" operator="notEqual">
      <formula>H38</formula>
    </cfRule>
  </conditionalFormatting>
  <conditionalFormatting sqref="H40:J52">
    <cfRule type="cellIs" dxfId="2196" priority="17" stopIfTrue="1" operator="greaterThan">
      <formula>100</formula>
    </cfRule>
  </conditionalFormatting>
  <conditionalFormatting sqref="B53:G53">
    <cfRule type="cellIs" dxfId="2195" priority="16" stopIfTrue="1" operator="notEqual">
      <formula>B38</formula>
    </cfRule>
  </conditionalFormatting>
  <conditionalFormatting sqref="H53:J53">
    <cfRule type="cellIs" dxfId="2194" priority="14" stopIfTrue="1" operator="greaterThan">
      <formula>100</formula>
    </cfRule>
    <cfRule type="cellIs" dxfId="2193" priority="15" stopIfTrue="1" operator="notEqual">
      <formula>H38</formula>
    </cfRule>
  </conditionalFormatting>
  <conditionalFormatting sqref="H40:J52">
    <cfRule type="cellIs" dxfId="2192" priority="13" stopIfTrue="1" operator="greaterThan">
      <formula>100</formula>
    </cfRule>
  </conditionalFormatting>
  <conditionalFormatting sqref="B53:G53">
    <cfRule type="cellIs" dxfId="2191" priority="12" stopIfTrue="1" operator="notEqual">
      <formula>B38</formula>
    </cfRule>
  </conditionalFormatting>
  <conditionalFormatting sqref="H53:J53">
    <cfRule type="cellIs" dxfId="2190" priority="10" stopIfTrue="1" operator="greaterThan">
      <formula>100</formula>
    </cfRule>
    <cfRule type="cellIs" dxfId="2189" priority="11" stopIfTrue="1" operator="notEqual">
      <formula>H38</formula>
    </cfRule>
  </conditionalFormatting>
  <conditionalFormatting sqref="H40:J52">
    <cfRule type="cellIs" dxfId="2188" priority="9" stopIfTrue="1" operator="greaterThan">
      <formula>100</formula>
    </cfRule>
  </conditionalFormatting>
  <conditionalFormatting sqref="B53:G53">
    <cfRule type="cellIs" dxfId="2187" priority="8" stopIfTrue="1" operator="notEqual">
      <formula>B38</formula>
    </cfRule>
  </conditionalFormatting>
  <conditionalFormatting sqref="H53:J53">
    <cfRule type="cellIs" dxfId="2186" priority="6" stopIfTrue="1" operator="greaterThan">
      <formula>100</formula>
    </cfRule>
    <cfRule type="cellIs" dxfId="2185" priority="7" stopIfTrue="1" operator="notEqual">
      <formula>H38</formula>
    </cfRule>
  </conditionalFormatting>
  <conditionalFormatting sqref="H40:J52">
    <cfRule type="cellIs" dxfId="2184" priority="5" stopIfTrue="1" operator="greaterThan">
      <formula>100</formula>
    </cfRule>
  </conditionalFormatting>
  <conditionalFormatting sqref="B53:M53">
    <cfRule type="cellIs" dxfId="2183" priority="4" stopIfTrue="1" operator="notEqual">
      <formula>B38</formula>
    </cfRule>
  </conditionalFormatting>
  <conditionalFormatting sqref="N53:P53">
    <cfRule type="cellIs" dxfId="2182" priority="2" stopIfTrue="1" operator="greaterThan">
      <formula>100</formula>
    </cfRule>
    <cfRule type="cellIs" dxfId="2181" priority="3" stopIfTrue="1" operator="notEqual">
      <formula>N38</formula>
    </cfRule>
  </conditionalFormatting>
  <conditionalFormatting sqref="N40:P52">
    <cfRule type="cellIs" dxfId="21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76</v>
      </c>
      <c r="C6" s="168">
        <f t="shared" si="0"/>
        <v>72</v>
      </c>
      <c r="D6" s="171">
        <f t="shared" ref="D6:D16" si="1">SUM(B6:C6)</f>
        <v>148</v>
      </c>
      <c r="E6" s="174"/>
      <c r="F6" s="174"/>
      <c r="G6" s="174"/>
      <c r="H6" s="174"/>
      <c r="I6" s="174"/>
      <c r="J6" s="174"/>
      <c r="K6" s="179">
        <f t="shared" ref="K6:L16" si="2">K42</f>
        <v>32</v>
      </c>
      <c r="L6" s="183">
        <f t="shared" si="2"/>
        <v>36</v>
      </c>
      <c r="M6" s="188">
        <f t="shared" ref="M6:M17" si="3">SUM(K6:L6)</f>
        <v>68</v>
      </c>
      <c r="N6" s="91">
        <f t="shared" ref="N6:P17" si="4">IF(OR(K6=0,B6=0),0,K6/B6*100)</f>
        <v>42.105263157894733</v>
      </c>
      <c r="O6" s="194">
        <f t="shared" si="4"/>
        <v>50</v>
      </c>
      <c r="P6" s="196">
        <f t="shared" si="4"/>
        <v>45.945945945945951</v>
      </c>
    </row>
    <row r="7" spans="1:16" s="2" customFormat="1" ht="22.5" hidden="1" customHeight="1">
      <c r="A7" s="8" t="s">
        <v>7</v>
      </c>
      <c r="B7" s="161">
        <f t="shared" si="0"/>
        <v>44</v>
      </c>
      <c r="C7" s="168">
        <f t="shared" si="0"/>
        <v>33</v>
      </c>
      <c r="D7" s="130">
        <f t="shared" si="1"/>
        <v>77</v>
      </c>
      <c r="E7" s="175"/>
      <c r="F7" s="175"/>
      <c r="G7" s="175"/>
      <c r="H7" s="175"/>
      <c r="I7" s="175"/>
      <c r="J7" s="175"/>
      <c r="K7" s="162">
        <f t="shared" si="2"/>
        <v>24</v>
      </c>
      <c r="L7" s="169">
        <f t="shared" si="2"/>
        <v>16</v>
      </c>
      <c r="M7" s="130">
        <f t="shared" si="3"/>
        <v>40</v>
      </c>
      <c r="N7" s="139">
        <f t="shared" si="4"/>
        <v>54.54545454545454</v>
      </c>
      <c r="O7" s="145">
        <f t="shared" si="4"/>
        <v>48.484848484848484</v>
      </c>
      <c r="P7" s="151">
        <f t="shared" si="4"/>
        <v>51.94805194805194</v>
      </c>
    </row>
    <row r="8" spans="1:16" s="2" customFormat="1" ht="22.5" hidden="1" customHeight="1">
      <c r="A8" s="8" t="s">
        <v>11</v>
      </c>
      <c r="B8" s="161">
        <f t="shared" si="0"/>
        <v>49</v>
      </c>
      <c r="C8" s="168">
        <f t="shared" si="0"/>
        <v>45</v>
      </c>
      <c r="D8" s="130">
        <f t="shared" si="1"/>
        <v>94</v>
      </c>
      <c r="E8" s="175"/>
      <c r="F8" s="175"/>
      <c r="G8" s="175"/>
      <c r="H8" s="175"/>
      <c r="I8" s="175"/>
      <c r="J8" s="175"/>
      <c r="K8" s="162">
        <f t="shared" si="2"/>
        <v>24</v>
      </c>
      <c r="L8" s="169">
        <f t="shared" si="2"/>
        <v>23</v>
      </c>
      <c r="M8" s="130">
        <f t="shared" si="3"/>
        <v>47</v>
      </c>
      <c r="N8" s="139">
        <f t="shared" si="4"/>
        <v>48.979591836734691</v>
      </c>
      <c r="O8" s="145">
        <f t="shared" si="4"/>
        <v>51.111111111111107</v>
      </c>
      <c r="P8" s="151">
        <f t="shared" si="4"/>
        <v>50</v>
      </c>
    </row>
    <row r="9" spans="1:16" s="2" customFormat="1" ht="22.5" hidden="1" customHeight="1">
      <c r="A9" s="8" t="s">
        <v>5</v>
      </c>
      <c r="B9" s="161">
        <f t="shared" si="0"/>
        <v>39</v>
      </c>
      <c r="C9" s="168">
        <f t="shared" si="0"/>
        <v>49</v>
      </c>
      <c r="D9" s="130">
        <f t="shared" si="1"/>
        <v>88</v>
      </c>
      <c r="E9" s="175"/>
      <c r="F9" s="175"/>
      <c r="G9" s="175"/>
      <c r="H9" s="175"/>
      <c r="I9" s="175"/>
      <c r="J9" s="175"/>
      <c r="K9" s="162">
        <f t="shared" si="2"/>
        <v>24</v>
      </c>
      <c r="L9" s="169">
        <f t="shared" si="2"/>
        <v>31</v>
      </c>
      <c r="M9" s="130">
        <f t="shared" si="3"/>
        <v>55</v>
      </c>
      <c r="N9" s="139">
        <f t="shared" si="4"/>
        <v>61.53846153846154</v>
      </c>
      <c r="O9" s="145">
        <f t="shared" si="4"/>
        <v>63.265306122448983</v>
      </c>
      <c r="P9" s="151">
        <f t="shared" si="4"/>
        <v>62.5</v>
      </c>
    </row>
    <row r="10" spans="1:16" s="2" customFormat="1" ht="22.5" hidden="1" customHeight="1">
      <c r="A10" s="8" t="s">
        <v>17</v>
      </c>
      <c r="B10" s="161">
        <f t="shared" si="0"/>
        <v>67</v>
      </c>
      <c r="C10" s="168">
        <f t="shared" si="0"/>
        <v>83</v>
      </c>
      <c r="D10" s="130">
        <f t="shared" si="1"/>
        <v>150</v>
      </c>
      <c r="E10" s="175"/>
      <c r="F10" s="175"/>
      <c r="G10" s="175"/>
      <c r="H10" s="175"/>
      <c r="I10" s="175"/>
      <c r="J10" s="175"/>
      <c r="K10" s="162">
        <f t="shared" si="2"/>
        <v>39</v>
      </c>
      <c r="L10" s="169">
        <f t="shared" si="2"/>
        <v>39</v>
      </c>
      <c r="M10" s="130">
        <f t="shared" si="3"/>
        <v>78</v>
      </c>
      <c r="N10" s="139">
        <f t="shared" si="4"/>
        <v>58.208955223880601</v>
      </c>
      <c r="O10" s="145">
        <f t="shared" si="4"/>
        <v>46.987951807228917</v>
      </c>
      <c r="P10" s="151">
        <f t="shared" si="4"/>
        <v>52</v>
      </c>
    </row>
    <row r="11" spans="1:16" s="2" customFormat="1" ht="22.5" hidden="1" customHeight="1">
      <c r="A11" s="8" t="s">
        <v>4</v>
      </c>
      <c r="B11" s="161">
        <f t="shared" si="0"/>
        <v>88</v>
      </c>
      <c r="C11" s="168">
        <f t="shared" si="0"/>
        <v>116</v>
      </c>
      <c r="D11" s="130">
        <f t="shared" si="1"/>
        <v>204</v>
      </c>
      <c r="E11" s="175"/>
      <c r="F11" s="175"/>
      <c r="G11" s="175"/>
      <c r="H11" s="175"/>
      <c r="I11" s="175"/>
      <c r="J11" s="175"/>
      <c r="K11" s="162">
        <f t="shared" si="2"/>
        <v>58</v>
      </c>
      <c r="L11" s="169">
        <f t="shared" si="2"/>
        <v>77</v>
      </c>
      <c r="M11" s="130">
        <f t="shared" si="3"/>
        <v>135</v>
      </c>
      <c r="N11" s="139">
        <f t="shared" si="4"/>
        <v>65.909090909090907</v>
      </c>
      <c r="O11" s="145">
        <f t="shared" si="4"/>
        <v>66.379310344827587</v>
      </c>
      <c r="P11" s="151">
        <f t="shared" si="4"/>
        <v>66.17647058823529</v>
      </c>
    </row>
    <row r="12" spans="1:16" s="2" customFormat="1" ht="22.5" hidden="1" customHeight="1">
      <c r="A12" s="8" t="s">
        <v>10</v>
      </c>
      <c r="B12" s="161">
        <f t="shared" si="0"/>
        <v>131</v>
      </c>
      <c r="C12" s="168">
        <f t="shared" si="0"/>
        <v>117</v>
      </c>
      <c r="D12" s="130">
        <f t="shared" si="1"/>
        <v>248</v>
      </c>
      <c r="E12" s="175"/>
      <c r="F12" s="175"/>
      <c r="G12" s="175"/>
      <c r="H12" s="175"/>
      <c r="I12" s="175"/>
      <c r="J12" s="175"/>
      <c r="K12" s="162">
        <f t="shared" si="2"/>
        <v>83</v>
      </c>
      <c r="L12" s="169">
        <f t="shared" si="2"/>
        <v>77</v>
      </c>
      <c r="M12" s="130">
        <f t="shared" si="3"/>
        <v>160</v>
      </c>
      <c r="N12" s="139">
        <f t="shared" si="4"/>
        <v>63.358778625954194</v>
      </c>
      <c r="O12" s="145">
        <f t="shared" si="4"/>
        <v>65.811965811965806</v>
      </c>
      <c r="P12" s="151">
        <f t="shared" si="4"/>
        <v>64.516129032258064</v>
      </c>
    </row>
    <row r="13" spans="1:16" s="2" customFormat="1" ht="22.5" hidden="1" customHeight="1">
      <c r="A13" s="8" t="s">
        <v>14</v>
      </c>
      <c r="B13" s="161">
        <f t="shared" si="0"/>
        <v>102</v>
      </c>
      <c r="C13" s="168">
        <f t="shared" si="0"/>
        <v>97</v>
      </c>
      <c r="D13" s="130">
        <f t="shared" si="1"/>
        <v>199</v>
      </c>
      <c r="E13" s="175"/>
      <c r="F13" s="175"/>
      <c r="G13" s="175"/>
      <c r="H13" s="175"/>
      <c r="I13" s="175"/>
      <c r="J13" s="175"/>
      <c r="K13" s="162">
        <f t="shared" si="2"/>
        <v>67</v>
      </c>
      <c r="L13" s="169">
        <f t="shared" si="2"/>
        <v>70</v>
      </c>
      <c r="M13" s="130">
        <f t="shared" si="3"/>
        <v>137</v>
      </c>
      <c r="N13" s="139">
        <f t="shared" si="4"/>
        <v>65.686274509803923</v>
      </c>
      <c r="O13" s="145">
        <f t="shared" si="4"/>
        <v>72.164948453608247</v>
      </c>
      <c r="P13" s="151">
        <f t="shared" si="4"/>
        <v>68.844221105527637</v>
      </c>
    </row>
    <row r="14" spans="1:16" s="2" customFormat="1" ht="22.5" hidden="1" customHeight="1">
      <c r="A14" s="8" t="s">
        <v>20</v>
      </c>
      <c r="B14" s="161">
        <f t="shared" si="0"/>
        <v>88</v>
      </c>
      <c r="C14" s="168">
        <f t="shared" si="0"/>
        <v>79</v>
      </c>
      <c r="D14" s="130">
        <f t="shared" si="1"/>
        <v>167</v>
      </c>
      <c r="E14" s="175"/>
      <c r="F14" s="175"/>
      <c r="G14" s="175"/>
      <c r="H14" s="175"/>
      <c r="I14" s="175"/>
      <c r="J14" s="175"/>
      <c r="K14" s="162">
        <f t="shared" si="2"/>
        <v>69</v>
      </c>
      <c r="L14" s="169">
        <f t="shared" si="2"/>
        <v>58</v>
      </c>
      <c r="M14" s="130">
        <f t="shared" si="3"/>
        <v>127</v>
      </c>
      <c r="N14" s="139">
        <f t="shared" si="4"/>
        <v>78.409090909090907</v>
      </c>
      <c r="O14" s="145">
        <f t="shared" si="4"/>
        <v>73.417721518987349</v>
      </c>
      <c r="P14" s="151">
        <f t="shared" si="4"/>
        <v>76.047904191616766</v>
      </c>
    </row>
    <row r="15" spans="1:16" s="2" customFormat="1" ht="22.5" hidden="1" customHeight="1">
      <c r="A15" s="8" t="s">
        <v>23</v>
      </c>
      <c r="B15" s="161">
        <f t="shared" si="0"/>
        <v>57</v>
      </c>
      <c r="C15" s="168">
        <f t="shared" si="0"/>
        <v>62</v>
      </c>
      <c r="D15" s="130">
        <f t="shared" si="1"/>
        <v>119</v>
      </c>
      <c r="E15" s="174"/>
      <c r="F15" s="174"/>
      <c r="G15" s="174"/>
      <c r="H15" s="174"/>
      <c r="I15" s="174"/>
      <c r="J15" s="174"/>
      <c r="K15" s="161">
        <f t="shared" si="2"/>
        <v>44</v>
      </c>
      <c r="L15" s="168">
        <f t="shared" si="2"/>
        <v>47</v>
      </c>
      <c r="M15" s="130">
        <f t="shared" si="3"/>
        <v>91</v>
      </c>
      <c r="N15" s="139">
        <f t="shared" si="4"/>
        <v>77.192982456140342</v>
      </c>
      <c r="O15" s="145">
        <f t="shared" si="4"/>
        <v>75.806451612903231</v>
      </c>
      <c r="P15" s="151">
        <f t="shared" si="4"/>
        <v>76.470588235294116</v>
      </c>
    </row>
    <row r="16" spans="1:16" s="2" customFormat="1" ht="22.5" hidden="1" customHeight="1">
      <c r="A16" s="10" t="s">
        <v>35</v>
      </c>
      <c r="B16" s="162">
        <f t="shared" si="0"/>
        <v>214</v>
      </c>
      <c r="C16" s="169">
        <f t="shared" si="0"/>
        <v>283</v>
      </c>
      <c r="D16" s="172">
        <f t="shared" si="1"/>
        <v>497</v>
      </c>
      <c r="E16" s="176"/>
      <c r="F16" s="176"/>
      <c r="G16" s="176"/>
      <c r="H16" s="176"/>
      <c r="I16" s="176"/>
      <c r="J16" s="176"/>
      <c r="K16" s="162">
        <f t="shared" si="2"/>
        <v>146</v>
      </c>
      <c r="L16" s="169">
        <f t="shared" si="2"/>
        <v>162</v>
      </c>
      <c r="M16" s="130">
        <f t="shared" si="3"/>
        <v>308</v>
      </c>
      <c r="N16" s="190">
        <f t="shared" si="4"/>
        <v>68.224299065420553</v>
      </c>
      <c r="O16" s="195">
        <f t="shared" si="4"/>
        <v>57.243816254416956</v>
      </c>
      <c r="P16" s="197">
        <f t="shared" si="4"/>
        <v>61.971830985915489</v>
      </c>
    </row>
    <row r="17" spans="1:24" s="2" customFormat="1" ht="22.5" hidden="1" customHeight="1">
      <c r="A17" s="11" t="s">
        <v>34</v>
      </c>
      <c r="B17" s="42">
        <f>SUM(B6:B16)</f>
        <v>955</v>
      </c>
      <c r="C17" s="22">
        <f>SUM(C6:C16)</f>
        <v>1036</v>
      </c>
      <c r="D17" s="37">
        <f>SUM(D6:D16)</f>
        <v>1991</v>
      </c>
      <c r="E17" s="177"/>
      <c r="F17" s="177"/>
      <c r="G17" s="177"/>
      <c r="H17" s="177"/>
      <c r="I17" s="177"/>
      <c r="J17" s="177"/>
      <c r="K17" s="42">
        <f>SUM(K6:K16)</f>
        <v>610</v>
      </c>
      <c r="L17" s="22">
        <f>SUM(L6:L16)</f>
        <v>636</v>
      </c>
      <c r="M17" s="37">
        <f t="shared" si="3"/>
        <v>1246</v>
      </c>
      <c r="N17" s="143">
        <f t="shared" si="4"/>
        <v>63.874345549738223</v>
      </c>
      <c r="O17" s="149">
        <f t="shared" si="4"/>
        <v>61.389961389961393</v>
      </c>
      <c r="P17" s="155">
        <f t="shared" si="4"/>
        <v>62.581617277749878</v>
      </c>
    </row>
    <row r="18" spans="1:24" hidden="1"/>
    <row r="19" spans="1:24" hidden="1"/>
    <row r="20" spans="1:24" s="2" customFormat="1" ht="22.5" customHeight="1">
      <c r="A20" s="156" t="str">
        <f>'40二見第３'!A20:L20</f>
        <v>令和７年７月２０日執行　参議院議員通常選挙</v>
      </c>
      <c r="B20" s="163"/>
      <c r="C20" s="163"/>
      <c r="D20" s="163"/>
      <c r="E20" s="163"/>
      <c r="F20" s="163"/>
      <c r="G20" s="163"/>
      <c r="H20" s="163"/>
      <c r="I20" s="163"/>
      <c r="J20" s="163"/>
      <c r="K20" s="163"/>
      <c r="L20" s="184"/>
      <c r="M20" s="15" t="s">
        <v>43</v>
      </c>
      <c r="N20" s="31"/>
      <c r="O20" s="15" t="s">
        <v>56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12</v>
      </c>
      <c r="C23" s="170">
        <v>14</v>
      </c>
      <c r="D23" s="171">
        <f t="shared" ref="D23:D35" si="5">SUM(B23:C23)</f>
        <v>26</v>
      </c>
      <c r="E23" s="164">
        <v>1</v>
      </c>
      <c r="F23" s="170">
        <v>3</v>
      </c>
      <c r="G23" s="171">
        <f t="shared" ref="G23:G35" si="6">SUM(E23:F23)</f>
        <v>4</v>
      </c>
      <c r="H23" s="164">
        <v>4</v>
      </c>
      <c r="I23" s="170">
        <v>6</v>
      </c>
      <c r="J23" s="171">
        <f t="shared" ref="J23:J35" si="7">SUM(H23:I23)</f>
        <v>10</v>
      </c>
      <c r="K23" s="180">
        <f t="shared" ref="K23:L35" si="8">E23+H23</f>
        <v>5</v>
      </c>
      <c r="L23" s="185">
        <f t="shared" si="8"/>
        <v>9</v>
      </c>
      <c r="M23" s="189">
        <f t="shared" ref="M23:M35" si="9">SUM(K23:L23)</f>
        <v>14</v>
      </c>
      <c r="N23" s="91">
        <f t="shared" ref="N23:P36" si="10">IF(OR(K23=0,B23=0),0,K23/B23*100)</f>
        <v>41.666666666666671</v>
      </c>
      <c r="O23" s="97">
        <f t="shared" si="10"/>
        <v>64.285714285714292</v>
      </c>
      <c r="P23" s="103">
        <f t="shared" si="10"/>
        <v>53.846153846153847</v>
      </c>
      <c r="Q23" s="158"/>
      <c r="R23" s="198"/>
      <c r="S23" s="1" t="s">
        <v>28</v>
      </c>
      <c r="T23" s="1"/>
      <c r="U23" s="1"/>
      <c r="V23" s="1"/>
      <c r="W23" s="1"/>
      <c r="X23" s="1"/>
    </row>
    <row r="24" spans="1:24" s="2" customFormat="1" ht="22.5" customHeight="1">
      <c r="A24" s="157" t="s">
        <v>70</v>
      </c>
      <c r="B24" s="164">
        <v>22</v>
      </c>
      <c r="C24" s="170">
        <v>15</v>
      </c>
      <c r="D24" s="171">
        <f t="shared" si="5"/>
        <v>37</v>
      </c>
      <c r="E24" s="164">
        <v>5</v>
      </c>
      <c r="F24" s="170">
        <v>1</v>
      </c>
      <c r="G24" s="171">
        <f t="shared" si="6"/>
        <v>6</v>
      </c>
      <c r="H24" s="164">
        <v>4</v>
      </c>
      <c r="I24" s="170">
        <v>3</v>
      </c>
      <c r="J24" s="171">
        <f t="shared" si="7"/>
        <v>7</v>
      </c>
      <c r="K24" s="181">
        <f t="shared" si="8"/>
        <v>9</v>
      </c>
      <c r="L24" s="186">
        <f t="shared" si="8"/>
        <v>4</v>
      </c>
      <c r="M24" s="130">
        <f t="shared" si="9"/>
        <v>13</v>
      </c>
      <c r="N24" s="139">
        <f t="shared" si="10"/>
        <v>40.909090909090914</v>
      </c>
      <c r="O24" s="145">
        <f t="shared" si="10"/>
        <v>26.666666666666668</v>
      </c>
      <c r="P24" s="151">
        <f t="shared" si="10"/>
        <v>35.135135135135137</v>
      </c>
      <c r="R24" s="1"/>
      <c r="S24" s="1" t="s">
        <v>61</v>
      </c>
      <c r="T24" s="1"/>
      <c r="U24" s="1"/>
      <c r="V24" s="1"/>
      <c r="W24" s="1"/>
      <c r="X24" s="1"/>
    </row>
    <row r="25" spans="1:24" s="2" customFormat="1" ht="22.5" customHeight="1">
      <c r="A25" s="65" t="s">
        <v>0</v>
      </c>
      <c r="B25" s="164">
        <v>76</v>
      </c>
      <c r="C25" s="170">
        <v>72</v>
      </c>
      <c r="D25" s="171">
        <f t="shared" si="5"/>
        <v>148</v>
      </c>
      <c r="E25" s="164">
        <v>11</v>
      </c>
      <c r="F25" s="170">
        <v>22</v>
      </c>
      <c r="G25" s="171">
        <f t="shared" si="6"/>
        <v>33</v>
      </c>
      <c r="H25" s="164">
        <v>21</v>
      </c>
      <c r="I25" s="170">
        <v>14</v>
      </c>
      <c r="J25" s="171">
        <f t="shared" si="7"/>
        <v>35</v>
      </c>
      <c r="K25" s="181">
        <f t="shared" si="8"/>
        <v>32</v>
      </c>
      <c r="L25" s="186">
        <f t="shared" si="8"/>
        <v>36</v>
      </c>
      <c r="M25" s="171">
        <f t="shared" si="9"/>
        <v>68</v>
      </c>
      <c r="N25" s="191">
        <f t="shared" si="10"/>
        <v>42.105263157894733</v>
      </c>
      <c r="O25" s="101">
        <f t="shared" si="10"/>
        <v>50</v>
      </c>
      <c r="P25" s="107">
        <f t="shared" si="10"/>
        <v>45.945945945945951</v>
      </c>
      <c r="S25" s="1" t="s">
        <v>21</v>
      </c>
      <c r="T25" s="1"/>
      <c r="U25" s="1"/>
      <c r="V25" s="1"/>
      <c r="W25" s="1"/>
      <c r="X25" s="1"/>
    </row>
    <row r="26" spans="1:24" s="2" customFormat="1" ht="22.5" customHeight="1">
      <c r="A26" s="8" t="s">
        <v>7</v>
      </c>
      <c r="B26" s="164">
        <v>44</v>
      </c>
      <c r="C26" s="170">
        <v>33</v>
      </c>
      <c r="D26" s="130">
        <f t="shared" si="5"/>
        <v>77</v>
      </c>
      <c r="E26" s="164">
        <v>11</v>
      </c>
      <c r="F26" s="170">
        <v>7</v>
      </c>
      <c r="G26" s="130">
        <f t="shared" si="6"/>
        <v>18</v>
      </c>
      <c r="H26" s="164">
        <v>13</v>
      </c>
      <c r="I26" s="170">
        <v>9</v>
      </c>
      <c r="J26" s="130">
        <f t="shared" si="7"/>
        <v>22</v>
      </c>
      <c r="K26" s="181">
        <f t="shared" si="8"/>
        <v>24</v>
      </c>
      <c r="L26" s="186">
        <f t="shared" si="8"/>
        <v>16</v>
      </c>
      <c r="M26" s="130">
        <f t="shared" si="9"/>
        <v>40</v>
      </c>
      <c r="N26" s="139">
        <f t="shared" si="10"/>
        <v>54.54545454545454</v>
      </c>
      <c r="O26" s="145">
        <f t="shared" si="10"/>
        <v>48.484848484848484</v>
      </c>
      <c r="P26" s="151">
        <f t="shared" si="10"/>
        <v>51.94805194805194</v>
      </c>
    </row>
    <row r="27" spans="1:24" s="2" customFormat="1" ht="22.5" customHeight="1">
      <c r="A27" s="8" t="s">
        <v>11</v>
      </c>
      <c r="B27" s="164">
        <v>49</v>
      </c>
      <c r="C27" s="170">
        <v>45</v>
      </c>
      <c r="D27" s="130">
        <f t="shared" si="5"/>
        <v>94</v>
      </c>
      <c r="E27" s="164">
        <v>10</v>
      </c>
      <c r="F27" s="170">
        <v>15</v>
      </c>
      <c r="G27" s="130">
        <f t="shared" si="6"/>
        <v>25</v>
      </c>
      <c r="H27" s="164">
        <v>14</v>
      </c>
      <c r="I27" s="170">
        <v>8</v>
      </c>
      <c r="J27" s="130">
        <f t="shared" si="7"/>
        <v>22</v>
      </c>
      <c r="K27" s="181">
        <f t="shared" si="8"/>
        <v>24</v>
      </c>
      <c r="L27" s="186">
        <f t="shared" si="8"/>
        <v>23</v>
      </c>
      <c r="M27" s="130">
        <f t="shared" si="9"/>
        <v>47</v>
      </c>
      <c r="N27" s="139">
        <f t="shared" si="10"/>
        <v>48.979591836734691</v>
      </c>
      <c r="O27" s="145">
        <f t="shared" si="10"/>
        <v>51.111111111111107</v>
      </c>
      <c r="P27" s="151">
        <f t="shared" si="10"/>
        <v>50</v>
      </c>
      <c r="R27" s="199"/>
      <c r="S27" s="1" t="s">
        <v>16</v>
      </c>
    </row>
    <row r="28" spans="1:24" s="2" customFormat="1" ht="22.5" customHeight="1">
      <c r="A28" s="8" t="s">
        <v>5</v>
      </c>
      <c r="B28" s="164">
        <v>39</v>
      </c>
      <c r="C28" s="170">
        <v>49</v>
      </c>
      <c r="D28" s="130">
        <f t="shared" si="5"/>
        <v>88</v>
      </c>
      <c r="E28" s="164">
        <v>17</v>
      </c>
      <c r="F28" s="170">
        <v>16</v>
      </c>
      <c r="G28" s="130">
        <f t="shared" si="6"/>
        <v>33</v>
      </c>
      <c r="H28" s="164">
        <v>7</v>
      </c>
      <c r="I28" s="170">
        <v>15</v>
      </c>
      <c r="J28" s="130">
        <f t="shared" si="7"/>
        <v>22</v>
      </c>
      <c r="K28" s="181">
        <f t="shared" si="8"/>
        <v>24</v>
      </c>
      <c r="L28" s="186">
        <f t="shared" si="8"/>
        <v>31</v>
      </c>
      <c r="M28" s="130">
        <f t="shared" si="9"/>
        <v>55</v>
      </c>
      <c r="N28" s="139">
        <f t="shared" si="10"/>
        <v>61.53846153846154</v>
      </c>
      <c r="O28" s="145">
        <f t="shared" si="10"/>
        <v>63.265306122448983</v>
      </c>
      <c r="P28" s="151">
        <f t="shared" si="10"/>
        <v>62.5</v>
      </c>
      <c r="S28" s="1" t="s">
        <v>62</v>
      </c>
    </row>
    <row r="29" spans="1:24" s="2" customFormat="1" ht="22.5" customHeight="1">
      <c r="A29" s="8" t="s">
        <v>17</v>
      </c>
      <c r="B29" s="164">
        <v>67</v>
      </c>
      <c r="C29" s="170">
        <v>83</v>
      </c>
      <c r="D29" s="130">
        <f t="shared" si="5"/>
        <v>150</v>
      </c>
      <c r="E29" s="164">
        <v>20</v>
      </c>
      <c r="F29" s="170">
        <v>22</v>
      </c>
      <c r="G29" s="130">
        <f t="shared" si="6"/>
        <v>42</v>
      </c>
      <c r="H29" s="164">
        <v>19</v>
      </c>
      <c r="I29" s="170">
        <v>17</v>
      </c>
      <c r="J29" s="130">
        <f t="shared" si="7"/>
        <v>36</v>
      </c>
      <c r="K29" s="181">
        <f t="shared" si="8"/>
        <v>39</v>
      </c>
      <c r="L29" s="186">
        <f t="shared" si="8"/>
        <v>39</v>
      </c>
      <c r="M29" s="130">
        <f t="shared" si="9"/>
        <v>78</v>
      </c>
      <c r="N29" s="139">
        <f t="shared" si="10"/>
        <v>58.208955223880601</v>
      </c>
      <c r="O29" s="145">
        <f t="shared" si="10"/>
        <v>46.987951807228917</v>
      </c>
      <c r="P29" s="151">
        <f t="shared" si="10"/>
        <v>52</v>
      </c>
    </row>
    <row r="30" spans="1:24" s="2" customFormat="1" ht="22.5" customHeight="1">
      <c r="A30" s="8" t="s">
        <v>4</v>
      </c>
      <c r="B30" s="164">
        <v>88</v>
      </c>
      <c r="C30" s="170">
        <v>116</v>
      </c>
      <c r="D30" s="130">
        <f t="shared" si="5"/>
        <v>204</v>
      </c>
      <c r="E30" s="164">
        <v>26</v>
      </c>
      <c r="F30" s="170">
        <v>36</v>
      </c>
      <c r="G30" s="130">
        <f t="shared" si="6"/>
        <v>62</v>
      </c>
      <c r="H30" s="164">
        <v>32</v>
      </c>
      <c r="I30" s="170">
        <v>41</v>
      </c>
      <c r="J30" s="130">
        <f t="shared" si="7"/>
        <v>73</v>
      </c>
      <c r="K30" s="181">
        <f t="shared" si="8"/>
        <v>58</v>
      </c>
      <c r="L30" s="186">
        <f t="shared" si="8"/>
        <v>77</v>
      </c>
      <c r="M30" s="130">
        <f t="shared" si="9"/>
        <v>135</v>
      </c>
      <c r="N30" s="139">
        <f t="shared" si="10"/>
        <v>65.909090909090907</v>
      </c>
      <c r="O30" s="145">
        <f t="shared" si="10"/>
        <v>66.379310344827587</v>
      </c>
      <c r="P30" s="151">
        <f t="shared" si="10"/>
        <v>66.17647058823529</v>
      </c>
    </row>
    <row r="31" spans="1:24" s="2" customFormat="1" ht="22.5" customHeight="1">
      <c r="A31" s="8" t="s">
        <v>10</v>
      </c>
      <c r="B31" s="164">
        <v>131</v>
      </c>
      <c r="C31" s="170">
        <v>117</v>
      </c>
      <c r="D31" s="130">
        <f t="shared" si="5"/>
        <v>248</v>
      </c>
      <c r="E31" s="164">
        <v>45</v>
      </c>
      <c r="F31" s="170">
        <v>37</v>
      </c>
      <c r="G31" s="130">
        <f t="shared" si="6"/>
        <v>82</v>
      </c>
      <c r="H31" s="164">
        <v>38</v>
      </c>
      <c r="I31" s="170">
        <v>40</v>
      </c>
      <c r="J31" s="130">
        <f t="shared" si="7"/>
        <v>78</v>
      </c>
      <c r="K31" s="181">
        <f t="shared" si="8"/>
        <v>83</v>
      </c>
      <c r="L31" s="186">
        <f t="shared" si="8"/>
        <v>77</v>
      </c>
      <c r="M31" s="130">
        <f t="shared" si="9"/>
        <v>160</v>
      </c>
      <c r="N31" s="139">
        <f t="shared" si="10"/>
        <v>63.358778625954194</v>
      </c>
      <c r="O31" s="145">
        <f t="shared" si="10"/>
        <v>65.811965811965806</v>
      </c>
      <c r="P31" s="151">
        <f t="shared" si="10"/>
        <v>64.516129032258064</v>
      </c>
    </row>
    <row r="32" spans="1:24" s="2" customFormat="1" ht="22.5" customHeight="1">
      <c r="A32" s="8" t="s">
        <v>14</v>
      </c>
      <c r="B32" s="164">
        <v>102</v>
      </c>
      <c r="C32" s="170">
        <v>97</v>
      </c>
      <c r="D32" s="130">
        <f t="shared" si="5"/>
        <v>199</v>
      </c>
      <c r="E32" s="164">
        <v>30</v>
      </c>
      <c r="F32" s="170">
        <v>37</v>
      </c>
      <c r="G32" s="130">
        <f t="shared" si="6"/>
        <v>67</v>
      </c>
      <c r="H32" s="164">
        <v>37</v>
      </c>
      <c r="I32" s="170">
        <v>33</v>
      </c>
      <c r="J32" s="130">
        <f t="shared" si="7"/>
        <v>70</v>
      </c>
      <c r="K32" s="181">
        <f t="shared" si="8"/>
        <v>67</v>
      </c>
      <c r="L32" s="186">
        <f t="shared" si="8"/>
        <v>70</v>
      </c>
      <c r="M32" s="130">
        <f t="shared" si="9"/>
        <v>137</v>
      </c>
      <c r="N32" s="139">
        <f t="shared" si="10"/>
        <v>65.686274509803923</v>
      </c>
      <c r="O32" s="145">
        <f t="shared" si="10"/>
        <v>72.164948453608247</v>
      </c>
      <c r="P32" s="151">
        <f t="shared" si="10"/>
        <v>68.844221105527637</v>
      </c>
    </row>
    <row r="33" spans="1:16" s="2" customFormat="1" ht="22.5" customHeight="1">
      <c r="A33" s="8" t="s">
        <v>20</v>
      </c>
      <c r="B33" s="164">
        <v>88</v>
      </c>
      <c r="C33" s="170">
        <v>79</v>
      </c>
      <c r="D33" s="130">
        <f t="shared" si="5"/>
        <v>167</v>
      </c>
      <c r="E33" s="164">
        <v>35</v>
      </c>
      <c r="F33" s="170">
        <v>34</v>
      </c>
      <c r="G33" s="130">
        <f t="shared" si="6"/>
        <v>69</v>
      </c>
      <c r="H33" s="164">
        <v>34</v>
      </c>
      <c r="I33" s="170">
        <v>24</v>
      </c>
      <c r="J33" s="130">
        <f t="shared" si="7"/>
        <v>58</v>
      </c>
      <c r="K33" s="181">
        <f t="shared" si="8"/>
        <v>69</v>
      </c>
      <c r="L33" s="186">
        <f t="shared" si="8"/>
        <v>58</v>
      </c>
      <c r="M33" s="130">
        <f t="shared" si="9"/>
        <v>127</v>
      </c>
      <c r="N33" s="139">
        <f t="shared" si="10"/>
        <v>78.409090909090907</v>
      </c>
      <c r="O33" s="145">
        <f t="shared" si="10"/>
        <v>73.417721518987349</v>
      </c>
      <c r="P33" s="151">
        <f t="shared" si="10"/>
        <v>76.047904191616766</v>
      </c>
    </row>
    <row r="34" spans="1:16" s="2" customFormat="1" ht="22.5" customHeight="1">
      <c r="A34" s="8" t="s">
        <v>23</v>
      </c>
      <c r="B34" s="164">
        <v>57</v>
      </c>
      <c r="C34" s="170">
        <v>62</v>
      </c>
      <c r="D34" s="130">
        <f t="shared" si="5"/>
        <v>119</v>
      </c>
      <c r="E34" s="164">
        <v>23</v>
      </c>
      <c r="F34" s="170">
        <v>30</v>
      </c>
      <c r="G34" s="130">
        <f t="shared" si="6"/>
        <v>53</v>
      </c>
      <c r="H34" s="164">
        <v>21</v>
      </c>
      <c r="I34" s="170">
        <v>17</v>
      </c>
      <c r="J34" s="130">
        <f t="shared" si="7"/>
        <v>38</v>
      </c>
      <c r="K34" s="181">
        <f t="shared" si="8"/>
        <v>44</v>
      </c>
      <c r="L34" s="186">
        <f t="shared" si="8"/>
        <v>47</v>
      </c>
      <c r="M34" s="130">
        <f t="shared" si="9"/>
        <v>91</v>
      </c>
      <c r="N34" s="139">
        <f t="shared" si="10"/>
        <v>77.192982456140342</v>
      </c>
      <c r="O34" s="145">
        <f t="shared" si="10"/>
        <v>75.806451612903231</v>
      </c>
      <c r="P34" s="151">
        <f t="shared" si="10"/>
        <v>76.470588235294116</v>
      </c>
    </row>
    <row r="35" spans="1:16" s="2" customFormat="1" ht="22.5" customHeight="1">
      <c r="A35" s="10" t="s">
        <v>35</v>
      </c>
      <c r="B35" s="164">
        <v>214</v>
      </c>
      <c r="C35" s="170">
        <v>283</v>
      </c>
      <c r="D35" s="172">
        <f t="shared" si="5"/>
        <v>497</v>
      </c>
      <c r="E35" s="164">
        <v>67</v>
      </c>
      <c r="F35" s="170">
        <v>85</v>
      </c>
      <c r="G35" s="172">
        <f t="shared" si="6"/>
        <v>152</v>
      </c>
      <c r="H35" s="164">
        <v>79</v>
      </c>
      <c r="I35" s="170">
        <v>77</v>
      </c>
      <c r="J35" s="172">
        <f t="shared" si="7"/>
        <v>156</v>
      </c>
      <c r="K35" s="182">
        <f t="shared" si="8"/>
        <v>146</v>
      </c>
      <c r="L35" s="187">
        <f t="shared" si="8"/>
        <v>162</v>
      </c>
      <c r="M35" s="130">
        <f t="shared" si="9"/>
        <v>308</v>
      </c>
      <c r="N35" s="190">
        <f t="shared" si="10"/>
        <v>68.224299065420553</v>
      </c>
      <c r="O35" s="195">
        <f t="shared" si="10"/>
        <v>57.243816254416956</v>
      </c>
      <c r="P35" s="197">
        <f t="shared" si="10"/>
        <v>61.971830985915489</v>
      </c>
    </row>
    <row r="36" spans="1:16" s="2" customFormat="1" ht="22.5" customHeight="1">
      <c r="A36" s="11" t="s">
        <v>34</v>
      </c>
      <c r="B36" s="42">
        <f t="shared" ref="B36:M36" si="11">SUM(B23:B35)</f>
        <v>989</v>
      </c>
      <c r="C36" s="22">
        <f t="shared" si="11"/>
        <v>1065</v>
      </c>
      <c r="D36" s="37">
        <f t="shared" si="11"/>
        <v>2054</v>
      </c>
      <c r="E36" s="42">
        <f t="shared" si="11"/>
        <v>301</v>
      </c>
      <c r="F36" s="22">
        <f t="shared" si="11"/>
        <v>345</v>
      </c>
      <c r="G36" s="37">
        <f t="shared" si="11"/>
        <v>646</v>
      </c>
      <c r="H36" s="42">
        <f t="shared" si="11"/>
        <v>323</v>
      </c>
      <c r="I36" s="22">
        <f t="shared" si="11"/>
        <v>304</v>
      </c>
      <c r="J36" s="37">
        <f t="shared" si="11"/>
        <v>627</v>
      </c>
      <c r="K36" s="42">
        <f t="shared" si="11"/>
        <v>624</v>
      </c>
      <c r="L36" s="22">
        <f t="shared" si="11"/>
        <v>649</v>
      </c>
      <c r="M36" s="37">
        <f t="shared" si="11"/>
        <v>1273</v>
      </c>
      <c r="N36" s="143">
        <f t="shared" si="10"/>
        <v>63.094034378159755</v>
      </c>
      <c r="O36" s="149">
        <f t="shared" si="10"/>
        <v>60.938967136150232</v>
      </c>
      <c r="P36" s="155">
        <f t="shared" si="10"/>
        <v>61.976630963972731</v>
      </c>
    </row>
    <row r="38" spans="1:16" s="2" customFormat="1" ht="13.5">
      <c r="A38" s="158" t="s">
        <v>9</v>
      </c>
      <c r="B38" s="165">
        <f>B36</f>
        <v>989</v>
      </c>
      <c r="C38" s="165">
        <f>C36</f>
        <v>1065</v>
      </c>
      <c r="D38" s="173">
        <f>SUM(B38:C38)</f>
        <v>2054</v>
      </c>
      <c r="E38" s="178">
        <f>E36</f>
        <v>301</v>
      </c>
      <c r="F38" s="178">
        <f>F36</f>
        <v>345</v>
      </c>
      <c r="G38" s="173">
        <f>SUM(E38:F38)</f>
        <v>646</v>
      </c>
      <c r="H38" s="178">
        <f>H36</f>
        <v>323</v>
      </c>
      <c r="I38" s="178">
        <f>I36</f>
        <v>304</v>
      </c>
      <c r="J38" s="173">
        <f>SUM(H38:I38)</f>
        <v>627</v>
      </c>
      <c r="K38" s="165">
        <f>K36</f>
        <v>624</v>
      </c>
      <c r="L38" s="165">
        <f>L36</f>
        <v>649</v>
      </c>
      <c r="M38" s="173">
        <f>SUM(K38:L38)</f>
        <v>1273</v>
      </c>
      <c r="N38" s="192">
        <f>IF(OR(K38=0,B38=0),0,K38/B38*100)</f>
        <v>63.094034378159755</v>
      </c>
      <c r="O38" s="192">
        <f>IF(OR(L38=0,C38=0),0,L38/C38*100)</f>
        <v>60.938967136150232</v>
      </c>
      <c r="P38" s="192">
        <f>IF(OR(M38=0,D38=0),0,M38/D38*100)</f>
        <v>61.976630963972731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12</v>
      </c>
      <c r="C40" s="167">
        <f t="shared" ref="C40:C52" si="13">ROUND(IF(C23=0,0,C23*$C$38/$C$36),0)</f>
        <v>14</v>
      </c>
      <c r="D40" s="166">
        <f t="shared" ref="D40:D52" si="14">SUM(B40:C40)</f>
        <v>26</v>
      </c>
      <c r="E40" s="167">
        <f t="shared" ref="E40:E52" si="15">ROUND(IF(E23=0,0,E23*$E$38/$E$36),0)</f>
        <v>1</v>
      </c>
      <c r="F40" s="167">
        <f t="shared" ref="F40:F52" si="16">ROUND(IF(F23=0,0,F23*$F$38/$F$36),0)</f>
        <v>3</v>
      </c>
      <c r="G40" s="166">
        <f t="shared" ref="G40:G52" si="17">SUM(E40:F40)</f>
        <v>4</v>
      </c>
      <c r="H40" s="167">
        <f t="shared" ref="H40:H52" si="18">ROUND(IF(H23=0,0,H23*$H$38/$H$36),0)</f>
        <v>4</v>
      </c>
      <c r="I40" s="167">
        <f t="shared" ref="I40:I52" si="19">ROUND(IF(I23=0,0,I23*$I$38/$I$36),0)</f>
        <v>6</v>
      </c>
      <c r="J40" s="166">
        <f t="shared" ref="J40:J52" si="20">SUM(H40:I40)</f>
        <v>10</v>
      </c>
      <c r="K40" s="167">
        <f t="shared" ref="K40:K52" si="21">ROUND(IF(K23=0,0,K23*$K$38/$K$36),0)</f>
        <v>5</v>
      </c>
      <c r="L40" s="167">
        <f t="shared" ref="L40:L52" si="22">ROUND(IF(L23=0,0,L23*$L$38/$L$36),0)</f>
        <v>9</v>
      </c>
      <c r="M40" s="166">
        <f t="shared" ref="M40:M52" si="23">SUM(K40:L40)</f>
        <v>14</v>
      </c>
      <c r="N40" s="193">
        <f t="shared" ref="N40:P52" si="24">IF(OR(K40=0,B40=0),0,K40/B40*100)</f>
        <v>41.666666666666671</v>
      </c>
      <c r="O40" s="193">
        <f t="shared" si="24"/>
        <v>64.285714285714292</v>
      </c>
      <c r="P40" s="193">
        <f t="shared" si="24"/>
        <v>53.846153846153847</v>
      </c>
    </row>
    <row r="41" spans="1:16" s="2" customFormat="1" ht="13.5">
      <c r="A41" s="159" t="s">
        <v>70</v>
      </c>
      <c r="B41" s="167">
        <f t="shared" si="12"/>
        <v>22</v>
      </c>
      <c r="C41" s="167">
        <f t="shared" si="13"/>
        <v>15</v>
      </c>
      <c r="D41" s="166">
        <f t="shared" si="14"/>
        <v>37</v>
      </c>
      <c r="E41" s="167">
        <f t="shared" si="15"/>
        <v>5</v>
      </c>
      <c r="F41" s="167">
        <f t="shared" si="16"/>
        <v>1</v>
      </c>
      <c r="G41" s="166">
        <f t="shared" si="17"/>
        <v>6</v>
      </c>
      <c r="H41" s="167">
        <f t="shared" si="18"/>
        <v>4</v>
      </c>
      <c r="I41" s="167">
        <f t="shared" si="19"/>
        <v>3</v>
      </c>
      <c r="J41" s="166">
        <f t="shared" si="20"/>
        <v>7</v>
      </c>
      <c r="K41" s="167">
        <f t="shared" si="21"/>
        <v>9</v>
      </c>
      <c r="L41" s="167">
        <f t="shared" si="22"/>
        <v>4</v>
      </c>
      <c r="M41" s="166">
        <f t="shared" si="23"/>
        <v>13</v>
      </c>
      <c r="N41" s="193">
        <f t="shared" si="24"/>
        <v>40.909090909090914</v>
      </c>
      <c r="O41" s="193">
        <f t="shared" si="24"/>
        <v>26.666666666666668</v>
      </c>
      <c r="P41" s="193">
        <f t="shared" si="24"/>
        <v>35.135135135135137</v>
      </c>
    </row>
    <row r="42" spans="1:16" s="2" customFormat="1" ht="13.5">
      <c r="A42" s="160" t="s">
        <v>0</v>
      </c>
      <c r="B42" s="167">
        <f t="shared" si="12"/>
        <v>76</v>
      </c>
      <c r="C42" s="167">
        <f t="shared" si="13"/>
        <v>72</v>
      </c>
      <c r="D42" s="166">
        <f t="shared" si="14"/>
        <v>148</v>
      </c>
      <c r="E42" s="167">
        <f t="shared" si="15"/>
        <v>11</v>
      </c>
      <c r="F42" s="167">
        <f t="shared" si="16"/>
        <v>22</v>
      </c>
      <c r="G42" s="166">
        <f t="shared" si="17"/>
        <v>33</v>
      </c>
      <c r="H42" s="167">
        <f t="shared" si="18"/>
        <v>21</v>
      </c>
      <c r="I42" s="167">
        <f t="shared" si="19"/>
        <v>14</v>
      </c>
      <c r="J42" s="166">
        <f t="shared" si="20"/>
        <v>35</v>
      </c>
      <c r="K42" s="167">
        <f t="shared" si="21"/>
        <v>32</v>
      </c>
      <c r="L42" s="167">
        <f t="shared" si="22"/>
        <v>36</v>
      </c>
      <c r="M42" s="166">
        <f t="shared" si="23"/>
        <v>68</v>
      </c>
      <c r="N42" s="193">
        <f t="shared" si="24"/>
        <v>42.105263157894733</v>
      </c>
      <c r="O42" s="193">
        <f t="shared" si="24"/>
        <v>50</v>
      </c>
      <c r="P42" s="193">
        <f t="shared" si="24"/>
        <v>45.945945945945951</v>
      </c>
    </row>
    <row r="43" spans="1:16" s="2" customFormat="1" ht="13.5">
      <c r="A43" s="160" t="s">
        <v>7</v>
      </c>
      <c r="B43" s="167">
        <f t="shared" si="12"/>
        <v>44</v>
      </c>
      <c r="C43" s="167">
        <f t="shared" si="13"/>
        <v>33</v>
      </c>
      <c r="D43" s="166">
        <f t="shared" si="14"/>
        <v>77</v>
      </c>
      <c r="E43" s="167">
        <f t="shared" si="15"/>
        <v>11</v>
      </c>
      <c r="F43" s="167">
        <f t="shared" si="16"/>
        <v>7</v>
      </c>
      <c r="G43" s="166">
        <f t="shared" si="17"/>
        <v>18</v>
      </c>
      <c r="H43" s="167">
        <f t="shared" si="18"/>
        <v>13</v>
      </c>
      <c r="I43" s="167">
        <f t="shared" si="19"/>
        <v>9</v>
      </c>
      <c r="J43" s="166">
        <f t="shared" si="20"/>
        <v>22</v>
      </c>
      <c r="K43" s="167">
        <f t="shared" si="21"/>
        <v>24</v>
      </c>
      <c r="L43" s="167">
        <f t="shared" si="22"/>
        <v>16</v>
      </c>
      <c r="M43" s="166">
        <f t="shared" si="23"/>
        <v>40</v>
      </c>
      <c r="N43" s="193">
        <f t="shared" si="24"/>
        <v>54.54545454545454</v>
      </c>
      <c r="O43" s="193">
        <f t="shared" si="24"/>
        <v>48.484848484848484</v>
      </c>
      <c r="P43" s="193">
        <f t="shared" si="24"/>
        <v>51.94805194805194</v>
      </c>
    </row>
    <row r="44" spans="1:16" s="2" customFormat="1" ht="13.5">
      <c r="A44" s="160" t="s">
        <v>11</v>
      </c>
      <c r="B44" s="167">
        <f t="shared" si="12"/>
        <v>49</v>
      </c>
      <c r="C44" s="167">
        <f t="shared" si="13"/>
        <v>45</v>
      </c>
      <c r="D44" s="166">
        <f t="shared" si="14"/>
        <v>94</v>
      </c>
      <c r="E44" s="167">
        <f t="shared" si="15"/>
        <v>10</v>
      </c>
      <c r="F44" s="167">
        <f t="shared" si="16"/>
        <v>15</v>
      </c>
      <c r="G44" s="166">
        <f t="shared" si="17"/>
        <v>25</v>
      </c>
      <c r="H44" s="167">
        <f t="shared" si="18"/>
        <v>14</v>
      </c>
      <c r="I44" s="167">
        <f t="shared" si="19"/>
        <v>8</v>
      </c>
      <c r="J44" s="166">
        <f t="shared" si="20"/>
        <v>22</v>
      </c>
      <c r="K44" s="167">
        <f t="shared" si="21"/>
        <v>24</v>
      </c>
      <c r="L44" s="167">
        <f t="shared" si="22"/>
        <v>23</v>
      </c>
      <c r="M44" s="166">
        <f t="shared" si="23"/>
        <v>47</v>
      </c>
      <c r="N44" s="193">
        <f t="shared" si="24"/>
        <v>48.979591836734691</v>
      </c>
      <c r="O44" s="193">
        <f t="shared" si="24"/>
        <v>51.111111111111107</v>
      </c>
      <c r="P44" s="193">
        <f t="shared" si="24"/>
        <v>50</v>
      </c>
    </row>
    <row r="45" spans="1:16" s="2" customFormat="1" ht="13.5">
      <c r="A45" s="160" t="s">
        <v>5</v>
      </c>
      <c r="B45" s="167">
        <f t="shared" si="12"/>
        <v>39</v>
      </c>
      <c r="C45" s="167">
        <f t="shared" si="13"/>
        <v>49</v>
      </c>
      <c r="D45" s="166">
        <f t="shared" si="14"/>
        <v>88</v>
      </c>
      <c r="E45" s="167">
        <f t="shared" si="15"/>
        <v>17</v>
      </c>
      <c r="F45" s="167">
        <f t="shared" si="16"/>
        <v>16</v>
      </c>
      <c r="G45" s="166">
        <f t="shared" si="17"/>
        <v>33</v>
      </c>
      <c r="H45" s="167">
        <f t="shared" si="18"/>
        <v>7</v>
      </c>
      <c r="I45" s="167">
        <f t="shared" si="19"/>
        <v>15</v>
      </c>
      <c r="J45" s="166">
        <f t="shared" si="20"/>
        <v>22</v>
      </c>
      <c r="K45" s="167">
        <f t="shared" si="21"/>
        <v>24</v>
      </c>
      <c r="L45" s="167">
        <f t="shared" si="22"/>
        <v>31</v>
      </c>
      <c r="M45" s="166">
        <f t="shared" si="23"/>
        <v>55</v>
      </c>
      <c r="N45" s="193">
        <f t="shared" si="24"/>
        <v>61.53846153846154</v>
      </c>
      <c r="O45" s="193">
        <f t="shared" si="24"/>
        <v>63.265306122448983</v>
      </c>
      <c r="P45" s="193">
        <f t="shared" si="24"/>
        <v>62.5</v>
      </c>
    </row>
    <row r="46" spans="1:16" s="2" customFormat="1" ht="13.5">
      <c r="A46" s="160" t="s">
        <v>17</v>
      </c>
      <c r="B46" s="167">
        <f t="shared" si="12"/>
        <v>67</v>
      </c>
      <c r="C46" s="167">
        <f t="shared" si="13"/>
        <v>83</v>
      </c>
      <c r="D46" s="166">
        <f t="shared" si="14"/>
        <v>150</v>
      </c>
      <c r="E46" s="167">
        <f t="shared" si="15"/>
        <v>20</v>
      </c>
      <c r="F46" s="167">
        <f t="shared" si="16"/>
        <v>22</v>
      </c>
      <c r="G46" s="166">
        <f t="shared" si="17"/>
        <v>42</v>
      </c>
      <c r="H46" s="167">
        <f t="shared" si="18"/>
        <v>19</v>
      </c>
      <c r="I46" s="167">
        <f t="shared" si="19"/>
        <v>17</v>
      </c>
      <c r="J46" s="166">
        <f t="shared" si="20"/>
        <v>36</v>
      </c>
      <c r="K46" s="167">
        <f t="shared" si="21"/>
        <v>39</v>
      </c>
      <c r="L46" s="167">
        <f t="shared" si="22"/>
        <v>39</v>
      </c>
      <c r="M46" s="166">
        <f t="shared" si="23"/>
        <v>78</v>
      </c>
      <c r="N46" s="193">
        <f t="shared" si="24"/>
        <v>58.208955223880601</v>
      </c>
      <c r="O46" s="193">
        <f t="shared" si="24"/>
        <v>46.987951807228917</v>
      </c>
      <c r="P46" s="193">
        <f t="shared" si="24"/>
        <v>52</v>
      </c>
    </row>
    <row r="47" spans="1:16" s="2" customFormat="1" ht="13.5">
      <c r="A47" s="160" t="s">
        <v>4</v>
      </c>
      <c r="B47" s="167">
        <f t="shared" si="12"/>
        <v>88</v>
      </c>
      <c r="C47" s="167">
        <f t="shared" si="13"/>
        <v>116</v>
      </c>
      <c r="D47" s="166">
        <f t="shared" si="14"/>
        <v>204</v>
      </c>
      <c r="E47" s="167">
        <f t="shared" si="15"/>
        <v>26</v>
      </c>
      <c r="F47" s="167">
        <f t="shared" si="16"/>
        <v>36</v>
      </c>
      <c r="G47" s="166">
        <f t="shared" si="17"/>
        <v>62</v>
      </c>
      <c r="H47" s="167">
        <f t="shared" si="18"/>
        <v>32</v>
      </c>
      <c r="I47" s="167">
        <f t="shared" si="19"/>
        <v>41</v>
      </c>
      <c r="J47" s="166">
        <f t="shared" si="20"/>
        <v>73</v>
      </c>
      <c r="K47" s="167">
        <f t="shared" si="21"/>
        <v>58</v>
      </c>
      <c r="L47" s="167">
        <f t="shared" si="22"/>
        <v>77</v>
      </c>
      <c r="M47" s="166">
        <f t="shared" si="23"/>
        <v>135</v>
      </c>
      <c r="N47" s="193">
        <f t="shared" si="24"/>
        <v>65.909090909090907</v>
      </c>
      <c r="O47" s="193">
        <f t="shared" si="24"/>
        <v>66.379310344827587</v>
      </c>
      <c r="P47" s="193">
        <f t="shared" si="24"/>
        <v>66.17647058823529</v>
      </c>
    </row>
    <row r="48" spans="1:16" s="2" customFormat="1" ht="13.5">
      <c r="A48" s="160" t="s">
        <v>10</v>
      </c>
      <c r="B48" s="167">
        <f t="shared" si="12"/>
        <v>131</v>
      </c>
      <c r="C48" s="167">
        <f t="shared" si="13"/>
        <v>117</v>
      </c>
      <c r="D48" s="166">
        <f t="shared" si="14"/>
        <v>248</v>
      </c>
      <c r="E48" s="167">
        <f t="shared" si="15"/>
        <v>45</v>
      </c>
      <c r="F48" s="167">
        <f t="shared" si="16"/>
        <v>37</v>
      </c>
      <c r="G48" s="166">
        <f t="shared" si="17"/>
        <v>82</v>
      </c>
      <c r="H48" s="167">
        <f t="shared" si="18"/>
        <v>38</v>
      </c>
      <c r="I48" s="167">
        <f t="shared" si="19"/>
        <v>40</v>
      </c>
      <c r="J48" s="166">
        <f t="shared" si="20"/>
        <v>78</v>
      </c>
      <c r="K48" s="167">
        <f t="shared" si="21"/>
        <v>83</v>
      </c>
      <c r="L48" s="167">
        <f t="shared" si="22"/>
        <v>77</v>
      </c>
      <c r="M48" s="166">
        <f t="shared" si="23"/>
        <v>160</v>
      </c>
      <c r="N48" s="193">
        <f t="shared" si="24"/>
        <v>63.358778625954194</v>
      </c>
      <c r="O48" s="193">
        <f t="shared" si="24"/>
        <v>65.811965811965806</v>
      </c>
      <c r="P48" s="193">
        <f t="shared" si="24"/>
        <v>64.516129032258064</v>
      </c>
    </row>
    <row r="49" spans="1:16" s="2" customFormat="1" ht="13.5">
      <c r="A49" s="160" t="s">
        <v>14</v>
      </c>
      <c r="B49" s="167">
        <f t="shared" si="12"/>
        <v>102</v>
      </c>
      <c r="C49" s="167">
        <f t="shared" si="13"/>
        <v>97</v>
      </c>
      <c r="D49" s="166">
        <f t="shared" si="14"/>
        <v>199</v>
      </c>
      <c r="E49" s="167">
        <f t="shared" si="15"/>
        <v>30</v>
      </c>
      <c r="F49" s="167">
        <f t="shared" si="16"/>
        <v>37</v>
      </c>
      <c r="G49" s="166">
        <f t="shared" si="17"/>
        <v>67</v>
      </c>
      <c r="H49" s="167">
        <f t="shared" si="18"/>
        <v>37</v>
      </c>
      <c r="I49" s="167">
        <f t="shared" si="19"/>
        <v>33</v>
      </c>
      <c r="J49" s="166">
        <f t="shared" si="20"/>
        <v>70</v>
      </c>
      <c r="K49" s="167">
        <f t="shared" si="21"/>
        <v>67</v>
      </c>
      <c r="L49" s="167">
        <f t="shared" si="22"/>
        <v>70</v>
      </c>
      <c r="M49" s="166">
        <f t="shared" si="23"/>
        <v>137</v>
      </c>
      <c r="N49" s="193">
        <f t="shared" si="24"/>
        <v>65.686274509803923</v>
      </c>
      <c r="O49" s="193">
        <f t="shared" si="24"/>
        <v>72.164948453608247</v>
      </c>
      <c r="P49" s="193">
        <f t="shared" si="24"/>
        <v>68.844221105527637</v>
      </c>
    </row>
    <row r="50" spans="1:16" s="2" customFormat="1" ht="13.5">
      <c r="A50" s="160" t="s">
        <v>20</v>
      </c>
      <c r="B50" s="167">
        <f t="shared" si="12"/>
        <v>88</v>
      </c>
      <c r="C50" s="167">
        <f t="shared" si="13"/>
        <v>79</v>
      </c>
      <c r="D50" s="166">
        <f t="shared" si="14"/>
        <v>167</v>
      </c>
      <c r="E50" s="167">
        <f t="shared" si="15"/>
        <v>35</v>
      </c>
      <c r="F50" s="167">
        <f t="shared" si="16"/>
        <v>34</v>
      </c>
      <c r="G50" s="166">
        <f t="shared" si="17"/>
        <v>69</v>
      </c>
      <c r="H50" s="167">
        <f t="shared" si="18"/>
        <v>34</v>
      </c>
      <c r="I50" s="167">
        <f t="shared" si="19"/>
        <v>24</v>
      </c>
      <c r="J50" s="166">
        <f t="shared" si="20"/>
        <v>58</v>
      </c>
      <c r="K50" s="167">
        <f t="shared" si="21"/>
        <v>69</v>
      </c>
      <c r="L50" s="167">
        <f t="shared" si="22"/>
        <v>58</v>
      </c>
      <c r="M50" s="166">
        <f t="shared" si="23"/>
        <v>127</v>
      </c>
      <c r="N50" s="193">
        <f t="shared" si="24"/>
        <v>78.409090909090907</v>
      </c>
      <c r="O50" s="193">
        <f t="shared" si="24"/>
        <v>73.417721518987349</v>
      </c>
      <c r="P50" s="193">
        <f t="shared" si="24"/>
        <v>76.047904191616766</v>
      </c>
    </row>
    <row r="51" spans="1:16" s="2" customFormat="1" ht="13.5">
      <c r="A51" s="160" t="s">
        <v>23</v>
      </c>
      <c r="B51" s="167">
        <f t="shared" si="12"/>
        <v>57</v>
      </c>
      <c r="C51" s="167">
        <f t="shared" si="13"/>
        <v>62</v>
      </c>
      <c r="D51" s="166">
        <f t="shared" si="14"/>
        <v>119</v>
      </c>
      <c r="E51" s="167">
        <f t="shared" si="15"/>
        <v>23</v>
      </c>
      <c r="F51" s="167">
        <f t="shared" si="16"/>
        <v>30</v>
      </c>
      <c r="G51" s="166">
        <f t="shared" si="17"/>
        <v>53</v>
      </c>
      <c r="H51" s="167">
        <f t="shared" si="18"/>
        <v>21</v>
      </c>
      <c r="I51" s="167">
        <f t="shared" si="19"/>
        <v>17</v>
      </c>
      <c r="J51" s="166">
        <f t="shared" si="20"/>
        <v>38</v>
      </c>
      <c r="K51" s="167">
        <f t="shared" si="21"/>
        <v>44</v>
      </c>
      <c r="L51" s="167">
        <f t="shared" si="22"/>
        <v>47</v>
      </c>
      <c r="M51" s="166">
        <f t="shared" si="23"/>
        <v>91</v>
      </c>
      <c r="N51" s="193">
        <f t="shared" si="24"/>
        <v>77.192982456140342</v>
      </c>
      <c r="O51" s="193">
        <f t="shared" si="24"/>
        <v>75.806451612903231</v>
      </c>
      <c r="P51" s="193">
        <f t="shared" si="24"/>
        <v>76.470588235294116</v>
      </c>
    </row>
    <row r="52" spans="1:16" s="2" customFormat="1" ht="13.5">
      <c r="A52" s="160" t="s">
        <v>35</v>
      </c>
      <c r="B52" s="167">
        <f t="shared" si="12"/>
        <v>214</v>
      </c>
      <c r="C52" s="167">
        <f t="shared" si="13"/>
        <v>283</v>
      </c>
      <c r="D52" s="166">
        <f t="shared" si="14"/>
        <v>497</v>
      </c>
      <c r="E52" s="167">
        <f t="shared" si="15"/>
        <v>67</v>
      </c>
      <c r="F52" s="167">
        <f t="shared" si="16"/>
        <v>85</v>
      </c>
      <c r="G52" s="166">
        <f t="shared" si="17"/>
        <v>152</v>
      </c>
      <c r="H52" s="167">
        <f t="shared" si="18"/>
        <v>79</v>
      </c>
      <c r="I52" s="167">
        <f t="shared" si="19"/>
        <v>77</v>
      </c>
      <c r="J52" s="166">
        <f t="shared" si="20"/>
        <v>156</v>
      </c>
      <c r="K52" s="167">
        <f t="shared" si="21"/>
        <v>146</v>
      </c>
      <c r="L52" s="167">
        <f t="shared" si="22"/>
        <v>162</v>
      </c>
      <c r="M52" s="166">
        <f t="shared" si="23"/>
        <v>308</v>
      </c>
      <c r="N52" s="193">
        <f t="shared" si="24"/>
        <v>68.224299065420553</v>
      </c>
      <c r="O52" s="193">
        <f t="shared" si="24"/>
        <v>57.243816254416956</v>
      </c>
      <c r="P52" s="193">
        <f t="shared" si="24"/>
        <v>61.971830985915489</v>
      </c>
    </row>
    <row r="53" spans="1:16" s="2" customFormat="1" ht="13.5">
      <c r="A53" s="160" t="s">
        <v>34</v>
      </c>
      <c r="B53" s="166">
        <f t="shared" ref="B53:M53" si="25">SUM(B40:B52)</f>
        <v>989</v>
      </c>
      <c r="C53" s="166">
        <f t="shared" si="25"/>
        <v>1065</v>
      </c>
      <c r="D53" s="166">
        <f t="shared" si="25"/>
        <v>2054</v>
      </c>
      <c r="E53" s="166">
        <f t="shared" si="25"/>
        <v>301</v>
      </c>
      <c r="F53" s="166">
        <f t="shared" si="25"/>
        <v>345</v>
      </c>
      <c r="G53" s="166">
        <f t="shared" si="25"/>
        <v>646</v>
      </c>
      <c r="H53" s="166">
        <f t="shared" si="25"/>
        <v>323</v>
      </c>
      <c r="I53" s="166">
        <f t="shared" si="25"/>
        <v>304</v>
      </c>
      <c r="J53" s="166">
        <f t="shared" si="25"/>
        <v>627</v>
      </c>
      <c r="K53" s="166">
        <f t="shared" si="25"/>
        <v>624</v>
      </c>
      <c r="L53" s="166">
        <f t="shared" si="25"/>
        <v>649</v>
      </c>
      <c r="M53" s="166">
        <f t="shared" si="25"/>
        <v>1273</v>
      </c>
      <c r="N53" s="193">
        <f>ROUND(IF(OR(K53=0,B53=0),0,K53/B53*100),2)</f>
        <v>63.09</v>
      </c>
      <c r="O53" s="193">
        <f>ROUND(IF(OR(L53=0,C53=0),0,L53/C53*100),2)</f>
        <v>60.94</v>
      </c>
      <c r="P53" s="193">
        <f>ROUND(IF(OR(M53=0,D53=0),0,M53/D53*100),2)</f>
        <v>61.98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179" priority="197" stopIfTrue="1" operator="notEqual">
      <formula>B36</formula>
    </cfRule>
  </conditionalFormatting>
  <conditionalFormatting sqref="H49:J49">
    <cfRule type="cellIs" dxfId="2178" priority="198" stopIfTrue="1" operator="greaterThan">
      <formula>100</formula>
    </cfRule>
    <cfRule type="cellIs" dxfId="2177" priority="199" stopIfTrue="1" operator="notEqual">
      <formula>H36</formula>
    </cfRule>
  </conditionalFormatting>
  <conditionalFormatting sqref="H39:J48">
    <cfRule type="cellIs" dxfId="2176" priority="200" stopIfTrue="1" operator="greaterThan">
      <formula>100</formula>
    </cfRule>
  </conditionalFormatting>
  <conditionalFormatting sqref="B49:G49">
    <cfRule type="cellIs" dxfId="2175" priority="196" stopIfTrue="1" operator="notEqual">
      <formula>B36</formula>
    </cfRule>
  </conditionalFormatting>
  <conditionalFormatting sqref="H49:J49">
    <cfRule type="cellIs" dxfId="2174" priority="194" stopIfTrue="1" operator="greaterThan">
      <formula>100</formula>
    </cfRule>
    <cfRule type="cellIs" dxfId="2173" priority="195" stopIfTrue="1" operator="notEqual">
      <formula>H36</formula>
    </cfRule>
  </conditionalFormatting>
  <conditionalFormatting sqref="H39:J48">
    <cfRule type="cellIs" dxfId="2172" priority="193" stopIfTrue="1" operator="greaterThan">
      <formula>100</formula>
    </cfRule>
  </conditionalFormatting>
  <conditionalFormatting sqref="B49:G49">
    <cfRule type="cellIs" dxfId="2171" priority="192" stopIfTrue="1" operator="notEqual">
      <formula>B36</formula>
    </cfRule>
  </conditionalFormatting>
  <conditionalFormatting sqref="H49:J49">
    <cfRule type="cellIs" dxfId="2170" priority="190" stopIfTrue="1" operator="greaterThan">
      <formula>100</formula>
    </cfRule>
    <cfRule type="cellIs" dxfId="2169" priority="191" stopIfTrue="1" operator="notEqual">
      <formula>H36</formula>
    </cfRule>
  </conditionalFormatting>
  <conditionalFormatting sqref="H39:J48">
    <cfRule type="cellIs" dxfId="2168" priority="189" stopIfTrue="1" operator="greaterThan">
      <formula>100</formula>
    </cfRule>
  </conditionalFormatting>
  <conditionalFormatting sqref="B49:G49">
    <cfRule type="cellIs" dxfId="2167" priority="188" stopIfTrue="1" operator="notEqual">
      <formula>B36</formula>
    </cfRule>
  </conditionalFormatting>
  <conditionalFormatting sqref="H49:J49">
    <cfRule type="cellIs" dxfId="2166" priority="186" stopIfTrue="1" operator="greaterThan">
      <formula>100</formula>
    </cfRule>
    <cfRule type="cellIs" dxfId="2165" priority="187" stopIfTrue="1" operator="notEqual">
      <formula>H36</formula>
    </cfRule>
  </conditionalFormatting>
  <conditionalFormatting sqref="H39:J48">
    <cfRule type="cellIs" dxfId="2164" priority="185" stopIfTrue="1" operator="greaterThan">
      <formula>100</formula>
    </cfRule>
  </conditionalFormatting>
  <conditionalFormatting sqref="B49:G49">
    <cfRule type="cellIs" dxfId="2163" priority="184" stopIfTrue="1" operator="notEqual">
      <formula>B36</formula>
    </cfRule>
  </conditionalFormatting>
  <conditionalFormatting sqref="H49:J49">
    <cfRule type="cellIs" dxfId="2162" priority="182" stopIfTrue="1" operator="greaterThan">
      <formula>100</formula>
    </cfRule>
    <cfRule type="cellIs" dxfId="2161" priority="183" stopIfTrue="1" operator="notEqual">
      <formula>H36</formula>
    </cfRule>
  </conditionalFormatting>
  <conditionalFormatting sqref="H39:J48">
    <cfRule type="cellIs" dxfId="2160" priority="181" stopIfTrue="1" operator="greaterThan">
      <formula>100</formula>
    </cfRule>
  </conditionalFormatting>
  <conditionalFormatting sqref="B49:G49">
    <cfRule type="cellIs" dxfId="2159" priority="180" stopIfTrue="1" operator="notEqual">
      <formula>B36</formula>
    </cfRule>
  </conditionalFormatting>
  <conditionalFormatting sqref="H49:J49">
    <cfRule type="cellIs" dxfId="2158" priority="178" stopIfTrue="1" operator="greaterThan">
      <formula>100</formula>
    </cfRule>
    <cfRule type="cellIs" dxfId="2157" priority="179" stopIfTrue="1" operator="notEqual">
      <formula>H36</formula>
    </cfRule>
  </conditionalFormatting>
  <conditionalFormatting sqref="H39:J48">
    <cfRule type="cellIs" dxfId="2156" priority="177" stopIfTrue="1" operator="greaterThan">
      <formula>100</formula>
    </cfRule>
  </conditionalFormatting>
  <conditionalFormatting sqref="B49:G49">
    <cfRule type="cellIs" dxfId="2155" priority="176" stopIfTrue="1" operator="notEqual">
      <formula>B36</formula>
    </cfRule>
  </conditionalFormatting>
  <conditionalFormatting sqref="H49:J49">
    <cfRule type="cellIs" dxfId="2154" priority="174" stopIfTrue="1" operator="greaterThan">
      <formula>100</formula>
    </cfRule>
    <cfRule type="cellIs" dxfId="2153" priority="175" stopIfTrue="1" operator="notEqual">
      <formula>H36</formula>
    </cfRule>
  </conditionalFormatting>
  <conditionalFormatting sqref="H39:J48">
    <cfRule type="cellIs" dxfId="2152" priority="173" stopIfTrue="1" operator="greaterThan">
      <formula>100</formula>
    </cfRule>
  </conditionalFormatting>
  <conditionalFormatting sqref="B49:G49">
    <cfRule type="cellIs" dxfId="2151" priority="172" stopIfTrue="1" operator="notEqual">
      <formula>B36</formula>
    </cfRule>
  </conditionalFormatting>
  <conditionalFormatting sqref="H49:J49">
    <cfRule type="cellIs" dxfId="2150" priority="170" stopIfTrue="1" operator="greaterThan">
      <formula>100</formula>
    </cfRule>
    <cfRule type="cellIs" dxfId="2149" priority="171" stopIfTrue="1" operator="notEqual">
      <formula>H36</formula>
    </cfRule>
  </conditionalFormatting>
  <conditionalFormatting sqref="H39:J48">
    <cfRule type="cellIs" dxfId="2148" priority="169" stopIfTrue="1" operator="greaterThan">
      <formula>100</formula>
    </cfRule>
  </conditionalFormatting>
  <conditionalFormatting sqref="B49:G49">
    <cfRule type="cellIs" dxfId="2147" priority="168" stopIfTrue="1" operator="notEqual">
      <formula>B36</formula>
    </cfRule>
  </conditionalFormatting>
  <conditionalFormatting sqref="H49:J49">
    <cfRule type="cellIs" dxfId="2146" priority="166" stopIfTrue="1" operator="greaterThan">
      <formula>100</formula>
    </cfRule>
    <cfRule type="cellIs" dxfId="2145" priority="167" stopIfTrue="1" operator="notEqual">
      <formula>H36</formula>
    </cfRule>
  </conditionalFormatting>
  <conditionalFormatting sqref="H39:J48">
    <cfRule type="cellIs" dxfId="2144" priority="165" stopIfTrue="1" operator="greaterThan">
      <formula>100</formula>
    </cfRule>
  </conditionalFormatting>
  <conditionalFormatting sqref="B49:G49">
    <cfRule type="cellIs" dxfId="2143" priority="164" stopIfTrue="1" operator="notEqual">
      <formula>B36</formula>
    </cfRule>
  </conditionalFormatting>
  <conditionalFormatting sqref="H49:J49">
    <cfRule type="cellIs" dxfId="2142" priority="162" stopIfTrue="1" operator="greaterThan">
      <formula>100</formula>
    </cfRule>
    <cfRule type="cellIs" dxfId="2141" priority="163" stopIfTrue="1" operator="notEqual">
      <formula>H36</formula>
    </cfRule>
  </conditionalFormatting>
  <conditionalFormatting sqref="H39:J48">
    <cfRule type="cellIs" dxfId="2140" priority="161" stopIfTrue="1" operator="greaterThan">
      <formula>100</formula>
    </cfRule>
  </conditionalFormatting>
  <conditionalFormatting sqref="B49:G49">
    <cfRule type="cellIs" dxfId="2139" priority="160" stopIfTrue="1" operator="notEqual">
      <formula>B36</formula>
    </cfRule>
  </conditionalFormatting>
  <conditionalFormatting sqref="H49:J49">
    <cfRule type="cellIs" dxfId="2138" priority="158" stopIfTrue="1" operator="greaterThan">
      <formula>100</formula>
    </cfRule>
    <cfRule type="cellIs" dxfId="2137" priority="159" stopIfTrue="1" operator="notEqual">
      <formula>H36</formula>
    </cfRule>
  </conditionalFormatting>
  <conditionalFormatting sqref="H39:J48">
    <cfRule type="cellIs" dxfId="2136" priority="157" stopIfTrue="1" operator="greaterThan">
      <formula>100</formula>
    </cfRule>
  </conditionalFormatting>
  <conditionalFormatting sqref="B49:G49">
    <cfRule type="cellIs" dxfId="2135" priority="156" stopIfTrue="1" operator="notEqual">
      <formula>B36</formula>
    </cfRule>
  </conditionalFormatting>
  <conditionalFormatting sqref="H49:J49">
    <cfRule type="cellIs" dxfId="2134" priority="154" stopIfTrue="1" operator="greaterThan">
      <formula>100</formula>
    </cfRule>
    <cfRule type="cellIs" dxfId="2133" priority="155" stopIfTrue="1" operator="notEqual">
      <formula>H36</formula>
    </cfRule>
  </conditionalFormatting>
  <conditionalFormatting sqref="H39:J48">
    <cfRule type="cellIs" dxfId="2132" priority="153" stopIfTrue="1" operator="greaterThan">
      <formula>100</formula>
    </cfRule>
  </conditionalFormatting>
  <conditionalFormatting sqref="B49:G49">
    <cfRule type="cellIs" dxfId="2131" priority="152" stopIfTrue="1" operator="notEqual">
      <formula>B36</formula>
    </cfRule>
  </conditionalFormatting>
  <conditionalFormatting sqref="H49:J49">
    <cfRule type="cellIs" dxfId="2130" priority="150" stopIfTrue="1" operator="greaterThan">
      <formula>100</formula>
    </cfRule>
    <cfRule type="cellIs" dxfId="2129" priority="151" stopIfTrue="1" operator="notEqual">
      <formula>H36</formula>
    </cfRule>
  </conditionalFormatting>
  <conditionalFormatting sqref="H39:J48">
    <cfRule type="cellIs" dxfId="2128" priority="149" stopIfTrue="1" operator="greaterThan">
      <formula>100</formula>
    </cfRule>
  </conditionalFormatting>
  <conditionalFormatting sqref="B49:G49">
    <cfRule type="cellIs" dxfId="2127" priority="148" stopIfTrue="1" operator="notEqual">
      <formula>B36</formula>
    </cfRule>
  </conditionalFormatting>
  <conditionalFormatting sqref="H49:J49">
    <cfRule type="cellIs" dxfId="2126" priority="146" stopIfTrue="1" operator="greaterThan">
      <formula>100</formula>
    </cfRule>
    <cfRule type="cellIs" dxfId="2125" priority="147" stopIfTrue="1" operator="notEqual">
      <formula>H36</formula>
    </cfRule>
  </conditionalFormatting>
  <conditionalFormatting sqref="H39:J48">
    <cfRule type="cellIs" dxfId="2124" priority="145" stopIfTrue="1" operator="greaterThan">
      <formula>100</formula>
    </cfRule>
  </conditionalFormatting>
  <conditionalFormatting sqref="B49:G49">
    <cfRule type="cellIs" dxfId="2123" priority="144" stopIfTrue="1" operator="notEqual">
      <formula>B36</formula>
    </cfRule>
  </conditionalFormatting>
  <conditionalFormatting sqref="H49:J49">
    <cfRule type="cellIs" dxfId="2122" priority="142" stopIfTrue="1" operator="greaterThan">
      <formula>100</formula>
    </cfRule>
    <cfRule type="cellIs" dxfId="2121" priority="143" stopIfTrue="1" operator="notEqual">
      <formula>H36</formula>
    </cfRule>
  </conditionalFormatting>
  <conditionalFormatting sqref="H39:J48">
    <cfRule type="cellIs" dxfId="2120" priority="141" stopIfTrue="1" operator="greaterThan">
      <formula>100</formula>
    </cfRule>
  </conditionalFormatting>
  <conditionalFormatting sqref="B49:G49">
    <cfRule type="cellIs" dxfId="2119" priority="140" stopIfTrue="1" operator="notEqual">
      <formula>B36</formula>
    </cfRule>
  </conditionalFormatting>
  <conditionalFormatting sqref="H49:J49">
    <cfRule type="cellIs" dxfId="2118" priority="138" stopIfTrue="1" operator="greaterThan">
      <formula>100</formula>
    </cfRule>
    <cfRule type="cellIs" dxfId="2117" priority="139" stopIfTrue="1" operator="notEqual">
      <formula>H36</formula>
    </cfRule>
  </conditionalFormatting>
  <conditionalFormatting sqref="H39:J48">
    <cfRule type="cellIs" dxfId="2116" priority="137" stopIfTrue="1" operator="greaterThan">
      <formula>100</formula>
    </cfRule>
  </conditionalFormatting>
  <conditionalFormatting sqref="B49:G49">
    <cfRule type="cellIs" dxfId="2115" priority="136" stopIfTrue="1" operator="notEqual">
      <formula>B36</formula>
    </cfRule>
  </conditionalFormatting>
  <conditionalFormatting sqref="H49:J49">
    <cfRule type="cellIs" dxfId="2114" priority="134" stopIfTrue="1" operator="greaterThan">
      <formula>100</formula>
    </cfRule>
    <cfRule type="cellIs" dxfId="2113" priority="135" stopIfTrue="1" operator="notEqual">
      <formula>H36</formula>
    </cfRule>
  </conditionalFormatting>
  <conditionalFormatting sqref="H39:J48">
    <cfRule type="cellIs" dxfId="2112" priority="133" stopIfTrue="1" operator="greaterThan">
      <formula>100</formula>
    </cfRule>
  </conditionalFormatting>
  <conditionalFormatting sqref="B49:G49">
    <cfRule type="cellIs" dxfId="2111" priority="132" stopIfTrue="1" operator="notEqual">
      <formula>B36</formula>
    </cfRule>
  </conditionalFormatting>
  <conditionalFormatting sqref="H49:J49">
    <cfRule type="cellIs" dxfId="2110" priority="130" stopIfTrue="1" operator="greaterThan">
      <formula>100</formula>
    </cfRule>
    <cfRule type="cellIs" dxfId="2109" priority="131" stopIfTrue="1" operator="notEqual">
      <formula>H36</formula>
    </cfRule>
  </conditionalFormatting>
  <conditionalFormatting sqref="H39:J48">
    <cfRule type="cellIs" dxfId="2108" priority="129" stopIfTrue="1" operator="greaterThan">
      <formula>100</formula>
    </cfRule>
  </conditionalFormatting>
  <conditionalFormatting sqref="B49:G49">
    <cfRule type="cellIs" dxfId="2107" priority="128" stopIfTrue="1" operator="notEqual">
      <formula>B36</formula>
    </cfRule>
  </conditionalFormatting>
  <conditionalFormatting sqref="H49:J49">
    <cfRule type="cellIs" dxfId="2106" priority="126" stopIfTrue="1" operator="greaterThan">
      <formula>100</formula>
    </cfRule>
    <cfRule type="cellIs" dxfId="2105" priority="127" stopIfTrue="1" operator="notEqual">
      <formula>H36</formula>
    </cfRule>
  </conditionalFormatting>
  <conditionalFormatting sqref="H39:J48">
    <cfRule type="cellIs" dxfId="2104" priority="125" stopIfTrue="1" operator="greaterThan">
      <formula>100</formula>
    </cfRule>
  </conditionalFormatting>
  <conditionalFormatting sqref="B49:G49">
    <cfRule type="cellIs" dxfId="2103" priority="124" stopIfTrue="1" operator="notEqual">
      <formula>B36</formula>
    </cfRule>
  </conditionalFormatting>
  <conditionalFormatting sqref="H49:J49">
    <cfRule type="cellIs" dxfId="2102" priority="122" stopIfTrue="1" operator="greaterThan">
      <formula>100</formula>
    </cfRule>
    <cfRule type="cellIs" dxfId="2101" priority="123" stopIfTrue="1" operator="notEqual">
      <formula>H36</formula>
    </cfRule>
  </conditionalFormatting>
  <conditionalFormatting sqref="H39:J48">
    <cfRule type="cellIs" dxfId="2100" priority="121" stopIfTrue="1" operator="greaterThan">
      <formula>100</formula>
    </cfRule>
  </conditionalFormatting>
  <conditionalFormatting sqref="B49:G49">
    <cfRule type="cellIs" dxfId="2099" priority="120" stopIfTrue="1" operator="notEqual">
      <formula>B36</formula>
    </cfRule>
  </conditionalFormatting>
  <conditionalFormatting sqref="H49:J49">
    <cfRule type="cellIs" dxfId="2098" priority="118" stopIfTrue="1" operator="greaterThan">
      <formula>100</formula>
    </cfRule>
    <cfRule type="cellIs" dxfId="2097" priority="119" stopIfTrue="1" operator="notEqual">
      <formula>H36</formula>
    </cfRule>
  </conditionalFormatting>
  <conditionalFormatting sqref="H39:J48">
    <cfRule type="cellIs" dxfId="2096" priority="117" stopIfTrue="1" operator="greaterThan">
      <formula>100</formula>
    </cfRule>
  </conditionalFormatting>
  <conditionalFormatting sqref="B49:G49">
    <cfRule type="cellIs" dxfId="2095" priority="116" stopIfTrue="1" operator="notEqual">
      <formula>B36</formula>
    </cfRule>
  </conditionalFormatting>
  <conditionalFormatting sqref="H49:J49">
    <cfRule type="cellIs" dxfId="2094" priority="114" stopIfTrue="1" operator="greaterThan">
      <formula>100</formula>
    </cfRule>
    <cfRule type="cellIs" dxfId="2093" priority="115" stopIfTrue="1" operator="notEqual">
      <formula>H36</formula>
    </cfRule>
  </conditionalFormatting>
  <conditionalFormatting sqref="H39:J48">
    <cfRule type="cellIs" dxfId="2092" priority="113" stopIfTrue="1" operator="greaterThan">
      <formula>100</formula>
    </cfRule>
  </conditionalFormatting>
  <conditionalFormatting sqref="B49:G49">
    <cfRule type="cellIs" dxfId="2091" priority="112" stopIfTrue="1" operator="notEqual">
      <formula>B36</formula>
    </cfRule>
  </conditionalFormatting>
  <conditionalFormatting sqref="H49:J49">
    <cfRule type="cellIs" dxfId="2090" priority="110" stopIfTrue="1" operator="greaterThan">
      <formula>100</formula>
    </cfRule>
    <cfRule type="cellIs" dxfId="2089" priority="111" stopIfTrue="1" operator="notEqual">
      <formula>H36</formula>
    </cfRule>
  </conditionalFormatting>
  <conditionalFormatting sqref="H39:J48">
    <cfRule type="cellIs" dxfId="2088" priority="109" stopIfTrue="1" operator="greaterThan">
      <formula>100</formula>
    </cfRule>
  </conditionalFormatting>
  <conditionalFormatting sqref="B49:G49">
    <cfRule type="cellIs" dxfId="2087" priority="108" stopIfTrue="1" operator="notEqual">
      <formula>B36</formula>
    </cfRule>
  </conditionalFormatting>
  <conditionalFormatting sqref="H49:J49">
    <cfRule type="cellIs" dxfId="2086" priority="106" stopIfTrue="1" operator="greaterThan">
      <formula>100</formula>
    </cfRule>
    <cfRule type="cellIs" dxfId="2085" priority="107" stopIfTrue="1" operator="notEqual">
      <formula>H36</formula>
    </cfRule>
  </conditionalFormatting>
  <conditionalFormatting sqref="H39:J48">
    <cfRule type="cellIs" dxfId="2084" priority="105" stopIfTrue="1" operator="greaterThan">
      <formula>100</formula>
    </cfRule>
  </conditionalFormatting>
  <conditionalFormatting sqref="B49:G49">
    <cfRule type="cellIs" dxfId="2083" priority="104" stopIfTrue="1" operator="notEqual">
      <formula>B36</formula>
    </cfRule>
  </conditionalFormatting>
  <conditionalFormatting sqref="H49:J49">
    <cfRule type="cellIs" dxfId="2082" priority="102" stopIfTrue="1" operator="greaterThan">
      <formula>100</formula>
    </cfRule>
    <cfRule type="cellIs" dxfId="2081" priority="103" stopIfTrue="1" operator="notEqual">
      <formula>H36</formula>
    </cfRule>
  </conditionalFormatting>
  <conditionalFormatting sqref="H39:J48">
    <cfRule type="cellIs" dxfId="2080" priority="101" stopIfTrue="1" operator="greaterThan">
      <formula>100</formula>
    </cfRule>
  </conditionalFormatting>
  <conditionalFormatting sqref="B49:G49">
    <cfRule type="cellIs" dxfId="2079" priority="100" stopIfTrue="1" operator="notEqual">
      <formula>B36</formula>
    </cfRule>
  </conditionalFormatting>
  <conditionalFormatting sqref="H49:J49">
    <cfRule type="cellIs" dxfId="2078" priority="98" stopIfTrue="1" operator="greaterThan">
      <formula>100</formula>
    </cfRule>
    <cfRule type="cellIs" dxfId="2077" priority="99" stopIfTrue="1" operator="notEqual">
      <formula>H36</formula>
    </cfRule>
  </conditionalFormatting>
  <conditionalFormatting sqref="H39:J48">
    <cfRule type="cellIs" dxfId="2076" priority="97" stopIfTrue="1" operator="greaterThan">
      <formula>100</formula>
    </cfRule>
  </conditionalFormatting>
  <conditionalFormatting sqref="B49:G49">
    <cfRule type="cellIs" dxfId="2075" priority="96" stopIfTrue="1" operator="notEqual">
      <formula>B36</formula>
    </cfRule>
  </conditionalFormatting>
  <conditionalFormatting sqref="H49:J49">
    <cfRule type="cellIs" dxfId="2074" priority="94" stopIfTrue="1" operator="greaterThan">
      <formula>100</formula>
    </cfRule>
    <cfRule type="cellIs" dxfId="2073" priority="95" stopIfTrue="1" operator="notEqual">
      <formula>H36</formula>
    </cfRule>
  </conditionalFormatting>
  <conditionalFormatting sqref="H39:J48">
    <cfRule type="cellIs" dxfId="2072" priority="93" stopIfTrue="1" operator="greaterThan">
      <formula>100</formula>
    </cfRule>
  </conditionalFormatting>
  <conditionalFormatting sqref="B49:G49">
    <cfRule type="cellIs" dxfId="2071" priority="92" stopIfTrue="1" operator="notEqual">
      <formula>B36</formula>
    </cfRule>
  </conditionalFormatting>
  <conditionalFormatting sqref="H49:J49">
    <cfRule type="cellIs" dxfId="2070" priority="90" stopIfTrue="1" operator="greaterThan">
      <formula>100</formula>
    </cfRule>
    <cfRule type="cellIs" dxfId="2069" priority="91" stopIfTrue="1" operator="notEqual">
      <formula>H36</formula>
    </cfRule>
  </conditionalFormatting>
  <conditionalFormatting sqref="H39:J48">
    <cfRule type="cellIs" dxfId="2068" priority="89" stopIfTrue="1" operator="greaterThan">
      <formula>100</formula>
    </cfRule>
  </conditionalFormatting>
  <conditionalFormatting sqref="B49:G49">
    <cfRule type="cellIs" dxfId="2067" priority="88" stopIfTrue="1" operator="notEqual">
      <formula>B36</formula>
    </cfRule>
  </conditionalFormatting>
  <conditionalFormatting sqref="H49:J49">
    <cfRule type="cellIs" dxfId="2066" priority="86" stopIfTrue="1" operator="greaterThan">
      <formula>100</formula>
    </cfRule>
    <cfRule type="cellIs" dxfId="2065" priority="87" stopIfTrue="1" operator="notEqual">
      <formula>H36</formula>
    </cfRule>
  </conditionalFormatting>
  <conditionalFormatting sqref="H39:J48">
    <cfRule type="cellIs" dxfId="2064" priority="85" stopIfTrue="1" operator="greaterThan">
      <formula>100</formula>
    </cfRule>
  </conditionalFormatting>
  <conditionalFormatting sqref="B49:G49">
    <cfRule type="cellIs" dxfId="2063" priority="84" stopIfTrue="1" operator="notEqual">
      <formula>B36</formula>
    </cfRule>
  </conditionalFormatting>
  <conditionalFormatting sqref="H49:J49">
    <cfRule type="cellIs" dxfId="2062" priority="82" stopIfTrue="1" operator="greaterThan">
      <formula>100</formula>
    </cfRule>
    <cfRule type="cellIs" dxfId="2061" priority="83" stopIfTrue="1" operator="notEqual">
      <formula>H36</formula>
    </cfRule>
  </conditionalFormatting>
  <conditionalFormatting sqref="H39:J48">
    <cfRule type="cellIs" dxfId="2060" priority="81" stopIfTrue="1" operator="greaterThan">
      <formula>100</formula>
    </cfRule>
  </conditionalFormatting>
  <conditionalFormatting sqref="B49:G49">
    <cfRule type="cellIs" dxfId="2059" priority="80" stopIfTrue="1" operator="notEqual">
      <formula>B36</formula>
    </cfRule>
  </conditionalFormatting>
  <conditionalFormatting sqref="H49:J49">
    <cfRule type="cellIs" dxfId="2058" priority="78" stopIfTrue="1" operator="greaterThan">
      <formula>100</formula>
    </cfRule>
    <cfRule type="cellIs" dxfId="2057" priority="79" stopIfTrue="1" operator="notEqual">
      <formula>H36</formula>
    </cfRule>
  </conditionalFormatting>
  <conditionalFormatting sqref="H39:J48">
    <cfRule type="cellIs" dxfId="2056" priority="77" stopIfTrue="1" operator="greaterThan">
      <formula>100</formula>
    </cfRule>
  </conditionalFormatting>
  <conditionalFormatting sqref="B49:G49">
    <cfRule type="cellIs" dxfId="2055" priority="76" stopIfTrue="1" operator="notEqual">
      <formula>B36</formula>
    </cfRule>
  </conditionalFormatting>
  <conditionalFormatting sqref="H49:J49">
    <cfRule type="cellIs" dxfId="2054" priority="74" stopIfTrue="1" operator="greaterThan">
      <formula>100</formula>
    </cfRule>
    <cfRule type="cellIs" dxfId="2053" priority="75" stopIfTrue="1" operator="notEqual">
      <formula>H36</formula>
    </cfRule>
  </conditionalFormatting>
  <conditionalFormatting sqref="H39:J48">
    <cfRule type="cellIs" dxfId="2052" priority="73" stopIfTrue="1" operator="greaterThan">
      <formula>100</formula>
    </cfRule>
  </conditionalFormatting>
  <conditionalFormatting sqref="B49:G49">
    <cfRule type="cellIs" dxfId="2051" priority="72" stopIfTrue="1" operator="notEqual">
      <formula>B36</formula>
    </cfRule>
  </conditionalFormatting>
  <conditionalFormatting sqref="H49:J49">
    <cfRule type="cellIs" dxfId="2050" priority="70" stopIfTrue="1" operator="greaterThan">
      <formula>100</formula>
    </cfRule>
    <cfRule type="cellIs" dxfId="2049" priority="71" stopIfTrue="1" operator="notEqual">
      <formula>H36</formula>
    </cfRule>
  </conditionalFormatting>
  <conditionalFormatting sqref="H39:J48">
    <cfRule type="cellIs" dxfId="2048" priority="69" stopIfTrue="1" operator="greaterThan">
      <formula>100</formula>
    </cfRule>
  </conditionalFormatting>
  <conditionalFormatting sqref="B49:G49">
    <cfRule type="cellIs" dxfId="2047" priority="68" stopIfTrue="1" operator="notEqual">
      <formula>B36</formula>
    </cfRule>
  </conditionalFormatting>
  <conditionalFormatting sqref="H49:J49">
    <cfRule type="cellIs" dxfId="2046" priority="66" stopIfTrue="1" operator="greaterThan">
      <formula>100</formula>
    </cfRule>
    <cfRule type="cellIs" dxfId="2045" priority="67" stopIfTrue="1" operator="notEqual">
      <formula>H36</formula>
    </cfRule>
  </conditionalFormatting>
  <conditionalFormatting sqref="H39:J48">
    <cfRule type="cellIs" dxfId="2044" priority="65" stopIfTrue="1" operator="greaterThan">
      <formula>100</formula>
    </cfRule>
  </conditionalFormatting>
  <conditionalFormatting sqref="B49:G49">
    <cfRule type="cellIs" dxfId="2043" priority="64" stopIfTrue="1" operator="notEqual">
      <formula>B36</formula>
    </cfRule>
  </conditionalFormatting>
  <conditionalFormatting sqref="H49:J49">
    <cfRule type="cellIs" dxfId="2042" priority="62" stopIfTrue="1" operator="greaterThan">
      <formula>100</formula>
    </cfRule>
    <cfRule type="cellIs" dxfId="2041" priority="63" stopIfTrue="1" operator="notEqual">
      <formula>H36</formula>
    </cfRule>
  </conditionalFormatting>
  <conditionalFormatting sqref="H39:J48">
    <cfRule type="cellIs" dxfId="2040" priority="61" stopIfTrue="1" operator="greaterThan">
      <formula>100</formula>
    </cfRule>
  </conditionalFormatting>
  <conditionalFormatting sqref="B49:G49">
    <cfRule type="cellIs" dxfId="2039" priority="60" stopIfTrue="1" operator="notEqual">
      <formula>B36</formula>
    </cfRule>
  </conditionalFormatting>
  <conditionalFormatting sqref="H49:J49">
    <cfRule type="cellIs" dxfId="2038" priority="58" stopIfTrue="1" operator="greaterThan">
      <formula>100</formula>
    </cfRule>
    <cfRule type="cellIs" dxfId="2037" priority="59" stopIfTrue="1" operator="notEqual">
      <formula>H36</formula>
    </cfRule>
  </conditionalFormatting>
  <conditionalFormatting sqref="H39:J48">
    <cfRule type="cellIs" dxfId="2036" priority="57" stopIfTrue="1" operator="greaterThan">
      <formula>100</formula>
    </cfRule>
  </conditionalFormatting>
  <conditionalFormatting sqref="B49:G49">
    <cfRule type="cellIs" dxfId="2035" priority="56" stopIfTrue="1" operator="notEqual">
      <formula>B36</formula>
    </cfRule>
  </conditionalFormatting>
  <conditionalFormatting sqref="H49:J49">
    <cfRule type="cellIs" dxfId="2034" priority="54" stopIfTrue="1" operator="greaterThan">
      <formula>100</formula>
    </cfRule>
    <cfRule type="cellIs" dxfId="2033" priority="55" stopIfTrue="1" operator="notEqual">
      <formula>H36</formula>
    </cfRule>
  </conditionalFormatting>
  <conditionalFormatting sqref="H39:J48">
    <cfRule type="cellIs" dxfId="2032" priority="53" stopIfTrue="1" operator="greaterThan">
      <formula>100</formula>
    </cfRule>
  </conditionalFormatting>
  <conditionalFormatting sqref="B49:G49">
    <cfRule type="cellIs" dxfId="2031" priority="52" stopIfTrue="1" operator="notEqual">
      <formula>B36</formula>
    </cfRule>
  </conditionalFormatting>
  <conditionalFormatting sqref="H49:J49">
    <cfRule type="cellIs" dxfId="2030" priority="50" stopIfTrue="1" operator="greaterThan">
      <formula>100</formula>
    </cfRule>
    <cfRule type="cellIs" dxfId="2029" priority="51" stopIfTrue="1" operator="notEqual">
      <formula>H36</formula>
    </cfRule>
  </conditionalFormatting>
  <conditionalFormatting sqref="H39:J48">
    <cfRule type="cellIs" dxfId="2028" priority="49" stopIfTrue="1" operator="greaterThan">
      <formula>100</formula>
    </cfRule>
  </conditionalFormatting>
  <conditionalFormatting sqref="B49:G49">
    <cfRule type="cellIs" dxfId="2027" priority="48" stopIfTrue="1" operator="notEqual">
      <formula>B36</formula>
    </cfRule>
  </conditionalFormatting>
  <conditionalFormatting sqref="H49:J49">
    <cfRule type="cellIs" dxfId="2026" priority="46" stopIfTrue="1" operator="greaterThan">
      <formula>100</formula>
    </cfRule>
    <cfRule type="cellIs" dxfId="2025" priority="47" stopIfTrue="1" operator="notEqual">
      <formula>H36</formula>
    </cfRule>
  </conditionalFormatting>
  <conditionalFormatting sqref="H39:J48">
    <cfRule type="cellIs" dxfId="2024" priority="45" stopIfTrue="1" operator="greaterThan">
      <formula>100</formula>
    </cfRule>
  </conditionalFormatting>
  <conditionalFormatting sqref="B53:G53">
    <cfRule type="cellIs" dxfId="2023" priority="44" stopIfTrue="1" operator="notEqual">
      <formula>B38</formula>
    </cfRule>
  </conditionalFormatting>
  <conditionalFormatting sqref="H53:J53">
    <cfRule type="cellIs" dxfId="2022" priority="42" stopIfTrue="1" operator="greaterThan">
      <formula>100</formula>
    </cfRule>
    <cfRule type="cellIs" dxfId="2021" priority="43" stopIfTrue="1" operator="notEqual">
      <formula>H38</formula>
    </cfRule>
  </conditionalFormatting>
  <conditionalFormatting sqref="H40:J52">
    <cfRule type="cellIs" dxfId="2020" priority="41" stopIfTrue="1" operator="greaterThan">
      <formula>100</formula>
    </cfRule>
  </conditionalFormatting>
  <conditionalFormatting sqref="B53:G53">
    <cfRule type="cellIs" dxfId="2019" priority="40" stopIfTrue="1" operator="notEqual">
      <formula>B38</formula>
    </cfRule>
  </conditionalFormatting>
  <conditionalFormatting sqref="H53:J53">
    <cfRule type="cellIs" dxfId="2018" priority="38" stopIfTrue="1" operator="greaterThan">
      <formula>100</formula>
    </cfRule>
    <cfRule type="cellIs" dxfId="2017" priority="39" stopIfTrue="1" operator="notEqual">
      <formula>H38</formula>
    </cfRule>
  </conditionalFormatting>
  <conditionalFormatting sqref="H40:J52">
    <cfRule type="cellIs" dxfId="2016" priority="37" stopIfTrue="1" operator="greaterThan">
      <formula>100</formula>
    </cfRule>
  </conditionalFormatting>
  <conditionalFormatting sqref="B49:G49">
    <cfRule type="cellIs" dxfId="2015" priority="36" stopIfTrue="1" operator="notEqual">
      <formula>B36</formula>
    </cfRule>
  </conditionalFormatting>
  <conditionalFormatting sqref="H49:J49">
    <cfRule type="cellIs" dxfId="2014" priority="34" stopIfTrue="1" operator="greaterThan">
      <formula>100</formula>
    </cfRule>
    <cfRule type="cellIs" dxfId="2013" priority="35" stopIfTrue="1" operator="notEqual">
      <formula>H36</formula>
    </cfRule>
  </conditionalFormatting>
  <conditionalFormatting sqref="H39:J48">
    <cfRule type="cellIs" dxfId="2012" priority="33" stopIfTrue="1" operator="greaterThan">
      <formula>100</formula>
    </cfRule>
  </conditionalFormatting>
  <conditionalFormatting sqref="B53:G53">
    <cfRule type="cellIs" dxfId="2011" priority="32" stopIfTrue="1" operator="notEqual">
      <formula>B38</formula>
    </cfRule>
  </conditionalFormatting>
  <conditionalFormatting sqref="H53:J53">
    <cfRule type="cellIs" dxfId="2010" priority="30" stopIfTrue="1" operator="greaterThan">
      <formula>100</formula>
    </cfRule>
    <cfRule type="cellIs" dxfId="2009" priority="31" stopIfTrue="1" operator="notEqual">
      <formula>H38</formula>
    </cfRule>
  </conditionalFormatting>
  <conditionalFormatting sqref="H40:J52">
    <cfRule type="cellIs" dxfId="2008" priority="29" stopIfTrue="1" operator="greaterThan">
      <formula>100</formula>
    </cfRule>
  </conditionalFormatting>
  <conditionalFormatting sqref="B53:G53">
    <cfRule type="cellIs" dxfId="2007" priority="28" stopIfTrue="1" operator="notEqual">
      <formula>B38</formula>
    </cfRule>
  </conditionalFormatting>
  <conditionalFormatting sqref="H53:J53">
    <cfRule type="cellIs" dxfId="2006" priority="26" stopIfTrue="1" operator="greaterThan">
      <formula>100</formula>
    </cfRule>
    <cfRule type="cellIs" dxfId="2005" priority="27" stopIfTrue="1" operator="notEqual">
      <formula>H38</formula>
    </cfRule>
  </conditionalFormatting>
  <conditionalFormatting sqref="H40:J52">
    <cfRule type="cellIs" dxfId="2004" priority="25" stopIfTrue="1" operator="greaterThan">
      <formula>100</formula>
    </cfRule>
  </conditionalFormatting>
  <conditionalFormatting sqref="B49:G49">
    <cfRule type="cellIs" dxfId="2003" priority="24" stopIfTrue="1" operator="notEqual">
      <formula>B36</formula>
    </cfRule>
  </conditionalFormatting>
  <conditionalFormatting sqref="H49:J49">
    <cfRule type="cellIs" dxfId="2002" priority="22" stopIfTrue="1" operator="greaterThan">
      <formula>100</formula>
    </cfRule>
    <cfRule type="cellIs" dxfId="2001" priority="23" stopIfTrue="1" operator="notEqual">
      <formula>H36</formula>
    </cfRule>
  </conditionalFormatting>
  <conditionalFormatting sqref="H39:J48">
    <cfRule type="cellIs" dxfId="2000" priority="21" stopIfTrue="1" operator="greaterThan">
      <formula>100</formula>
    </cfRule>
  </conditionalFormatting>
  <conditionalFormatting sqref="B53:G53">
    <cfRule type="cellIs" dxfId="1999" priority="20" stopIfTrue="1" operator="notEqual">
      <formula>B38</formula>
    </cfRule>
  </conditionalFormatting>
  <conditionalFormatting sqref="H53:J53">
    <cfRule type="cellIs" dxfId="1998" priority="18" stopIfTrue="1" operator="greaterThan">
      <formula>100</formula>
    </cfRule>
    <cfRule type="cellIs" dxfId="1997" priority="19" stopIfTrue="1" operator="notEqual">
      <formula>H38</formula>
    </cfRule>
  </conditionalFormatting>
  <conditionalFormatting sqref="H40:J52">
    <cfRule type="cellIs" dxfId="1996" priority="17" stopIfTrue="1" operator="greaterThan">
      <formula>100</formula>
    </cfRule>
  </conditionalFormatting>
  <conditionalFormatting sqref="B53:G53">
    <cfRule type="cellIs" dxfId="1995" priority="16" stopIfTrue="1" operator="notEqual">
      <formula>B38</formula>
    </cfRule>
  </conditionalFormatting>
  <conditionalFormatting sqref="H53:J53">
    <cfRule type="cellIs" dxfId="1994" priority="14" stopIfTrue="1" operator="greaterThan">
      <formula>100</formula>
    </cfRule>
    <cfRule type="cellIs" dxfId="1993" priority="15" stopIfTrue="1" operator="notEqual">
      <formula>H38</formula>
    </cfRule>
  </conditionalFormatting>
  <conditionalFormatting sqref="H40:J52">
    <cfRule type="cellIs" dxfId="1992" priority="13" stopIfTrue="1" operator="greaterThan">
      <formula>100</formula>
    </cfRule>
  </conditionalFormatting>
  <conditionalFormatting sqref="B53:G53">
    <cfRule type="cellIs" dxfId="1991" priority="12" stopIfTrue="1" operator="notEqual">
      <formula>B38</formula>
    </cfRule>
  </conditionalFormatting>
  <conditionalFormatting sqref="H53:J53">
    <cfRule type="cellIs" dxfId="1990" priority="10" stopIfTrue="1" operator="greaterThan">
      <formula>100</formula>
    </cfRule>
    <cfRule type="cellIs" dxfId="1989" priority="11" stopIfTrue="1" operator="notEqual">
      <formula>H38</formula>
    </cfRule>
  </conditionalFormatting>
  <conditionalFormatting sqref="H40:J52">
    <cfRule type="cellIs" dxfId="1988" priority="9" stopIfTrue="1" operator="greaterThan">
      <formula>100</formula>
    </cfRule>
  </conditionalFormatting>
  <conditionalFormatting sqref="B53:G53">
    <cfRule type="cellIs" dxfId="1987" priority="8" stopIfTrue="1" operator="notEqual">
      <formula>B38</formula>
    </cfRule>
  </conditionalFormatting>
  <conditionalFormatting sqref="H53:J53">
    <cfRule type="cellIs" dxfId="1986" priority="6" stopIfTrue="1" operator="greaterThan">
      <formula>100</formula>
    </cfRule>
    <cfRule type="cellIs" dxfId="1985" priority="7" stopIfTrue="1" operator="notEqual">
      <formula>H38</formula>
    </cfRule>
  </conditionalFormatting>
  <conditionalFormatting sqref="H40:J52">
    <cfRule type="cellIs" dxfId="1984" priority="5" stopIfTrue="1" operator="greaterThan">
      <formula>100</formula>
    </cfRule>
  </conditionalFormatting>
  <conditionalFormatting sqref="B53:M53">
    <cfRule type="cellIs" dxfId="1983" priority="4" stopIfTrue="1" operator="notEqual">
      <formula>B38</formula>
    </cfRule>
  </conditionalFormatting>
  <conditionalFormatting sqref="N53:P53">
    <cfRule type="cellIs" dxfId="1982" priority="2" stopIfTrue="1" operator="greaterThan">
      <formula>100</formula>
    </cfRule>
    <cfRule type="cellIs" dxfId="1981" priority="3" stopIfTrue="1" operator="notEqual">
      <formula>N38</formula>
    </cfRule>
  </conditionalFormatting>
  <conditionalFormatting sqref="N40:P52">
    <cfRule type="cellIs" dxfId="198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0" sqref="H30"/>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102</v>
      </c>
      <c r="C6" s="168">
        <f t="shared" si="0"/>
        <v>105</v>
      </c>
      <c r="D6" s="171">
        <f t="shared" ref="D6:D16" si="1">SUM(B6:C6)</f>
        <v>207</v>
      </c>
      <c r="E6" s="174"/>
      <c r="F6" s="174"/>
      <c r="G6" s="174"/>
      <c r="H6" s="174"/>
      <c r="I6" s="174"/>
      <c r="J6" s="174"/>
      <c r="K6" s="179">
        <f t="shared" ref="K6:L16" si="2">K42</f>
        <v>44</v>
      </c>
      <c r="L6" s="183">
        <f t="shared" si="2"/>
        <v>54</v>
      </c>
      <c r="M6" s="188">
        <f t="shared" ref="M6:M17" si="3">SUM(K6:L6)</f>
        <v>98</v>
      </c>
      <c r="N6" s="91">
        <f t="shared" ref="N6:P17" si="4">IF(OR(K6=0,B6=0),0,K6/B6*100)</f>
        <v>43.137254901960787</v>
      </c>
      <c r="O6" s="194">
        <f t="shared" si="4"/>
        <v>51.428571428571423</v>
      </c>
      <c r="P6" s="196">
        <f t="shared" si="4"/>
        <v>47.342995169082123</v>
      </c>
    </row>
    <row r="7" spans="1:16" s="2" customFormat="1" ht="22.5" hidden="1" customHeight="1">
      <c r="A7" s="8" t="s">
        <v>7</v>
      </c>
      <c r="B7" s="161">
        <f t="shared" si="0"/>
        <v>111</v>
      </c>
      <c r="C7" s="168">
        <f t="shared" si="0"/>
        <v>99</v>
      </c>
      <c r="D7" s="130">
        <f t="shared" si="1"/>
        <v>210</v>
      </c>
      <c r="E7" s="175"/>
      <c r="F7" s="175"/>
      <c r="G7" s="175"/>
      <c r="H7" s="175"/>
      <c r="I7" s="175"/>
      <c r="J7" s="175"/>
      <c r="K7" s="162">
        <f t="shared" si="2"/>
        <v>50</v>
      </c>
      <c r="L7" s="169">
        <f t="shared" si="2"/>
        <v>45</v>
      </c>
      <c r="M7" s="130">
        <f t="shared" si="3"/>
        <v>95</v>
      </c>
      <c r="N7" s="139">
        <f t="shared" si="4"/>
        <v>45.045045045045043</v>
      </c>
      <c r="O7" s="145">
        <f t="shared" si="4"/>
        <v>45.454545454545453</v>
      </c>
      <c r="P7" s="151">
        <f t="shared" si="4"/>
        <v>45.238095238095241</v>
      </c>
    </row>
    <row r="8" spans="1:16" s="2" customFormat="1" ht="22.5" hidden="1" customHeight="1">
      <c r="A8" s="8" t="s">
        <v>11</v>
      </c>
      <c r="B8" s="161">
        <f t="shared" si="0"/>
        <v>131</v>
      </c>
      <c r="C8" s="168">
        <f t="shared" si="0"/>
        <v>119</v>
      </c>
      <c r="D8" s="130">
        <f t="shared" si="1"/>
        <v>250</v>
      </c>
      <c r="E8" s="175"/>
      <c r="F8" s="175"/>
      <c r="G8" s="175"/>
      <c r="H8" s="175"/>
      <c r="I8" s="175"/>
      <c r="J8" s="175"/>
      <c r="K8" s="162">
        <f t="shared" si="2"/>
        <v>75</v>
      </c>
      <c r="L8" s="169">
        <f t="shared" si="2"/>
        <v>71</v>
      </c>
      <c r="M8" s="130">
        <f t="shared" si="3"/>
        <v>146</v>
      </c>
      <c r="N8" s="139">
        <f t="shared" si="4"/>
        <v>57.251908396946561</v>
      </c>
      <c r="O8" s="145">
        <f t="shared" si="4"/>
        <v>59.663865546218489</v>
      </c>
      <c r="P8" s="151">
        <f t="shared" si="4"/>
        <v>58.4</v>
      </c>
    </row>
    <row r="9" spans="1:16" s="2" customFormat="1" ht="22.5" hidden="1" customHeight="1">
      <c r="A9" s="8" t="s">
        <v>5</v>
      </c>
      <c r="B9" s="161">
        <f t="shared" si="0"/>
        <v>162</v>
      </c>
      <c r="C9" s="168">
        <f t="shared" si="0"/>
        <v>156</v>
      </c>
      <c r="D9" s="130">
        <f t="shared" si="1"/>
        <v>318</v>
      </c>
      <c r="E9" s="175"/>
      <c r="F9" s="175"/>
      <c r="G9" s="175"/>
      <c r="H9" s="175"/>
      <c r="I9" s="175"/>
      <c r="J9" s="175"/>
      <c r="K9" s="162">
        <f t="shared" si="2"/>
        <v>86</v>
      </c>
      <c r="L9" s="169">
        <f t="shared" si="2"/>
        <v>93</v>
      </c>
      <c r="M9" s="130">
        <f t="shared" si="3"/>
        <v>179</v>
      </c>
      <c r="N9" s="139">
        <f t="shared" si="4"/>
        <v>53.086419753086425</v>
      </c>
      <c r="O9" s="145">
        <f t="shared" si="4"/>
        <v>59.615384615384613</v>
      </c>
      <c r="P9" s="151">
        <f t="shared" si="4"/>
        <v>56.289308176100626</v>
      </c>
    </row>
    <row r="10" spans="1:16" s="2" customFormat="1" ht="22.5" hidden="1" customHeight="1">
      <c r="A10" s="8" t="s">
        <v>17</v>
      </c>
      <c r="B10" s="161">
        <f t="shared" si="0"/>
        <v>172</v>
      </c>
      <c r="C10" s="168">
        <f t="shared" si="0"/>
        <v>188</v>
      </c>
      <c r="D10" s="130">
        <f t="shared" si="1"/>
        <v>360</v>
      </c>
      <c r="E10" s="175"/>
      <c r="F10" s="175"/>
      <c r="G10" s="175"/>
      <c r="H10" s="175"/>
      <c r="I10" s="175"/>
      <c r="J10" s="175"/>
      <c r="K10" s="162">
        <f t="shared" si="2"/>
        <v>114</v>
      </c>
      <c r="L10" s="169">
        <f t="shared" si="2"/>
        <v>118</v>
      </c>
      <c r="M10" s="130">
        <f t="shared" si="3"/>
        <v>232</v>
      </c>
      <c r="N10" s="139">
        <f t="shared" si="4"/>
        <v>66.279069767441854</v>
      </c>
      <c r="O10" s="145">
        <f t="shared" si="4"/>
        <v>62.765957446808507</v>
      </c>
      <c r="P10" s="151">
        <f t="shared" si="4"/>
        <v>64.444444444444443</v>
      </c>
    </row>
    <row r="11" spans="1:16" s="2" customFormat="1" ht="22.5" hidden="1" customHeight="1">
      <c r="A11" s="8" t="s">
        <v>4</v>
      </c>
      <c r="B11" s="161">
        <f t="shared" si="0"/>
        <v>182</v>
      </c>
      <c r="C11" s="168">
        <f t="shared" si="0"/>
        <v>198</v>
      </c>
      <c r="D11" s="130">
        <f t="shared" si="1"/>
        <v>380</v>
      </c>
      <c r="E11" s="175"/>
      <c r="F11" s="175"/>
      <c r="G11" s="175"/>
      <c r="H11" s="175"/>
      <c r="I11" s="175"/>
      <c r="J11" s="175"/>
      <c r="K11" s="162">
        <f t="shared" si="2"/>
        <v>117</v>
      </c>
      <c r="L11" s="169">
        <f t="shared" si="2"/>
        <v>131</v>
      </c>
      <c r="M11" s="130">
        <f t="shared" si="3"/>
        <v>248</v>
      </c>
      <c r="N11" s="139">
        <f t="shared" si="4"/>
        <v>64.285714285714292</v>
      </c>
      <c r="O11" s="145">
        <f t="shared" si="4"/>
        <v>66.161616161616166</v>
      </c>
      <c r="P11" s="151">
        <f t="shared" si="4"/>
        <v>65.26315789473685</v>
      </c>
    </row>
    <row r="12" spans="1:16" s="2" customFormat="1" ht="22.5" hidden="1" customHeight="1">
      <c r="A12" s="8" t="s">
        <v>10</v>
      </c>
      <c r="B12" s="161">
        <f t="shared" si="0"/>
        <v>194</v>
      </c>
      <c r="C12" s="168">
        <f t="shared" si="0"/>
        <v>195</v>
      </c>
      <c r="D12" s="130">
        <f t="shared" si="1"/>
        <v>389</v>
      </c>
      <c r="E12" s="175"/>
      <c r="F12" s="175"/>
      <c r="G12" s="175"/>
      <c r="H12" s="175"/>
      <c r="I12" s="175"/>
      <c r="J12" s="175"/>
      <c r="K12" s="162">
        <f t="shared" si="2"/>
        <v>121</v>
      </c>
      <c r="L12" s="169">
        <f t="shared" si="2"/>
        <v>119</v>
      </c>
      <c r="M12" s="130">
        <f t="shared" si="3"/>
        <v>240</v>
      </c>
      <c r="N12" s="139">
        <f t="shared" si="4"/>
        <v>62.371134020618555</v>
      </c>
      <c r="O12" s="145">
        <f t="shared" si="4"/>
        <v>61.025641025641029</v>
      </c>
      <c r="P12" s="151">
        <f t="shared" si="4"/>
        <v>61.696658097686374</v>
      </c>
    </row>
    <row r="13" spans="1:16" s="2" customFormat="1" ht="22.5" hidden="1" customHeight="1">
      <c r="A13" s="8" t="s">
        <v>14</v>
      </c>
      <c r="B13" s="161">
        <f t="shared" si="0"/>
        <v>168</v>
      </c>
      <c r="C13" s="168">
        <f t="shared" si="0"/>
        <v>173</v>
      </c>
      <c r="D13" s="130">
        <f t="shared" si="1"/>
        <v>341</v>
      </c>
      <c r="E13" s="175"/>
      <c r="F13" s="175"/>
      <c r="G13" s="175"/>
      <c r="H13" s="175"/>
      <c r="I13" s="175"/>
      <c r="J13" s="175"/>
      <c r="K13" s="162">
        <f t="shared" si="2"/>
        <v>111</v>
      </c>
      <c r="L13" s="169">
        <f t="shared" si="2"/>
        <v>111</v>
      </c>
      <c r="M13" s="130">
        <f t="shared" si="3"/>
        <v>222</v>
      </c>
      <c r="N13" s="139">
        <f t="shared" si="4"/>
        <v>66.071428571428569</v>
      </c>
      <c r="O13" s="145">
        <f t="shared" si="4"/>
        <v>64.161849710982651</v>
      </c>
      <c r="P13" s="151">
        <f t="shared" si="4"/>
        <v>65.102639296187675</v>
      </c>
    </row>
    <row r="14" spans="1:16" s="2" customFormat="1" ht="22.5" hidden="1" customHeight="1">
      <c r="A14" s="8" t="s">
        <v>20</v>
      </c>
      <c r="B14" s="161">
        <f t="shared" si="0"/>
        <v>145</v>
      </c>
      <c r="C14" s="168">
        <f t="shared" si="0"/>
        <v>154</v>
      </c>
      <c r="D14" s="130">
        <f t="shared" si="1"/>
        <v>299</v>
      </c>
      <c r="E14" s="175"/>
      <c r="F14" s="175"/>
      <c r="G14" s="175"/>
      <c r="H14" s="175"/>
      <c r="I14" s="175"/>
      <c r="J14" s="175"/>
      <c r="K14" s="162">
        <f t="shared" si="2"/>
        <v>104</v>
      </c>
      <c r="L14" s="169">
        <f t="shared" si="2"/>
        <v>102</v>
      </c>
      <c r="M14" s="130">
        <f t="shared" si="3"/>
        <v>206</v>
      </c>
      <c r="N14" s="139">
        <f t="shared" si="4"/>
        <v>71.724137931034477</v>
      </c>
      <c r="O14" s="145">
        <f t="shared" si="4"/>
        <v>66.233766233766232</v>
      </c>
      <c r="P14" s="151">
        <f t="shared" si="4"/>
        <v>68.896321070234109</v>
      </c>
    </row>
    <row r="15" spans="1:16" s="2" customFormat="1" ht="22.5" hidden="1" customHeight="1">
      <c r="A15" s="8" t="s">
        <v>23</v>
      </c>
      <c r="B15" s="161">
        <f t="shared" si="0"/>
        <v>121</v>
      </c>
      <c r="C15" s="168">
        <f t="shared" si="0"/>
        <v>134</v>
      </c>
      <c r="D15" s="130">
        <f t="shared" si="1"/>
        <v>255</v>
      </c>
      <c r="E15" s="174"/>
      <c r="F15" s="174"/>
      <c r="G15" s="174"/>
      <c r="H15" s="174"/>
      <c r="I15" s="174"/>
      <c r="J15" s="174"/>
      <c r="K15" s="161">
        <f t="shared" si="2"/>
        <v>85</v>
      </c>
      <c r="L15" s="168">
        <f t="shared" si="2"/>
        <v>96</v>
      </c>
      <c r="M15" s="130">
        <f t="shared" si="3"/>
        <v>181</v>
      </c>
      <c r="N15" s="139">
        <f t="shared" si="4"/>
        <v>70.247933884297524</v>
      </c>
      <c r="O15" s="145">
        <f t="shared" si="4"/>
        <v>71.641791044776113</v>
      </c>
      <c r="P15" s="151">
        <f t="shared" si="4"/>
        <v>70.980392156862749</v>
      </c>
    </row>
    <row r="16" spans="1:16" s="2" customFormat="1" ht="22.5" hidden="1" customHeight="1">
      <c r="A16" s="10" t="s">
        <v>35</v>
      </c>
      <c r="B16" s="162">
        <f t="shared" si="0"/>
        <v>441</v>
      </c>
      <c r="C16" s="169">
        <f t="shared" si="0"/>
        <v>631</v>
      </c>
      <c r="D16" s="172">
        <f t="shared" si="1"/>
        <v>1072</v>
      </c>
      <c r="E16" s="176"/>
      <c r="F16" s="176"/>
      <c r="G16" s="176"/>
      <c r="H16" s="176"/>
      <c r="I16" s="176"/>
      <c r="J16" s="176"/>
      <c r="K16" s="162">
        <f t="shared" si="2"/>
        <v>255</v>
      </c>
      <c r="L16" s="169">
        <f t="shared" si="2"/>
        <v>313</v>
      </c>
      <c r="M16" s="130">
        <f t="shared" si="3"/>
        <v>568</v>
      </c>
      <c r="N16" s="190">
        <f t="shared" si="4"/>
        <v>57.823129251700678</v>
      </c>
      <c r="O16" s="195">
        <f t="shared" si="4"/>
        <v>49.603803486529316</v>
      </c>
      <c r="P16" s="197">
        <f t="shared" si="4"/>
        <v>52.985074626865668</v>
      </c>
    </row>
    <row r="17" spans="1:24" s="2" customFormat="1" ht="22.5" hidden="1" customHeight="1">
      <c r="A17" s="11" t="s">
        <v>34</v>
      </c>
      <c r="B17" s="42">
        <f>SUM(B6:B16)</f>
        <v>1929</v>
      </c>
      <c r="C17" s="22">
        <f>SUM(C6:C16)</f>
        <v>2152</v>
      </c>
      <c r="D17" s="37">
        <f>SUM(D6:D16)</f>
        <v>4081</v>
      </c>
      <c r="E17" s="177"/>
      <c r="F17" s="177"/>
      <c r="G17" s="177"/>
      <c r="H17" s="177"/>
      <c r="I17" s="177"/>
      <c r="J17" s="177"/>
      <c r="K17" s="42">
        <f>SUM(K6:K16)</f>
        <v>1162</v>
      </c>
      <c r="L17" s="22">
        <f>SUM(L6:L16)</f>
        <v>1253</v>
      </c>
      <c r="M17" s="37">
        <f t="shared" si="3"/>
        <v>2415</v>
      </c>
      <c r="N17" s="143">
        <f t="shared" si="4"/>
        <v>60.238465526179361</v>
      </c>
      <c r="O17" s="149">
        <f t="shared" si="4"/>
        <v>58.22490706319703</v>
      </c>
      <c r="P17" s="155">
        <f t="shared" si="4"/>
        <v>59.17667238421955</v>
      </c>
    </row>
    <row r="18" spans="1:24" hidden="1"/>
    <row r="19" spans="1:24" hidden="1"/>
    <row r="20" spans="1:24" s="2" customFormat="1" ht="22.5" customHeight="1">
      <c r="A20" s="156" t="str">
        <f>'41二見第４'!A20:L20</f>
        <v>令和７年７月２０日執行　参議院議員通常選挙</v>
      </c>
      <c r="B20" s="163"/>
      <c r="C20" s="163"/>
      <c r="D20" s="163"/>
      <c r="E20" s="163"/>
      <c r="F20" s="163"/>
      <c r="G20" s="163"/>
      <c r="H20" s="163"/>
      <c r="I20" s="163"/>
      <c r="J20" s="163"/>
      <c r="K20" s="163"/>
      <c r="L20" s="184"/>
      <c r="M20" s="15" t="s">
        <v>132</v>
      </c>
      <c r="N20" s="31"/>
      <c r="O20" s="15" t="s">
        <v>54</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28</v>
      </c>
      <c r="C23" s="170">
        <v>30</v>
      </c>
      <c r="D23" s="171">
        <f t="shared" ref="D23:D35" si="5">SUM(B23:C23)</f>
        <v>58</v>
      </c>
      <c r="E23" s="164">
        <v>5</v>
      </c>
      <c r="F23" s="170">
        <v>8</v>
      </c>
      <c r="G23" s="171">
        <f t="shared" ref="G23:G35" si="6">SUM(E23:F23)</f>
        <v>13</v>
      </c>
      <c r="H23" s="164">
        <v>12</v>
      </c>
      <c r="I23" s="170">
        <v>11</v>
      </c>
      <c r="J23" s="171">
        <f t="shared" ref="J23:J35" si="7">SUM(H23:I23)</f>
        <v>23</v>
      </c>
      <c r="K23" s="180">
        <f t="shared" ref="K23:L35" si="8">E23+H23</f>
        <v>17</v>
      </c>
      <c r="L23" s="185">
        <f t="shared" si="8"/>
        <v>19</v>
      </c>
      <c r="M23" s="189">
        <f t="shared" ref="M23:M35" si="9">SUM(K23:L23)</f>
        <v>36</v>
      </c>
      <c r="N23" s="91">
        <f t="shared" ref="N23:P36" si="10">IF(OR(K23=0,B23=0),0,K23/B23*100)</f>
        <v>60.714285714285708</v>
      </c>
      <c r="O23" s="97">
        <f t="shared" si="10"/>
        <v>63.333333333333329</v>
      </c>
      <c r="P23" s="103">
        <f t="shared" si="10"/>
        <v>62.068965517241381</v>
      </c>
      <c r="Q23" s="158"/>
      <c r="R23" s="198"/>
      <c r="S23" s="1" t="s">
        <v>28</v>
      </c>
      <c r="T23" s="1"/>
      <c r="U23" s="1"/>
      <c r="V23" s="1"/>
      <c r="W23" s="1"/>
      <c r="X23" s="1"/>
    </row>
    <row r="24" spans="1:24" s="2" customFormat="1" ht="22.5" customHeight="1">
      <c r="A24" s="157" t="s">
        <v>70</v>
      </c>
      <c r="B24" s="164">
        <v>24</v>
      </c>
      <c r="C24" s="170">
        <v>25</v>
      </c>
      <c r="D24" s="171">
        <f t="shared" si="5"/>
        <v>49</v>
      </c>
      <c r="E24" s="164">
        <v>6</v>
      </c>
      <c r="F24" s="170">
        <v>7</v>
      </c>
      <c r="G24" s="171">
        <f t="shared" si="6"/>
        <v>13</v>
      </c>
      <c r="H24" s="164">
        <v>4</v>
      </c>
      <c r="I24" s="170">
        <v>4</v>
      </c>
      <c r="J24" s="171">
        <f t="shared" si="7"/>
        <v>8</v>
      </c>
      <c r="K24" s="181">
        <f t="shared" si="8"/>
        <v>10</v>
      </c>
      <c r="L24" s="186">
        <f t="shared" si="8"/>
        <v>11</v>
      </c>
      <c r="M24" s="130">
        <f t="shared" si="9"/>
        <v>21</v>
      </c>
      <c r="N24" s="139">
        <f t="shared" si="10"/>
        <v>41.666666666666671</v>
      </c>
      <c r="O24" s="145">
        <f t="shared" si="10"/>
        <v>44</v>
      </c>
      <c r="P24" s="151">
        <f t="shared" si="10"/>
        <v>42.857142857142854</v>
      </c>
      <c r="R24" s="1"/>
      <c r="S24" s="1" t="s">
        <v>61</v>
      </c>
      <c r="T24" s="1"/>
      <c r="U24" s="1"/>
      <c r="V24" s="1"/>
      <c r="W24" s="1"/>
      <c r="X24" s="1"/>
    </row>
    <row r="25" spans="1:24" s="2" customFormat="1" ht="22.5" customHeight="1">
      <c r="A25" s="65" t="s">
        <v>0</v>
      </c>
      <c r="B25" s="164">
        <v>102</v>
      </c>
      <c r="C25" s="170">
        <v>105</v>
      </c>
      <c r="D25" s="171">
        <f t="shared" si="5"/>
        <v>207</v>
      </c>
      <c r="E25" s="164">
        <v>19</v>
      </c>
      <c r="F25" s="170">
        <v>32</v>
      </c>
      <c r="G25" s="171">
        <f t="shared" si="6"/>
        <v>51</v>
      </c>
      <c r="H25" s="164">
        <v>25</v>
      </c>
      <c r="I25" s="170">
        <v>22</v>
      </c>
      <c r="J25" s="171">
        <f t="shared" si="7"/>
        <v>47</v>
      </c>
      <c r="K25" s="181">
        <f t="shared" si="8"/>
        <v>44</v>
      </c>
      <c r="L25" s="186">
        <f t="shared" si="8"/>
        <v>54</v>
      </c>
      <c r="M25" s="171">
        <f t="shared" si="9"/>
        <v>98</v>
      </c>
      <c r="N25" s="191">
        <f t="shared" si="10"/>
        <v>43.137254901960787</v>
      </c>
      <c r="O25" s="101">
        <f t="shared" si="10"/>
        <v>51.428571428571423</v>
      </c>
      <c r="P25" s="107">
        <f t="shared" si="10"/>
        <v>47.342995169082123</v>
      </c>
      <c r="S25" s="1" t="s">
        <v>21</v>
      </c>
      <c r="T25" s="1"/>
      <c r="U25" s="1"/>
      <c r="V25" s="1"/>
      <c r="W25" s="1"/>
      <c r="X25" s="1"/>
    </row>
    <row r="26" spans="1:24" s="2" customFormat="1" ht="22.5" customHeight="1">
      <c r="A26" s="8" t="s">
        <v>7</v>
      </c>
      <c r="B26" s="164">
        <v>111</v>
      </c>
      <c r="C26" s="170">
        <v>99</v>
      </c>
      <c r="D26" s="130">
        <f t="shared" si="5"/>
        <v>210</v>
      </c>
      <c r="E26" s="164">
        <v>26</v>
      </c>
      <c r="F26" s="170">
        <v>18</v>
      </c>
      <c r="G26" s="130">
        <f t="shared" si="6"/>
        <v>44</v>
      </c>
      <c r="H26" s="164">
        <v>24</v>
      </c>
      <c r="I26" s="170">
        <v>27</v>
      </c>
      <c r="J26" s="130">
        <f t="shared" si="7"/>
        <v>51</v>
      </c>
      <c r="K26" s="181">
        <f t="shared" si="8"/>
        <v>50</v>
      </c>
      <c r="L26" s="186">
        <f t="shared" si="8"/>
        <v>45</v>
      </c>
      <c r="M26" s="130">
        <f t="shared" si="9"/>
        <v>95</v>
      </c>
      <c r="N26" s="139">
        <f t="shared" si="10"/>
        <v>45.045045045045043</v>
      </c>
      <c r="O26" s="145">
        <f t="shared" si="10"/>
        <v>45.454545454545453</v>
      </c>
      <c r="P26" s="151">
        <f t="shared" si="10"/>
        <v>45.238095238095241</v>
      </c>
    </row>
    <row r="27" spans="1:24" s="2" customFormat="1" ht="22.5" customHeight="1">
      <c r="A27" s="8" t="s">
        <v>11</v>
      </c>
      <c r="B27" s="164">
        <v>131</v>
      </c>
      <c r="C27" s="170">
        <v>119</v>
      </c>
      <c r="D27" s="130">
        <f t="shared" si="5"/>
        <v>250</v>
      </c>
      <c r="E27" s="164">
        <v>42</v>
      </c>
      <c r="F27" s="170">
        <v>43</v>
      </c>
      <c r="G27" s="130">
        <f t="shared" si="6"/>
        <v>85</v>
      </c>
      <c r="H27" s="164">
        <v>33</v>
      </c>
      <c r="I27" s="170">
        <v>28</v>
      </c>
      <c r="J27" s="130">
        <f t="shared" si="7"/>
        <v>61</v>
      </c>
      <c r="K27" s="181">
        <f t="shared" si="8"/>
        <v>75</v>
      </c>
      <c r="L27" s="186">
        <f t="shared" si="8"/>
        <v>71</v>
      </c>
      <c r="M27" s="130">
        <f t="shared" si="9"/>
        <v>146</v>
      </c>
      <c r="N27" s="139">
        <f t="shared" si="10"/>
        <v>57.251908396946561</v>
      </c>
      <c r="O27" s="145">
        <f t="shared" si="10"/>
        <v>59.663865546218489</v>
      </c>
      <c r="P27" s="151">
        <f t="shared" si="10"/>
        <v>58.4</v>
      </c>
      <c r="R27" s="199"/>
      <c r="S27" s="1" t="s">
        <v>16</v>
      </c>
    </row>
    <row r="28" spans="1:24" s="2" customFormat="1" ht="22.5" customHeight="1">
      <c r="A28" s="8" t="s">
        <v>5</v>
      </c>
      <c r="B28" s="164">
        <v>162</v>
      </c>
      <c r="C28" s="170">
        <v>156</v>
      </c>
      <c r="D28" s="130">
        <f t="shared" si="5"/>
        <v>318</v>
      </c>
      <c r="E28" s="164">
        <v>53</v>
      </c>
      <c r="F28" s="170">
        <v>56</v>
      </c>
      <c r="G28" s="130">
        <f t="shared" si="6"/>
        <v>109</v>
      </c>
      <c r="H28" s="164">
        <v>33</v>
      </c>
      <c r="I28" s="170">
        <v>37</v>
      </c>
      <c r="J28" s="130">
        <f t="shared" si="7"/>
        <v>70</v>
      </c>
      <c r="K28" s="181">
        <f t="shared" si="8"/>
        <v>86</v>
      </c>
      <c r="L28" s="186">
        <f t="shared" si="8"/>
        <v>93</v>
      </c>
      <c r="M28" s="130">
        <f t="shared" si="9"/>
        <v>179</v>
      </c>
      <c r="N28" s="139">
        <f t="shared" si="10"/>
        <v>53.086419753086425</v>
      </c>
      <c r="O28" s="145">
        <f t="shared" si="10"/>
        <v>59.615384615384613</v>
      </c>
      <c r="P28" s="151">
        <f t="shared" si="10"/>
        <v>56.289308176100626</v>
      </c>
      <c r="S28" s="1" t="s">
        <v>62</v>
      </c>
    </row>
    <row r="29" spans="1:24" s="2" customFormat="1" ht="22.5" customHeight="1">
      <c r="A29" s="8" t="s">
        <v>17</v>
      </c>
      <c r="B29" s="164">
        <v>172</v>
      </c>
      <c r="C29" s="170">
        <v>188</v>
      </c>
      <c r="D29" s="130">
        <f t="shared" si="5"/>
        <v>360</v>
      </c>
      <c r="E29" s="164">
        <v>61</v>
      </c>
      <c r="F29" s="170">
        <v>66</v>
      </c>
      <c r="G29" s="130">
        <f t="shared" si="6"/>
        <v>127</v>
      </c>
      <c r="H29" s="164">
        <v>53</v>
      </c>
      <c r="I29" s="170">
        <v>52</v>
      </c>
      <c r="J29" s="130">
        <f t="shared" si="7"/>
        <v>105</v>
      </c>
      <c r="K29" s="181">
        <f t="shared" si="8"/>
        <v>114</v>
      </c>
      <c r="L29" s="186">
        <f t="shared" si="8"/>
        <v>118</v>
      </c>
      <c r="M29" s="130">
        <f t="shared" si="9"/>
        <v>232</v>
      </c>
      <c r="N29" s="139">
        <f t="shared" si="10"/>
        <v>66.279069767441854</v>
      </c>
      <c r="O29" s="145">
        <f t="shared" si="10"/>
        <v>62.765957446808507</v>
      </c>
      <c r="P29" s="151">
        <f t="shared" si="10"/>
        <v>64.444444444444443</v>
      </c>
    </row>
    <row r="30" spans="1:24" s="2" customFormat="1" ht="22.5" customHeight="1">
      <c r="A30" s="8" t="s">
        <v>4</v>
      </c>
      <c r="B30" s="164">
        <v>182</v>
      </c>
      <c r="C30" s="170">
        <v>198</v>
      </c>
      <c r="D30" s="130">
        <f t="shared" si="5"/>
        <v>380</v>
      </c>
      <c r="E30" s="164">
        <v>56</v>
      </c>
      <c r="F30" s="170">
        <v>63</v>
      </c>
      <c r="G30" s="130">
        <f t="shared" si="6"/>
        <v>119</v>
      </c>
      <c r="H30" s="164">
        <v>61</v>
      </c>
      <c r="I30" s="170">
        <v>68</v>
      </c>
      <c r="J30" s="130">
        <f t="shared" si="7"/>
        <v>129</v>
      </c>
      <c r="K30" s="181">
        <f t="shared" si="8"/>
        <v>117</v>
      </c>
      <c r="L30" s="186">
        <f t="shared" si="8"/>
        <v>131</v>
      </c>
      <c r="M30" s="130">
        <f t="shared" si="9"/>
        <v>248</v>
      </c>
      <c r="N30" s="139">
        <f t="shared" si="10"/>
        <v>64.285714285714292</v>
      </c>
      <c r="O30" s="145">
        <f t="shared" si="10"/>
        <v>66.161616161616166</v>
      </c>
      <c r="P30" s="151">
        <f t="shared" si="10"/>
        <v>65.26315789473685</v>
      </c>
    </row>
    <row r="31" spans="1:24" s="2" customFormat="1" ht="22.5" customHeight="1">
      <c r="A31" s="8" t="s">
        <v>10</v>
      </c>
      <c r="B31" s="164">
        <v>194</v>
      </c>
      <c r="C31" s="170">
        <v>195</v>
      </c>
      <c r="D31" s="130">
        <f t="shared" si="5"/>
        <v>389</v>
      </c>
      <c r="E31" s="164">
        <v>61</v>
      </c>
      <c r="F31" s="170">
        <v>60</v>
      </c>
      <c r="G31" s="130">
        <f t="shared" si="6"/>
        <v>121</v>
      </c>
      <c r="H31" s="164">
        <v>60</v>
      </c>
      <c r="I31" s="170">
        <v>59</v>
      </c>
      <c r="J31" s="130">
        <f t="shared" si="7"/>
        <v>119</v>
      </c>
      <c r="K31" s="181">
        <f t="shared" si="8"/>
        <v>121</v>
      </c>
      <c r="L31" s="186">
        <f t="shared" si="8"/>
        <v>119</v>
      </c>
      <c r="M31" s="130">
        <f t="shared" si="9"/>
        <v>240</v>
      </c>
      <c r="N31" s="139">
        <f t="shared" si="10"/>
        <v>62.371134020618555</v>
      </c>
      <c r="O31" s="145">
        <f t="shared" si="10"/>
        <v>61.025641025641029</v>
      </c>
      <c r="P31" s="151">
        <f t="shared" si="10"/>
        <v>61.696658097686374</v>
      </c>
    </row>
    <row r="32" spans="1:24" s="2" customFormat="1" ht="22.5" customHeight="1">
      <c r="A32" s="8" t="s">
        <v>14</v>
      </c>
      <c r="B32" s="164">
        <v>168</v>
      </c>
      <c r="C32" s="170">
        <v>173</v>
      </c>
      <c r="D32" s="130">
        <f t="shared" si="5"/>
        <v>341</v>
      </c>
      <c r="E32" s="164">
        <v>55</v>
      </c>
      <c r="F32" s="170">
        <v>60</v>
      </c>
      <c r="G32" s="130">
        <f t="shared" si="6"/>
        <v>115</v>
      </c>
      <c r="H32" s="164">
        <v>56</v>
      </c>
      <c r="I32" s="170">
        <v>51</v>
      </c>
      <c r="J32" s="130">
        <f t="shared" si="7"/>
        <v>107</v>
      </c>
      <c r="K32" s="181">
        <f t="shared" si="8"/>
        <v>111</v>
      </c>
      <c r="L32" s="186">
        <f t="shared" si="8"/>
        <v>111</v>
      </c>
      <c r="M32" s="130">
        <f t="shared" si="9"/>
        <v>222</v>
      </c>
      <c r="N32" s="139">
        <f t="shared" si="10"/>
        <v>66.071428571428569</v>
      </c>
      <c r="O32" s="145">
        <f t="shared" si="10"/>
        <v>64.161849710982651</v>
      </c>
      <c r="P32" s="151">
        <f t="shared" si="10"/>
        <v>65.102639296187675</v>
      </c>
    </row>
    <row r="33" spans="1:16" s="2" customFormat="1" ht="22.5" customHeight="1">
      <c r="A33" s="8" t="s">
        <v>20</v>
      </c>
      <c r="B33" s="164">
        <v>145</v>
      </c>
      <c r="C33" s="170">
        <v>154</v>
      </c>
      <c r="D33" s="130">
        <f t="shared" si="5"/>
        <v>299</v>
      </c>
      <c r="E33" s="164">
        <v>47</v>
      </c>
      <c r="F33" s="170">
        <v>60</v>
      </c>
      <c r="G33" s="130">
        <f t="shared" si="6"/>
        <v>107</v>
      </c>
      <c r="H33" s="164">
        <v>57</v>
      </c>
      <c r="I33" s="170">
        <v>42</v>
      </c>
      <c r="J33" s="130">
        <f t="shared" si="7"/>
        <v>99</v>
      </c>
      <c r="K33" s="181">
        <f t="shared" si="8"/>
        <v>104</v>
      </c>
      <c r="L33" s="186">
        <f t="shared" si="8"/>
        <v>102</v>
      </c>
      <c r="M33" s="130">
        <f t="shared" si="9"/>
        <v>206</v>
      </c>
      <c r="N33" s="139">
        <f t="shared" si="10"/>
        <v>71.724137931034477</v>
      </c>
      <c r="O33" s="145">
        <f t="shared" si="10"/>
        <v>66.233766233766232</v>
      </c>
      <c r="P33" s="151">
        <f t="shared" si="10"/>
        <v>68.896321070234109</v>
      </c>
    </row>
    <row r="34" spans="1:16" s="2" customFormat="1" ht="22.5" customHeight="1">
      <c r="A34" s="8" t="s">
        <v>23</v>
      </c>
      <c r="B34" s="164">
        <v>121</v>
      </c>
      <c r="C34" s="170">
        <v>134</v>
      </c>
      <c r="D34" s="130">
        <f t="shared" si="5"/>
        <v>255</v>
      </c>
      <c r="E34" s="164">
        <v>52</v>
      </c>
      <c r="F34" s="170">
        <v>59</v>
      </c>
      <c r="G34" s="130">
        <f t="shared" si="6"/>
        <v>111</v>
      </c>
      <c r="H34" s="164">
        <v>33</v>
      </c>
      <c r="I34" s="170">
        <v>37</v>
      </c>
      <c r="J34" s="130">
        <f t="shared" si="7"/>
        <v>70</v>
      </c>
      <c r="K34" s="181">
        <f t="shared" si="8"/>
        <v>85</v>
      </c>
      <c r="L34" s="186">
        <f t="shared" si="8"/>
        <v>96</v>
      </c>
      <c r="M34" s="130">
        <f t="shared" si="9"/>
        <v>181</v>
      </c>
      <c r="N34" s="139">
        <f t="shared" si="10"/>
        <v>70.247933884297524</v>
      </c>
      <c r="O34" s="145">
        <f t="shared" si="10"/>
        <v>71.641791044776113</v>
      </c>
      <c r="P34" s="151">
        <f t="shared" si="10"/>
        <v>70.980392156862749</v>
      </c>
    </row>
    <row r="35" spans="1:16" s="2" customFormat="1" ht="22.5" customHeight="1">
      <c r="A35" s="10" t="s">
        <v>35</v>
      </c>
      <c r="B35" s="164">
        <v>441</v>
      </c>
      <c r="C35" s="170">
        <v>631</v>
      </c>
      <c r="D35" s="172">
        <f t="shared" si="5"/>
        <v>1072</v>
      </c>
      <c r="E35" s="164">
        <v>138</v>
      </c>
      <c r="F35" s="170">
        <v>186</v>
      </c>
      <c r="G35" s="172">
        <f t="shared" si="6"/>
        <v>324</v>
      </c>
      <c r="H35" s="164">
        <v>117</v>
      </c>
      <c r="I35" s="170">
        <v>127</v>
      </c>
      <c r="J35" s="172">
        <f t="shared" si="7"/>
        <v>244</v>
      </c>
      <c r="K35" s="182">
        <f t="shared" si="8"/>
        <v>255</v>
      </c>
      <c r="L35" s="187">
        <f t="shared" si="8"/>
        <v>313</v>
      </c>
      <c r="M35" s="130">
        <f t="shared" si="9"/>
        <v>568</v>
      </c>
      <c r="N35" s="190">
        <f t="shared" si="10"/>
        <v>57.823129251700678</v>
      </c>
      <c r="O35" s="195">
        <f t="shared" si="10"/>
        <v>49.603803486529316</v>
      </c>
      <c r="P35" s="197">
        <f t="shared" si="10"/>
        <v>52.985074626865668</v>
      </c>
    </row>
    <row r="36" spans="1:16" s="2" customFormat="1" ht="22.5" customHeight="1">
      <c r="A36" s="11" t="s">
        <v>34</v>
      </c>
      <c r="B36" s="42">
        <f t="shared" ref="B36:M36" si="11">SUM(B23:B35)</f>
        <v>1981</v>
      </c>
      <c r="C36" s="22">
        <f t="shared" si="11"/>
        <v>2207</v>
      </c>
      <c r="D36" s="37">
        <f t="shared" si="11"/>
        <v>4188</v>
      </c>
      <c r="E36" s="42">
        <f t="shared" si="11"/>
        <v>621</v>
      </c>
      <c r="F36" s="22">
        <f t="shared" si="11"/>
        <v>718</v>
      </c>
      <c r="G36" s="37">
        <f t="shared" si="11"/>
        <v>1339</v>
      </c>
      <c r="H36" s="42">
        <f t="shared" si="11"/>
        <v>568</v>
      </c>
      <c r="I36" s="22">
        <f t="shared" si="11"/>
        <v>565</v>
      </c>
      <c r="J36" s="37">
        <f t="shared" si="11"/>
        <v>1133</v>
      </c>
      <c r="K36" s="42">
        <f t="shared" si="11"/>
        <v>1189</v>
      </c>
      <c r="L36" s="22">
        <f t="shared" si="11"/>
        <v>1283</v>
      </c>
      <c r="M36" s="37">
        <f t="shared" si="11"/>
        <v>2472</v>
      </c>
      <c r="N36" s="143">
        <f t="shared" si="10"/>
        <v>60.020191822311965</v>
      </c>
      <c r="O36" s="149">
        <f t="shared" si="10"/>
        <v>58.133212505663799</v>
      </c>
      <c r="P36" s="155">
        <f t="shared" si="10"/>
        <v>59.025787965616047</v>
      </c>
    </row>
    <row r="38" spans="1:16" s="2" customFormat="1" ht="13.5">
      <c r="A38" s="158" t="s">
        <v>9</v>
      </c>
      <c r="B38" s="165">
        <f>B36</f>
        <v>1981</v>
      </c>
      <c r="C38" s="165">
        <f>C36</f>
        <v>2207</v>
      </c>
      <c r="D38" s="173">
        <f>SUM(B38:C38)</f>
        <v>4188</v>
      </c>
      <c r="E38" s="178">
        <f>E36</f>
        <v>621</v>
      </c>
      <c r="F38" s="178">
        <f>F36</f>
        <v>718</v>
      </c>
      <c r="G38" s="173">
        <f>SUM(E38:F38)</f>
        <v>1339</v>
      </c>
      <c r="H38" s="178">
        <f>H36</f>
        <v>568</v>
      </c>
      <c r="I38" s="178">
        <f>I36</f>
        <v>565</v>
      </c>
      <c r="J38" s="173">
        <f>SUM(H38:I38)</f>
        <v>1133</v>
      </c>
      <c r="K38" s="165">
        <f>K36</f>
        <v>1189</v>
      </c>
      <c r="L38" s="165">
        <f>L36</f>
        <v>1283</v>
      </c>
      <c r="M38" s="173">
        <f>SUM(K38:L38)</f>
        <v>2472</v>
      </c>
      <c r="N38" s="192">
        <f>IF(OR(K38=0,B38=0),0,K38/B38*100)</f>
        <v>60.020191822311965</v>
      </c>
      <c r="O38" s="192">
        <f>IF(OR(L38=0,C38=0),0,L38/C38*100)</f>
        <v>58.133212505663799</v>
      </c>
      <c r="P38" s="192">
        <f>IF(OR(M38=0,D38=0),0,M38/D38*100)</f>
        <v>59.025787965616047</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28</v>
      </c>
      <c r="C40" s="167">
        <f t="shared" ref="C40:C52" si="13">ROUND(IF(C23=0,0,C23*$C$38/$C$36),0)</f>
        <v>30</v>
      </c>
      <c r="D40" s="166">
        <f t="shared" ref="D40:D52" si="14">SUM(B40:C40)</f>
        <v>58</v>
      </c>
      <c r="E40" s="167">
        <f t="shared" ref="E40:E52" si="15">ROUND(IF(E23=0,0,E23*$E$38/$E$36),0)</f>
        <v>5</v>
      </c>
      <c r="F40" s="167">
        <f t="shared" ref="F40:F52" si="16">ROUND(IF(F23=0,0,F23*$F$38/$F$36),0)</f>
        <v>8</v>
      </c>
      <c r="G40" s="166">
        <f t="shared" ref="G40:G52" si="17">SUM(E40:F40)</f>
        <v>13</v>
      </c>
      <c r="H40" s="167">
        <f t="shared" ref="H40:H52" si="18">ROUND(IF(H23=0,0,H23*$H$38/$H$36),0)</f>
        <v>12</v>
      </c>
      <c r="I40" s="167">
        <f t="shared" ref="I40:I52" si="19">ROUND(IF(I23=0,0,I23*$I$38/$I$36),0)</f>
        <v>11</v>
      </c>
      <c r="J40" s="166">
        <f t="shared" ref="J40:J52" si="20">SUM(H40:I40)</f>
        <v>23</v>
      </c>
      <c r="K40" s="167">
        <f t="shared" ref="K40:K52" si="21">ROUND(IF(K23=0,0,K23*$K$38/$K$36),0)</f>
        <v>17</v>
      </c>
      <c r="L40" s="167">
        <f t="shared" ref="L40:L52" si="22">ROUND(IF(L23=0,0,L23*$L$38/$L$36),0)</f>
        <v>19</v>
      </c>
      <c r="M40" s="166">
        <f t="shared" ref="M40:M52" si="23">SUM(K40:L40)</f>
        <v>36</v>
      </c>
      <c r="N40" s="193">
        <f t="shared" ref="N40:P52" si="24">IF(OR(K40=0,B40=0),0,K40/B40*100)</f>
        <v>60.714285714285708</v>
      </c>
      <c r="O40" s="193">
        <f t="shared" si="24"/>
        <v>63.333333333333329</v>
      </c>
      <c r="P40" s="193">
        <f t="shared" si="24"/>
        <v>62.068965517241381</v>
      </c>
    </row>
    <row r="41" spans="1:16" s="2" customFormat="1" ht="13.5">
      <c r="A41" s="159" t="s">
        <v>70</v>
      </c>
      <c r="B41" s="167">
        <f t="shared" si="12"/>
        <v>24</v>
      </c>
      <c r="C41" s="167">
        <f t="shared" si="13"/>
        <v>25</v>
      </c>
      <c r="D41" s="166">
        <f t="shared" si="14"/>
        <v>49</v>
      </c>
      <c r="E41" s="167">
        <f t="shared" si="15"/>
        <v>6</v>
      </c>
      <c r="F41" s="167">
        <f t="shared" si="16"/>
        <v>7</v>
      </c>
      <c r="G41" s="166">
        <f t="shared" si="17"/>
        <v>13</v>
      </c>
      <c r="H41" s="167">
        <f t="shared" si="18"/>
        <v>4</v>
      </c>
      <c r="I41" s="167">
        <f t="shared" si="19"/>
        <v>4</v>
      </c>
      <c r="J41" s="166">
        <f t="shared" si="20"/>
        <v>8</v>
      </c>
      <c r="K41" s="167">
        <f t="shared" si="21"/>
        <v>10</v>
      </c>
      <c r="L41" s="167">
        <f t="shared" si="22"/>
        <v>11</v>
      </c>
      <c r="M41" s="166">
        <f t="shared" si="23"/>
        <v>21</v>
      </c>
      <c r="N41" s="193">
        <f t="shared" si="24"/>
        <v>41.666666666666671</v>
      </c>
      <c r="O41" s="193">
        <f t="shared" si="24"/>
        <v>44</v>
      </c>
      <c r="P41" s="193">
        <f t="shared" si="24"/>
        <v>42.857142857142854</v>
      </c>
    </row>
    <row r="42" spans="1:16" s="2" customFormat="1" ht="13.5">
      <c r="A42" s="160" t="s">
        <v>0</v>
      </c>
      <c r="B42" s="167">
        <f t="shared" si="12"/>
        <v>102</v>
      </c>
      <c r="C42" s="167">
        <f t="shared" si="13"/>
        <v>105</v>
      </c>
      <c r="D42" s="166">
        <f t="shared" si="14"/>
        <v>207</v>
      </c>
      <c r="E42" s="167">
        <f t="shared" si="15"/>
        <v>19</v>
      </c>
      <c r="F42" s="167">
        <f t="shared" si="16"/>
        <v>32</v>
      </c>
      <c r="G42" s="166">
        <f t="shared" si="17"/>
        <v>51</v>
      </c>
      <c r="H42" s="167">
        <f t="shared" si="18"/>
        <v>25</v>
      </c>
      <c r="I42" s="167">
        <f t="shared" si="19"/>
        <v>22</v>
      </c>
      <c r="J42" s="166">
        <f t="shared" si="20"/>
        <v>47</v>
      </c>
      <c r="K42" s="167">
        <f t="shared" si="21"/>
        <v>44</v>
      </c>
      <c r="L42" s="167">
        <f t="shared" si="22"/>
        <v>54</v>
      </c>
      <c r="M42" s="166">
        <f t="shared" si="23"/>
        <v>98</v>
      </c>
      <c r="N42" s="193">
        <f t="shared" si="24"/>
        <v>43.137254901960787</v>
      </c>
      <c r="O42" s="193">
        <f t="shared" si="24"/>
        <v>51.428571428571423</v>
      </c>
      <c r="P42" s="193">
        <f t="shared" si="24"/>
        <v>47.342995169082123</v>
      </c>
    </row>
    <row r="43" spans="1:16" s="2" customFormat="1" ht="13.5">
      <c r="A43" s="160" t="s">
        <v>7</v>
      </c>
      <c r="B43" s="167">
        <f t="shared" si="12"/>
        <v>111</v>
      </c>
      <c r="C43" s="167">
        <f t="shared" si="13"/>
        <v>99</v>
      </c>
      <c r="D43" s="166">
        <f t="shared" si="14"/>
        <v>210</v>
      </c>
      <c r="E43" s="167">
        <f t="shared" si="15"/>
        <v>26</v>
      </c>
      <c r="F43" s="167">
        <f t="shared" si="16"/>
        <v>18</v>
      </c>
      <c r="G43" s="166">
        <f t="shared" si="17"/>
        <v>44</v>
      </c>
      <c r="H43" s="167">
        <f t="shared" si="18"/>
        <v>24</v>
      </c>
      <c r="I43" s="167">
        <f t="shared" si="19"/>
        <v>27</v>
      </c>
      <c r="J43" s="166">
        <f t="shared" si="20"/>
        <v>51</v>
      </c>
      <c r="K43" s="167">
        <f t="shared" si="21"/>
        <v>50</v>
      </c>
      <c r="L43" s="167">
        <f t="shared" si="22"/>
        <v>45</v>
      </c>
      <c r="M43" s="166">
        <f t="shared" si="23"/>
        <v>95</v>
      </c>
      <c r="N43" s="193">
        <f t="shared" si="24"/>
        <v>45.045045045045043</v>
      </c>
      <c r="O43" s="193">
        <f t="shared" si="24"/>
        <v>45.454545454545453</v>
      </c>
      <c r="P43" s="193">
        <f t="shared" si="24"/>
        <v>45.238095238095241</v>
      </c>
    </row>
    <row r="44" spans="1:16" s="2" customFormat="1" ht="13.5">
      <c r="A44" s="160" t="s">
        <v>11</v>
      </c>
      <c r="B44" s="167">
        <f t="shared" si="12"/>
        <v>131</v>
      </c>
      <c r="C44" s="167">
        <f t="shared" si="13"/>
        <v>119</v>
      </c>
      <c r="D44" s="166">
        <f t="shared" si="14"/>
        <v>250</v>
      </c>
      <c r="E44" s="167">
        <f t="shared" si="15"/>
        <v>42</v>
      </c>
      <c r="F44" s="167">
        <f t="shared" si="16"/>
        <v>43</v>
      </c>
      <c r="G44" s="166">
        <f t="shared" si="17"/>
        <v>85</v>
      </c>
      <c r="H44" s="167">
        <f t="shared" si="18"/>
        <v>33</v>
      </c>
      <c r="I44" s="167">
        <f t="shared" si="19"/>
        <v>28</v>
      </c>
      <c r="J44" s="166">
        <f t="shared" si="20"/>
        <v>61</v>
      </c>
      <c r="K44" s="167">
        <f t="shared" si="21"/>
        <v>75</v>
      </c>
      <c r="L44" s="167">
        <f t="shared" si="22"/>
        <v>71</v>
      </c>
      <c r="M44" s="166">
        <f t="shared" si="23"/>
        <v>146</v>
      </c>
      <c r="N44" s="193">
        <f t="shared" si="24"/>
        <v>57.251908396946561</v>
      </c>
      <c r="O44" s="193">
        <f t="shared" si="24"/>
        <v>59.663865546218489</v>
      </c>
      <c r="P44" s="193">
        <f t="shared" si="24"/>
        <v>58.4</v>
      </c>
    </row>
    <row r="45" spans="1:16" s="2" customFormat="1" ht="13.5">
      <c r="A45" s="160" t="s">
        <v>5</v>
      </c>
      <c r="B45" s="167">
        <f t="shared" si="12"/>
        <v>162</v>
      </c>
      <c r="C45" s="167">
        <f t="shared" si="13"/>
        <v>156</v>
      </c>
      <c r="D45" s="166">
        <f t="shared" si="14"/>
        <v>318</v>
      </c>
      <c r="E45" s="167">
        <f t="shared" si="15"/>
        <v>53</v>
      </c>
      <c r="F45" s="167">
        <f t="shared" si="16"/>
        <v>56</v>
      </c>
      <c r="G45" s="166">
        <f t="shared" si="17"/>
        <v>109</v>
      </c>
      <c r="H45" s="167">
        <f t="shared" si="18"/>
        <v>33</v>
      </c>
      <c r="I45" s="167">
        <f t="shared" si="19"/>
        <v>37</v>
      </c>
      <c r="J45" s="166">
        <f t="shared" si="20"/>
        <v>70</v>
      </c>
      <c r="K45" s="167">
        <f t="shared" si="21"/>
        <v>86</v>
      </c>
      <c r="L45" s="167">
        <f t="shared" si="22"/>
        <v>93</v>
      </c>
      <c r="M45" s="166">
        <f t="shared" si="23"/>
        <v>179</v>
      </c>
      <c r="N45" s="193">
        <f t="shared" si="24"/>
        <v>53.086419753086425</v>
      </c>
      <c r="O45" s="193">
        <f t="shared" si="24"/>
        <v>59.615384615384613</v>
      </c>
      <c r="P45" s="193">
        <f t="shared" si="24"/>
        <v>56.289308176100626</v>
      </c>
    </row>
    <row r="46" spans="1:16" s="2" customFormat="1" ht="13.5">
      <c r="A46" s="160" t="s">
        <v>17</v>
      </c>
      <c r="B46" s="167">
        <f t="shared" si="12"/>
        <v>172</v>
      </c>
      <c r="C46" s="167">
        <f t="shared" si="13"/>
        <v>188</v>
      </c>
      <c r="D46" s="166">
        <f t="shared" si="14"/>
        <v>360</v>
      </c>
      <c r="E46" s="167">
        <f t="shared" si="15"/>
        <v>61</v>
      </c>
      <c r="F46" s="167">
        <f t="shared" si="16"/>
        <v>66</v>
      </c>
      <c r="G46" s="166">
        <f t="shared" si="17"/>
        <v>127</v>
      </c>
      <c r="H46" s="167">
        <f t="shared" si="18"/>
        <v>53</v>
      </c>
      <c r="I46" s="167">
        <f t="shared" si="19"/>
        <v>52</v>
      </c>
      <c r="J46" s="166">
        <f t="shared" si="20"/>
        <v>105</v>
      </c>
      <c r="K46" s="167">
        <f t="shared" si="21"/>
        <v>114</v>
      </c>
      <c r="L46" s="167">
        <f t="shared" si="22"/>
        <v>118</v>
      </c>
      <c r="M46" s="166">
        <f t="shared" si="23"/>
        <v>232</v>
      </c>
      <c r="N46" s="193">
        <f t="shared" si="24"/>
        <v>66.279069767441854</v>
      </c>
      <c r="O46" s="193">
        <f t="shared" si="24"/>
        <v>62.765957446808507</v>
      </c>
      <c r="P46" s="193">
        <f t="shared" si="24"/>
        <v>64.444444444444443</v>
      </c>
    </row>
    <row r="47" spans="1:16" s="2" customFormat="1" ht="13.5">
      <c r="A47" s="160" t="s">
        <v>4</v>
      </c>
      <c r="B47" s="167">
        <f t="shared" si="12"/>
        <v>182</v>
      </c>
      <c r="C47" s="167">
        <f t="shared" si="13"/>
        <v>198</v>
      </c>
      <c r="D47" s="166">
        <f t="shared" si="14"/>
        <v>380</v>
      </c>
      <c r="E47" s="167">
        <f t="shared" si="15"/>
        <v>56</v>
      </c>
      <c r="F47" s="167">
        <f t="shared" si="16"/>
        <v>63</v>
      </c>
      <c r="G47" s="166">
        <f t="shared" si="17"/>
        <v>119</v>
      </c>
      <c r="H47" s="167">
        <f t="shared" si="18"/>
        <v>61</v>
      </c>
      <c r="I47" s="167">
        <f t="shared" si="19"/>
        <v>68</v>
      </c>
      <c r="J47" s="166">
        <f t="shared" si="20"/>
        <v>129</v>
      </c>
      <c r="K47" s="167">
        <f t="shared" si="21"/>
        <v>117</v>
      </c>
      <c r="L47" s="167">
        <f t="shared" si="22"/>
        <v>131</v>
      </c>
      <c r="M47" s="166">
        <f t="shared" si="23"/>
        <v>248</v>
      </c>
      <c r="N47" s="193">
        <f t="shared" si="24"/>
        <v>64.285714285714292</v>
      </c>
      <c r="O47" s="193">
        <f t="shared" si="24"/>
        <v>66.161616161616166</v>
      </c>
      <c r="P47" s="193">
        <f t="shared" si="24"/>
        <v>65.26315789473685</v>
      </c>
    </row>
    <row r="48" spans="1:16" s="2" customFormat="1" ht="13.5">
      <c r="A48" s="160" t="s">
        <v>10</v>
      </c>
      <c r="B48" s="167">
        <f t="shared" si="12"/>
        <v>194</v>
      </c>
      <c r="C48" s="167">
        <f t="shared" si="13"/>
        <v>195</v>
      </c>
      <c r="D48" s="166">
        <f t="shared" si="14"/>
        <v>389</v>
      </c>
      <c r="E48" s="167">
        <f t="shared" si="15"/>
        <v>61</v>
      </c>
      <c r="F48" s="167">
        <f t="shared" si="16"/>
        <v>60</v>
      </c>
      <c r="G48" s="166">
        <f t="shared" si="17"/>
        <v>121</v>
      </c>
      <c r="H48" s="167">
        <f t="shared" si="18"/>
        <v>60</v>
      </c>
      <c r="I48" s="167">
        <f t="shared" si="19"/>
        <v>59</v>
      </c>
      <c r="J48" s="166">
        <f t="shared" si="20"/>
        <v>119</v>
      </c>
      <c r="K48" s="167">
        <f t="shared" si="21"/>
        <v>121</v>
      </c>
      <c r="L48" s="167">
        <f t="shared" si="22"/>
        <v>119</v>
      </c>
      <c r="M48" s="166">
        <f t="shared" si="23"/>
        <v>240</v>
      </c>
      <c r="N48" s="193">
        <f t="shared" si="24"/>
        <v>62.371134020618555</v>
      </c>
      <c r="O48" s="193">
        <f t="shared" si="24"/>
        <v>61.025641025641029</v>
      </c>
      <c r="P48" s="193">
        <f t="shared" si="24"/>
        <v>61.696658097686374</v>
      </c>
    </row>
    <row r="49" spans="1:16" s="2" customFormat="1" ht="13.5">
      <c r="A49" s="160" t="s">
        <v>14</v>
      </c>
      <c r="B49" s="167">
        <f t="shared" si="12"/>
        <v>168</v>
      </c>
      <c r="C49" s="167">
        <f t="shared" si="13"/>
        <v>173</v>
      </c>
      <c r="D49" s="166">
        <f t="shared" si="14"/>
        <v>341</v>
      </c>
      <c r="E49" s="167">
        <f t="shared" si="15"/>
        <v>55</v>
      </c>
      <c r="F49" s="167">
        <f t="shared" si="16"/>
        <v>60</v>
      </c>
      <c r="G49" s="166">
        <f t="shared" si="17"/>
        <v>115</v>
      </c>
      <c r="H49" s="167">
        <f t="shared" si="18"/>
        <v>56</v>
      </c>
      <c r="I49" s="167">
        <f t="shared" si="19"/>
        <v>51</v>
      </c>
      <c r="J49" s="166">
        <f t="shared" si="20"/>
        <v>107</v>
      </c>
      <c r="K49" s="167">
        <f t="shared" si="21"/>
        <v>111</v>
      </c>
      <c r="L49" s="167">
        <f t="shared" si="22"/>
        <v>111</v>
      </c>
      <c r="M49" s="166">
        <f t="shared" si="23"/>
        <v>222</v>
      </c>
      <c r="N49" s="193">
        <f t="shared" si="24"/>
        <v>66.071428571428569</v>
      </c>
      <c r="O49" s="193">
        <f t="shared" si="24"/>
        <v>64.161849710982651</v>
      </c>
      <c r="P49" s="193">
        <f t="shared" si="24"/>
        <v>65.102639296187675</v>
      </c>
    </row>
    <row r="50" spans="1:16" s="2" customFormat="1" ht="13.5">
      <c r="A50" s="160" t="s">
        <v>20</v>
      </c>
      <c r="B50" s="167">
        <f t="shared" si="12"/>
        <v>145</v>
      </c>
      <c r="C50" s="167">
        <f t="shared" si="13"/>
        <v>154</v>
      </c>
      <c r="D50" s="166">
        <f t="shared" si="14"/>
        <v>299</v>
      </c>
      <c r="E50" s="167">
        <f t="shared" si="15"/>
        <v>47</v>
      </c>
      <c r="F50" s="167">
        <f t="shared" si="16"/>
        <v>60</v>
      </c>
      <c r="G50" s="166">
        <f t="shared" si="17"/>
        <v>107</v>
      </c>
      <c r="H50" s="167">
        <f t="shared" si="18"/>
        <v>57</v>
      </c>
      <c r="I50" s="167">
        <f t="shared" si="19"/>
        <v>42</v>
      </c>
      <c r="J50" s="166">
        <f t="shared" si="20"/>
        <v>99</v>
      </c>
      <c r="K50" s="167">
        <f t="shared" si="21"/>
        <v>104</v>
      </c>
      <c r="L50" s="167">
        <f t="shared" si="22"/>
        <v>102</v>
      </c>
      <c r="M50" s="166">
        <f t="shared" si="23"/>
        <v>206</v>
      </c>
      <c r="N50" s="193">
        <f t="shared" si="24"/>
        <v>71.724137931034477</v>
      </c>
      <c r="O50" s="193">
        <f t="shared" si="24"/>
        <v>66.233766233766232</v>
      </c>
      <c r="P50" s="193">
        <f t="shared" si="24"/>
        <v>68.896321070234109</v>
      </c>
    </row>
    <row r="51" spans="1:16" s="2" customFormat="1" ht="13.5">
      <c r="A51" s="160" t="s">
        <v>23</v>
      </c>
      <c r="B51" s="167">
        <f t="shared" si="12"/>
        <v>121</v>
      </c>
      <c r="C51" s="167">
        <f t="shared" si="13"/>
        <v>134</v>
      </c>
      <c r="D51" s="166">
        <f t="shared" si="14"/>
        <v>255</v>
      </c>
      <c r="E51" s="167">
        <f t="shared" si="15"/>
        <v>52</v>
      </c>
      <c r="F51" s="167">
        <f t="shared" si="16"/>
        <v>59</v>
      </c>
      <c r="G51" s="166">
        <f t="shared" si="17"/>
        <v>111</v>
      </c>
      <c r="H51" s="167">
        <f t="shared" si="18"/>
        <v>33</v>
      </c>
      <c r="I51" s="167">
        <f t="shared" si="19"/>
        <v>37</v>
      </c>
      <c r="J51" s="166">
        <f t="shared" si="20"/>
        <v>70</v>
      </c>
      <c r="K51" s="167">
        <f t="shared" si="21"/>
        <v>85</v>
      </c>
      <c r="L51" s="167">
        <f t="shared" si="22"/>
        <v>96</v>
      </c>
      <c r="M51" s="166">
        <f t="shared" si="23"/>
        <v>181</v>
      </c>
      <c r="N51" s="193">
        <f t="shared" si="24"/>
        <v>70.247933884297524</v>
      </c>
      <c r="O51" s="193">
        <f t="shared" si="24"/>
        <v>71.641791044776113</v>
      </c>
      <c r="P51" s="193">
        <f t="shared" si="24"/>
        <v>70.980392156862749</v>
      </c>
    </row>
    <row r="52" spans="1:16" s="2" customFormat="1" ht="13.5">
      <c r="A52" s="160" t="s">
        <v>35</v>
      </c>
      <c r="B52" s="167">
        <f t="shared" si="12"/>
        <v>441</v>
      </c>
      <c r="C52" s="167">
        <f t="shared" si="13"/>
        <v>631</v>
      </c>
      <c r="D52" s="166">
        <f t="shared" si="14"/>
        <v>1072</v>
      </c>
      <c r="E52" s="167">
        <f t="shared" si="15"/>
        <v>138</v>
      </c>
      <c r="F52" s="167">
        <f t="shared" si="16"/>
        <v>186</v>
      </c>
      <c r="G52" s="166">
        <f t="shared" si="17"/>
        <v>324</v>
      </c>
      <c r="H52" s="167">
        <f t="shared" si="18"/>
        <v>117</v>
      </c>
      <c r="I52" s="167">
        <f t="shared" si="19"/>
        <v>127</v>
      </c>
      <c r="J52" s="166">
        <f t="shared" si="20"/>
        <v>244</v>
      </c>
      <c r="K52" s="167">
        <f t="shared" si="21"/>
        <v>255</v>
      </c>
      <c r="L52" s="167">
        <f t="shared" si="22"/>
        <v>313</v>
      </c>
      <c r="M52" s="166">
        <f t="shared" si="23"/>
        <v>568</v>
      </c>
      <c r="N52" s="193">
        <f t="shared" si="24"/>
        <v>57.823129251700678</v>
      </c>
      <c r="O52" s="193">
        <f t="shared" si="24"/>
        <v>49.603803486529316</v>
      </c>
      <c r="P52" s="193">
        <f t="shared" si="24"/>
        <v>52.985074626865668</v>
      </c>
    </row>
    <row r="53" spans="1:16" s="2" customFormat="1" ht="13.5">
      <c r="A53" s="160" t="s">
        <v>34</v>
      </c>
      <c r="B53" s="166">
        <f t="shared" ref="B53:M53" si="25">SUM(B40:B52)</f>
        <v>1981</v>
      </c>
      <c r="C53" s="166">
        <f t="shared" si="25"/>
        <v>2207</v>
      </c>
      <c r="D53" s="166">
        <f t="shared" si="25"/>
        <v>4188</v>
      </c>
      <c r="E53" s="166">
        <f t="shared" si="25"/>
        <v>621</v>
      </c>
      <c r="F53" s="166">
        <f t="shared" si="25"/>
        <v>718</v>
      </c>
      <c r="G53" s="166">
        <f t="shared" si="25"/>
        <v>1339</v>
      </c>
      <c r="H53" s="166">
        <f t="shared" si="25"/>
        <v>568</v>
      </c>
      <c r="I53" s="166">
        <f t="shared" si="25"/>
        <v>565</v>
      </c>
      <c r="J53" s="166">
        <f t="shared" si="25"/>
        <v>1133</v>
      </c>
      <c r="K53" s="166">
        <f t="shared" si="25"/>
        <v>1189</v>
      </c>
      <c r="L53" s="166">
        <f t="shared" si="25"/>
        <v>1283</v>
      </c>
      <c r="M53" s="166">
        <f t="shared" si="25"/>
        <v>2472</v>
      </c>
      <c r="N53" s="193">
        <f>ROUND(IF(OR(K53=0,B53=0),0,K53/B53*100),2)</f>
        <v>60.02</v>
      </c>
      <c r="O53" s="193">
        <f>ROUND(IF(OR(L53=0,C53=0),0,L53/C53*100),2)</f>
        <v>58.13</v>
      </c>
      <c r="P53" s="193">
        <f>ROUND(IF(OR(M53=0,D53=0),0,M53/D53*100),2)</f>
        <v>59.03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979" priority="201" stopIfTrue="1" operator="notEqual">
      <formula>B36</formula>
    </cfRule>
  </conditionalFormatting>
  <conditionalFormatting sqref="H49:J49">
    <cfRule type="cellIs" dxfId="1978" priority="202" stopIfTrue="1" operator="greaterThan">
      <formula>100</formula>
    </cfRule>
    <cfRule type="cellIs" dxfId="1977" priority="203" stopIfTrue="1" operator="notEqual">
      <formula>H36</formula>
    </cfRule>
  </conditionalFormatting>
  <conditionalFormatting sqref="H39:J48">
    <cfRule type="cellIs" dxfId="1976" priority="204" stopIfTrue="1" operator="greaterThan">
      <formula>100</formula>
    </cfRule>
  </conditionalFormatting>
  <conditionalFormatting sqref="B49:G49">
    <cfRule type="cellIs" dxfId="1975" priority="200" stopIfTrue="1" operator="notEqual">
      <formula>B36</formula>
    </cfRule>
  </conditionalFormatting>
  <conditionalFormatting sqref="H49:J49">
    <cfRule type="cellIs" dxfId="1974" priority="198" stopIfTrue="1" operator="greaterThan">
      <formula>100</formula>
    </cfRule>
    <cfRule type="cellIs" dxfId="1973" priority="199" stopIfTrue="1" operator="notEqual">
      <formula>H36</formula>
    </cfRule>
  </conditionalFormatting>
  <conditionalFormatting sqref="H39:J48">
    <cfRule type="cellIs" dxfId="1972" priority="197" stopIfTrue="1" operator="greaterThan">
      <formula>100</formula>
    </cfRule>
  </conditionalFormatting>
  <conditionalFormatting sqref="B49:G49">
    <cfRule type="cellIs" dxfId="1971" priority="196" stopIfTrue="1" operator="notEqual">
      <formula>B36</formula>
    </cfRule>
  </conditionalFormatting>
  <conditionalFormatting sqref="H49:J49">
    <cfRule type="cellIs" dxfId="1970" priority="194" stopIfTrue="1" operator="greaterThan">
      <formula>100</formula>
    </cfRule>
    <cfRule type="cellIs" dxfId="1969" priority="195" stopIfTrue="1" operator="notEqual">
      <formula>H36</formula>
    </cfRule>
  </conditionalFormatting>
  <conditionalFormatting sqref="H39:J48">
    <cfRule type="cellIs" dxfId="1968" priority="193" stopIfTrue="1" operator="greaterThan">
      <formula>100</formula>
    </cfRule>
  </conditionalFormatting>
  <conditionalFormatting sqref="B49:G49">
    <cfRule type="cellIs" dxfId="1967" priority="192" stopIfTrue="1" operator="notEqual">
      <formula>B36</formula>
    </cfRule>
  </conditionalFormatting>
  <conditionalFormatting sqref="H49:J49">
    <cfRule type="cellIs" dxfId="1966" priority="190" stopIfTrue="1" operator="greaterThan">
      <formula>100</formula>
    </cfRule>
    <cfRule type="cellIs" dxfId="1965" priority="191" stopIfTrue="1" operator="notEqual">
      <formula>H36</formula>
    </cfRule>
  </conditionalFormatting>
  <conditionalFormatting sqref="H39:J48">
    <cfRule type="cellIs" dxfId="1964" priority="189" stopIfTrue="1" operator="greaterThan">
      <formula>100</formula>
    </cfRule>
  </conditionalFormatting>
  <conditionalFormatting sqref="B49:G49">
    <cfRule type="cellIs" dxfId="1963" priority="188" stopIfTrue="1" operator="notEqual">
      <formula>B36</formula>
    </cfRule>
  </conditionalFormatting>
  <conditionalFormatting sqref="H49:J49">
    <cfRule type="cellIs" dxfId="1962" priority="186" stopIfTrue="1" operator="greaterThan">
      <formula>100</formula>
    </cfRule>
    <cfRule type="cellIs" dxfId="1961" priority="187" stopIfTrue="1" operator="notEqual">
      <formula>H36</formula>
    </cfRule>
  </conditionalFormatting>
  <conditionalFormatting sqref="H39:J48">
    <cfRule type="cellIs" dxfId="1960" priority="185" stopIfTrue="1" operator="greaterThan">
      <formula>100</formula>
    </cfRule>
  </conditionalFormatting>
  <conditionalFormatting sqref="B49:G49">
    <cfRule type="cellIs" dxfId="1959" priority="184" stopIfTrue="1" operator="notEqual">
      <formula>B36</formula>
    </cfRule>
  </conditionalFormatting>
  <conditionalFormatting sqref="H49:J49">
    <cfRule type="cellIs" dxfId="1958" priority="182" stopIfTrue="1" operator="greaterThan">
      <formula>100</formula>
    </cfRule>
    <cfRule type="cellIs" dxfId="1957" priority="183" stopIfTrue="1" operator="notEqual">
      <formula>H36</formula>
    </cfRule>
  </conditionalFormatting>
  <conditionalFormatting sqref="H39:J48">
    <cfRule type="cellIs" dxfId="1956" priority="181" stopIfTrue="1" operator="greaterThan">
      <formula>100</formula>
    </cfRule>
  </conditionalFormatting>
  <conditionalFormatting sqref="B49:G49">
    <cfRule type="cellIs" dxfId="1955" priority="180" stopIfTrue="1" operator="notEqual">
      <formula>B36</formula>
    </cfRule>
  </conditionalFormatting>
  <conditionalFormatting sqref="H49:J49">
    <cfRule type="cellIs" dxfId="1954" priority="178" stopIfTrue="1" operator="greaterThan">
      <formula>100</formula>
    </cfRule>
    <cfRule type="cellIs" dxfId="1953" priority="179" stopIfTrue="1" operator="notEqual">
      <formula>H36</formula>
    </cfRule>
  </conditionalFormatting>
  <conditionalFormatting sqref="H39:J48">
    <cfRule type="cellIs" dxfId="1952" priority="177" stopIfTrue="1" operator="greaterThan">
      <formula>100</formula>
    </cfRule>
  </conditionalFormatting>
  <conditionalFormatting sqref="B49:G49">
    <cfRule type="cellIs" dxfId="1951" priority="176" stopIfTrue="1" operator="notEqual">
      <formula>B36</formula>
    </cfRule>
  </conditionalFormatting>
  <conditionalFormatting sqref="H49:J49">
    <cfRule type="cellIs" dxfId="1950" priority="174" stopIfTrue="1" operator="greaterThan">
      <formula>100</formula>
    </cfRule>
    <cfRule type="cellIs" dxfId="1949" priority="175" stopIfTrue="1" operator="notEqual">
      <formula>H36</formula>
    </cfRule>
  </conditionalFormatting>
  <conditionalFormatting sqref="H39:J48">
    <cfRule type="cellIs" dxfId="1948" priority="173" stopIfTrue="1" operator="greaterThan">
      <formula>100</formula>
    </cfRule>
  </conditionalFormatting>
  <conditionalFormatting sqref="B49:G49">
    <cfRule type="cellIs" dxfId="1947" priority="172" stopIfTrue="1" operator="notEqual">
      <formula>B36</formula>
    </cfRule>
  </conditionalFormatting>
  <conditionalFormatting sqref="H49:J49">
    <cfRule type="cellIs" dxfId="1946" priority="170" stopIfTrue="1" operator="greaterThan">
      <formula>100</formula>
    </cfRule>
    <cfRule type="cellIs" dxfId="1945" priority="171" stopIfTrue="1" operator="notEqual">
      <formula>H36</formula>
    </cfRule>
  </conditionalFormatting>
  <conditionalFormatting sqref="H39:J48">
    <cfRule type="cellIs" dxfId="1944" priority="169" stopIfTrue="1" operator="greaterThan">
      <formula>100</formula>
    </cfRule>
  </conditionalFormatting>
  <conditionalFormatting sqref="B49:G49">
    <cfRule type="cellIs" dxfId="1943" priority="168" stopIfTrue="1" operator="notEqual">
      <formula>B36</formula>
    </cfRule>
  </conditionalFormatting>
  <conditionalFormatting sqref="H49:J49">
    <cfRule type="cellIs" dxfId="1942" priority="166" stopIfTrue="1" operator="greaterThan">
      <formula>100</formula>
    </cfRule>
    <cfRule type="cellIs" dxfId="1941" priority="167" stopIfTrue="1" operator="notEqual">
      <formula>H36</formula>
    </cfRule>
  </conditionalFormatting>
  <conditionalFormatting sqref="H39:J48">
    <cfRule type="cellIs" dxfId="1940" priority="165" stopIfTrue="1" operator="greaterThan">
      <formula>100</formula>
    </cfRule>
  </conditionalFormatting>
  <conditionalFormatting sqref="B49:G49">
    <cfRule type="cellIs" dxfId="1939" priority="164" stopIfTrue="1" operator="notEqual">
      <formula>B36</formula>
    </cfRule>
  </conditionalFormatting>
  <conditionalFormatting sqref="H49:J49">
    <cfRule type="cellIs" dxfId="1938" priority="162" stopIfTrue="1" operator="greaterThan">
      <formula>100</formula>
    </cfRule>
    <cfRule type="cellIs" dxfId="1937" priority="163" stopIfTrue="1" operator="notEqual">
      <formula>H36</formula>
    </cfRule>
  </conditionalFormatting>
  <conditionalFormatting sqref="H39:J48">
    <cfRule type="cellIs" dxfId="1936" priority="161" stopIfTrue="1" operator="greaterThan">
      <formula>100</formula>
    </cfRule>
  </conditionalFormatting>
  <conditionalFormatting sqref="B49:G49">
    <cfRule type="cellIs" dxfId="1935" priority="160" stopIfTrue="1" operator="notEqual">
      <formula>B36</formula>
    </cfRule>
  </conditionalFormatting>
  <conditionalFormatting sqref="H49:J49">
    <cfRule type="cellIs" dxfId="1934" priority="158" stopIfTrue="1" operator="greaterThan">
      <formula>100</formula>
    </cfRule>
    <cfRule type="cellIs" dxfId="1933" priority="159" stopIfTrue="1" operator="notEqual">
      <formula>H36</formula>
    </cfRule>
  </conditionalFormatting>
  <conditionalFormatting sqref="H39:J48">
    <cfRule type="cellIs" dxfId="1932" priority="157" stopIfTrue="1" operator="greaterThan">
      <formula>100</formula>
    </cfRule>
  </conditionalFormatting>
  <conditionalFormatting sqref="B49:G49">
    <cfRule type="cellIs" dxfId="1931" priority="156" stopIfTrue="1" operator="notEqual">
      <formula>B36</formula>
    </cfRule>
  </conditionalFormatting>
  <conditionalFormatting sqref="H49:J49">
    <cfRule type="cellIs" dxfId="1930" priority="154" stopIfTrue="1" operator="greaterThan">
      <formula>100</formula>
    </cfRule>
    <cfRule type="cellIs" dxfId="1929" priority="155" stopIfTrue="1" operator="notEqual">
      <formula>H36</formula>
    </cfRule>
  </conditionalFormatting>
  <conditionalFormatting sqref="H39:J48">
    <cfRule type="cellIs" dxfId="1928" priority="153" stopIfTrue="1" operator="greaterThan">
      <formula>100</formula>
    </cfRule>
  </conditionalFormatting>
  <conditionalFormatting sqref="B49:G49">
    <cfRule type="cellIs" dxfId="1927" priority="152" stopIfTrue="1" operator="notEqual">
      <formula>B36</formula>
    </cfRule>
  </conditionalFormatting>
  <conditionalFormatting sqref="H49:J49">
    <cfRule type="cellIs" dxfId="1926" priority="150" stopIfTrue="1" operator="greaterThan">
      <formula>100</formula>
    </cfRule>
    <cfRule type="cellIs" dxfId="1925" priority="151" stopIfTrue="1" operator="notEqual">
      <formula>H36</formula>
    </cfRule>
  </conditionalFormatting>
  <conditionalFormatting sqref="H39:J48">
    <cfRule type="cellIs" dxfId="1924" priority="149" stopIfTrue="1" operator="greaterThan">
      <formula>100</formula>
    </cfRule>
  </conditionalFormatting>
  <conditionalFormatting sqref="B49:G49">
    <cfRule type="cellIs" dxfId="1923" priority="148" stopIfTrue="1" operator="notEqual">
      <formula>B36</formula>
    </cfRule>
  </conditionalFormatting>
  <conditionalFormatting sqref="H49:J49">
    <cfRule type="cellIs" dxfId="1922" priority="146" stopIfTrue="1" operator="greaterThan">
      <formula>100</formula>
    </cfRule>
    <cfRule type="cellIs" dxfId="1921" priority="147" stopIfTrue="1" operator="notEqual">
      <formula>H36</formula>
    </cfRule>
  </conditionalFormatting>
  <conditionalFormatting sqref="H39:J48">
    <cfRule type="cellIs" dxfId="1920" priority="145" stopIfTrue="1" operator="greaterThan">
      <formula>100</formula>
    </cfRule>
  </conditionalFormatting>
  <conditionalFormatting sqref="B49:G49">
    <cfRule type="cellIs" dxfId="1919" priority="144" stopIfTrue="1" operator="notEqual">
      <formula>B36</formula>
    </cfRule>
  </conditionalFormatting>
  <conditionalFormatting sqref="H49:J49">
    <cfRule type="cellIs" dxfId="1918" priority="142" stopIfTrue="1" operator="greaterThan">
      <formula>100</formula>
    </cfRule>
    <cfRule type="cellIs" dxfId="1917" priority="143" stopIfTrue="1" operator="notEqual">
      <formula>H36</formula>
    </cfRule>
  </conditionalFormatting>
  <conditionalFormatting sqref="H39:J48">
    <cfRule type="cellIs" dxfId="1916" priority="141" stopIfTrue="1" operator="greaterThan">
      <formula>100</formula>
    </cfRule>
  </conditionalFormatting>
  <conditionalFormatting sqref="B49:G49">
    <cfRule type="cellIs" dxfId="1915" priority="140" stopIfTrue="1" operator="notEqual">
      <formula>B36</formula>
    </cfRule>
  </conditionalFormatting>
  <conditionalFormatting sqref="H49:J49">
    <cfRule type="cellIs" dxfId="1914" priority="138" stopIfTrue="1" operator="greaterThan">
      <formula>100</formula>
    </cfRule>
    <cfRule type="cellIs" dxfId="1913" priority="139" stopIfTrue="1" operator="notEqual">
      <formula>H36</formula>
    </cfRule>
  </conditionalFormatting>
  <conditionalFormatting sqref="H39:J48">
    <cfRule type="cellIs" dxfId="1912" priority="137" stopIfTrue="1" operator="greaterThan">
      <formula>100</formula>
    </cfRule>
  </conditionalFormatting>
  <conditionalFormatting sqref="B49:G49">
    <cfRule type="cellIs" dxfId="1911" priority="136" stopIfTrue="1" operator="notEqual">
      <formula>B36</formula>
    </cfRule>
  </conditionalFormatting>
  <conditionalFormatting sqref="H49:J49">
    <cfRule type="cellIs" dxfId="1910" priority="134" stopIfTrue="1" operator="greaterThan">
      <formula>100</formula>
    </cfRule>
    <cfRule type="cellIs" dxfId="1909" priority="135" stopIfTrue="1" operator="notEqual">
      <formula>H36</formula>
    </cfRule>
  </conditionalFormatting>
  <conditionalFormatting sqref="H39:J48">
    <cfRule type="cellIs" dxfId="1908" priority="133" stopIfTrue="1" operator="greaterThan">
      <formula>100</formula>
    </cfRule>
  </conditionalFormatting>
  <conditionalFormatting sqref="B49:G49">
    <cfRule type="cellIs" dxfId="1907" priority="132" stopIfTrue="1" operator="notEqual">
      <formula>B36</formula>
    </cfRule>
  </conditionalFormatting>
  <conditionalFormatting sqref="H49:J49">
    <cfRule type="cellIs" dxfId="1906" priority="130" stopIfTrue="1" operator="greaterThan">
      <formula>100</formula>
    </cfRule>
    <cfRule type="cellIs" dxfId="1905" priority="131" stopIfTrue="1" operator="notEqual">
      <formula>H36</formula>
    </cfRule>
  </conditionalFormatting>
  <conditionalFormatting sqref="H39:J48">
    <cfRule type="cellIs" dxfId="1904" priority="129" stopIfTrue="1" operator="greaterThan">
      <formula>100</formula>
    </cfRule>
  </conditionalFormatting>
  <conditionalFormatting sqref="B49:G49">
    <cfRule type="cellIs" dxfId="1903" priority="128" stopIfTrue="1" operator="notEqual">
      <formula>B36</formula>
    </cfRule>
  </conditionalFormatting>
  <conditionalFormatting sqref="H49:J49">
    <cfRule type="cellIs" dxfId="1902" priority="126" stopIfTrue="1" operator="greaterThan">
      <formula>100</formula>
    </cfRule>
    <cfRule type="cellIs" dxfId="1901" priority="127" stopIfTrue="1" operator="notEqual">
      <formula>H36</formula>
    </cfRule>
  </conditionalFormatting>
  <conditionalFormatting sqref="H39:J48">
    <cfRule type="cellIs" dxfId="1900" priority="125" stopIfTrue="1" operator="greaterThan">
      <formula>100</formula>
    </cfRule>
  </conditionalFormatting>
  <conditionalFormatting sqref="B49:G49">
    <cfRule type="cellIs" dxfId="1899" priority="124" stopIfTrue="1" operator="notEqual">
      <formula>B36</formula>
    </cfRule>
  </conditionalFormatting>
  <conditionalFormatting sqref="H49:J49">
    <cfRule type="cellIs" dxfId="1898" priority="122" stopIfTrue="1" operator="greaterThan">
      <formula>100</formula>
    </cfRule>
    <cfRule type="cellIs" dxfId="1897" priority="123" stopIfTrue="1" operator="notEqual">
      <formula>H36</formula>
    </cfRule>
  </conditionalFormatting>
  <conditionalFormatting sqref="H39:J48">
    <cfRule type="cellIs" dxfId="1896" priority="121" stopIfTrue="1" operator="greaterThan">
      <formula>100</formula>
    </cfRule>
  </conditionalFormatting>
  <conditionalFormatting sqref="B49:G49">
    <cfRule type="cellIs" dxfId="1895" priority="120" stopIfTrue="1" operator="notEqual">
      <formula>B36</formula>
    </cfRule>
  </conditionalFormatting>
  <conditionalFormatting sqref="H49:J49">
    <cfRule type="cellIs" dxfId="1894" priority="118" stopIfTrue="1" operator="greaterThan">
      <formula>100</formula>
    </cfRule>
    <cfRule type="cellIs" dxfId="1893" priority="119" stopIfTrue="1" operator="notEqual">
      <formula>H36</formula>
    </cfRule>
  </conditionalFormatting>
  <conditionalFormatting sqref="H39:J48">
    <cfRule type="cellIs" dxfId="1892" priority="117" stopIfTrue="1" operator="greaterThan">
      <formula>100</formula>
    </cfRule>
  </conditionalFormatting>
  <conditionalFormatting sqref="B49:G49">
    <cfRule type="cellIs" dxfId="1891" priority="116" stopIfTrue="1" operator="notEqual">
      <formula>B36</formula>
    </cfRule>
  </conditionalFormatting>
  <conditionalFormatting sqref="H49:J49">
    <cfRule type="cellIs" dxfId="1890" priority="114" stopIfTrue="1" operator="greaterThan">
      <formula>100</formula>
    </cfRule>
    <cfRule type="cellIs" dxfId="1889" priority="115" stopIfTrue="1" operator="notEqual">
      <formula>H36</formula>
    </cfRule>
  </conditionalFormatting>
  <conditionalFormatting sqref="H39:J48">
    <cfRule type="cellIs" dxfId="1888" priority="113" stopIfTrue="1" operator="greaterThan">
      <formula>100</formula>
    </cfRule>
  </conditionalFormatting>
  <conditionalFormatting sqref="B49:G49">
    <cfRule type="cellIs" dxfId="1887" priority="112" stopIfTrue="1" operator="notEqual">
      <formula>B36</formula>
    </cfRule>
  </conditionalFormatting>
  <conditionalFormatting sqref="H49:J49">
    <cfRule type="cellIs" dxfId="1886" priority="110" stopIfTrue="1" operator="greaterThan">
      <formula>100</formula>
    </cfRule>
    <cfRule type="cellIs" dxfId="1885" priority="111" stopIfTrue="1" operator="notEqual">
      <formula>H36</formula>
    </cfRule>
  </conditionalFormatting>
  <conditionalFormatting sqref="H39:J48">
    <cfRule type="cellIs" dxfId="1884" priority="109" stopIfTrue="1" operator="greaterThan">
      <formula>100</formula>
    </cfRule>
  </conditionalFormatting>
  <conditionalFormatting sqref="B49:G49">
    <cfRule type="cellIs" dxfId="1883" priority="108" stopIfTrue="1" operator="notEqual">
      <formula>B36</formula>
    </cfRule>
  </conditionalFormatting>
  <conditionalFormatting sqref="H49:J49">
    <cfRule type="cellIs" dxfId="1882" priority="106" stopIfTrue="1" operator="greaterThan">
      <formula>100</formula>
    </cfRule>
    <cfRule type="cellIs" dxfId="1881" priority="107" stopIfTrue="1" operator="notEqual">
      <formula>H36</formula>
    </cfRule>
  </conditionalFormatting>
  <conditionalFormatting sqref="H39:J48">
    <cfRule type="cellIs" dxfId="1880" priority="105" stopIfTrue="1" operator="greaterThan">
      <formula>100</formula>
    </cfRule>
  </conditionalFormatting>
  <conditionalFormatting sqref="B49:G49">
    <cfRule type="cellIs" dxfId="1879" priority="104" stopIfTrue="1" operator="notEqual">
      <formula>B36</formula>
    </cfRule>
  </conditionalFormatting>
  <conditionalFormatting sqref="H49:J49">
    <cfRule type="cellIs" dxfId="1878" priority="102" stopIfTrue="1" operator="greaterThan">
      <formula>100</formula>
    </cfRule>
    <cfRule type="cellIs" dxfId="1877" priority="103" stopIfTrue="1" operator="notEqual">
      <formula>H36</formula>
    </cfRule>
  </conditionalFormatting>
  <conditionalFormatting sqref="H39:J48">
    <cfRule type="cellIs" dxfId="1876" priority="101" stopIfTrue="1" operator="greaterThan">
      <formula>100</formula>
    </cfRule>
  </conditionalFormatting>
  <conditionalFormatting sqref="B49:G49">
    <cfRule type="cellIs" dxfId="1875" priority="100" stopIfTrue="1" operator="notEqual">
      <formula>B36</formula>
    </cfRule>
  </conditionalFormatting>
  <conditionalFormatting sqref="H49:J49">
    <cfRule type="cellIs" dxfId="1874" priority="98" stopIfTrue="1" operator="greaterThan">
      <formula>100</formula>
    </cfRule>
    <cfRule type="cellIs" dxfId="1873" priority="99" stopIfTrue="1" operator="notEqual">
      <formula>H36</formula>
    </cfRule>
  </conditionalFormatting>
  <conditionalFormatting sqref="H39:J48">
    <cfRule type="cellIs" dxfId="1872" priority="97" stopIfTrue="1" operator="greaterThan">
      <formula>100</formula>
    </cfRule>
  </conditionalFormatting>
  <conditionalFormatting sqref="B49:G49">
    <cfRule type="cellIs" dxfId="1871" priority="96" stopIfTrue="1" operator="notEqual">
      <formula>B36</formula>
    </cfRule>
  </conditionalFormatting>
  <conditionalFormatting sqref="H49:J49">
    <cfRule type="cellIs" dxfId="1870" priority="94" stopIfTrue="1" operator="greaterThan">
      <formula>100</formula>
    </cfRule>
    <cfRule type="cellIs" dxfId="1869" priority="95" stopIfTrue="1" operator="notEqual">
      <formula>H36</formula>
    </cfRule>
  </conditionalFormatting>
  <conditionalFormatting sqref="H39:J48">
    <cfRule type="cellIs" dxfId="1868" priority="93" stopIfTrue="1" operator="greaterThan">
      <formula>100</formula>
    </cfRule>
  </conditionalFormatting>
  <conditionalFormatting sqref="B49:G49">
    <cfRule type="cellIs" dxfId="1867" priority="92" stopIfTrue="1" operator="notEqual">
      <formula>B36</formula>
    </cfRule>
  </conditionalFormatting>
  <conditionalFormatting sqref="H49:J49">
    <cfRule type="cellIs" dxfId="1866" priority="90" stopIfTrue="1" operator="greaterThan">
      <formula>100</formula>
    </cfRule>
    <cfRule type="cellIs" dxfId="1865" priority="91" stopIfTrue="1" operator="notEqual">
      <formula>H36</formula>
    </cfRule>
  </conditionalFormatting>
  <conditionalFormatting sqref="H39:J48">
    <cfRule type="cellIs" dxfId="1864" priority="89" stopIfTrue="1" operator="greaterThan">
      <formula>100</formula>
    </cfRule>
  </conditionalFormatting>
  <conditionalFormatting sqref="B49:G49">
    <cfRule type="cellIs" dxfId="1863" priority="88" stopIfTrue="1" operator="notEqual">
      <formula>B36</formula>
    </cfRule>
  </conditionalFormatting>
  <conditionalFormatting sqref="H49:J49">
    <cfRule type="cellIs" dxfId="1862" priority="86" stopIfTrue="1" operator="greaterThan">
      <formula>100</formula>
    </cfRule>
    <cfRule type="cellIs" dxfId="1861" priority="87" stopIfTrue="1" operator="notEqual">
      <formula>H36</formula>
    </cfRule>
  </conditionalFormatting>
  <conditionalFormatting sqref="H39:J48">
    <cfRule type="cellIs" dxfId="1860" priority="85" stopIfTrue="1" operator="greaterThan">
      <formula>100</formula>
    </cfRule>
  </conditionalFormatting>
  <conditionalFormatting sqref="B49:G49">
    <cfRule type="cellIs" dxfId="1859" priority="84" stopIfTrue="1" operator="notEqual">
      <formula>B36</formula>
    </cfRule>
  </conditionalFormatting>
  <conditionalFormatting sqref="H49:J49">
    <cfRule type="cellIs" dxfId="1858" priority="82" stopIfTrue="1" operator="greaterThan">
      <formula>100</formula>
    </cfRule>
    <cfRule type="cellIs" dxfId="1857" priority="83" stopIfTrue="1" operator="notEqual">
      <formula>H36</formula>
    </cfRule>
  </conditionalFormatting>
  <conditionalFormatting sqref="H39:J48">
    <cfRule type="cellIs" dxfId="1856" priority="81" stopIfTrue="1" operator="greaterThan">
      <formula>100</formula>
    </cfRule>
  </conditionalFormatting>
  <conditionalFormatting sqref="B49:G49">
    <cfRule type="cellIs" dxfId="1855" priority="80" stopIfTrue="1" operator="notEqual">
      <formula>B36</formula>
    </cfRule>
  </conditionalFormatting>
  <conditionalFormatting sqref="H49:J49">
    <cfRule type="cellIs" dxfId="1854" priority="78" stopIfTrue="1" operator="greaterThan">
      <formula>100</formula>
    </cfRule>
    <cfRule type="cellIs" dxfId="1853" priority="79" stopIfTrue="1" operator="notEqual">
      <formula>H36</formula>
    </cfRule>
  </conditionalFormatting>
  <conditionalFormatting sqref="H39:J48">
    <cfRule type="cellIs" dxfId="1852" priority="77" stopIfTrue="1" operator="greaterThan">
      <formula>100</formula>
    </cfRule>
  </conditionalFormatting>
  <conditionalFormatting sqref="B49:G49">
    <cfRule type="cellIs" dxfId="1851" priority="76" stopIfTrue="1" operator="notEqual">
      <formula>B36</formula>
    </cfRule>
  </conditionalFormatting>
  <conditionalFormatting sqref="H49:J49">
    <cfRule type="cellIs" dxfId="1850" priority="74" stopIfTrue="1" operator="greaterThan">
      <formula>100</formula>
    </cfRule>
    <cfRule type="cellIs" dxfId="1849" priority="75" stopIfTrue="1" operator="notEqual">
      <formula>H36</formula>
    </cfRule>
  </conditionalFormatting>
  <conditionalFormatting sqref="H39:J48">
    <cfRule type="cellIs" dxfId="1848" priority="73" stopIfTrue="1" operator="greaterThan">
      <formula>100</formula>
    </cfRule>
  </conditionalFormatting>
  <conditionalFormatting sqref="B49:G49">
    <cfRule type="cellIs" dxfId="1847" priority="72" stopIfTrue="1" operator="notEqual">
      <formula>B36</formula>
    </cfRule>
  </conditionalFormatting>
  <conditionalFormatting sqref="H49:J49">
    <cfRule type="cellIs" dxfId="1846" priority="70" stopIfTrue="1" operator="greaterThan">
      <formula>100</formula>
    </cfRule>
    <cfRule type="cellIs" dxfId="1845" priority="71" stopIfTrue="1" operator="notEqual">
      <formula>H36</formula>
    </cfRule>
  </conditionalFormatting>
  <conditionalFormatting sqref="H39:J48">
    <cfRule type="cellIs" dxfId="1844" priority="69" stopIfTrue="1" operator="greaterThan">
      <formula>100</formula>
    </cfRule>
  </conditionalFormatting>
  <conditionalFormatting sqref="B49:G49">
    <cfRule type="cellIs" dxfId="1843" priority="68" stopIfTrue="1" operator="notEqual">
      <formula>B36</formula>
    </cfRule>
  </conditionalFormatting>
  <conditionalFormatting sqref="H49:J49">
    <cfRule type="cellIs" dxfId="1842" priority="66" stopIfTrue="1" operator="greaterThan">
      <formula>100</formula>
    </cfRule>
    <cfRule type="cellIs" dxfId="1841" priority="67" stopIfTrue="1" operator="notEqual">
      <formula>H36</formula>
    </cfRule>
  </conditionalFormatting>
  <conditionalFormatting sqref="H39:J48">
    <cfRule type="cellIs" dxfId="1840" priority="65" stopIfTrue="1" operator="greaterThan">
      <formula>100</formula>
    </cfRule>
  </conditionalFormatting>
  <conditionalFormatting sqref="B49:G49">
    <cfRule type="cellIs" dxfId="1839" priority="64" stopIfTrue="1" operator="notEqual">
      <formula>B36</formula>
    </cfRule>
  </conditionalFormatting>
  <conditionalFormatting sqref="H49:J49">
    <cfRule type="cellIs" dxfId="1838" priority="62" stopIfTrue="1" operator="greaterThan">
      <formula>100</formula>
    </cfRule>
    <cfRule type="cellIs" dxfId="1837" priority="63" stopIfTrue="1" operator="notEqual">
      <formula>H36</formula>
    </cfRule>
  </conditionalFormatting>
  <conditionalFormatting sqref="H39:J48">
    <cfRule type="cellIs" dxfId="1836" priority="61" stopIfTrue="1" operator="greaterThan">
      <formula>100</formula>
    </cfRule>
  </conditionalFormatting>
  <conditionalFormatting sqref="B49:G49">
    <cfRule type="cellIs" dxfId="1835" priority="60" stopIfTrue="1" operator="notEqual">
      <formula>B36</formula>
    </cfRule>
  </conditionalFormatting>
  <conditionalFormatting sqref="H49:J49">
    <cfRule type="cellIs" dxfId="1834" priority="58" stopIfTrue="1" operator="greaterThan">
      <formula>100</formula>
    </cfRule>
    <cfRule type="cellIs" dxfId="1833" priority="59" stopIfTrue="1" operator="notEqual">
      <formula>H36</formula>
    </cfRule>
  </conditionalFormatting>
  <conditionalFormatting sqref="H39:J48">
    <cfRule type="cellIs" dxfId="1832" priority="57" stopIfTrue="1" operator="greaterThan">
      <formula>100</formula>
    </cfRule>
  </conditionalFormatting>
  <conditionalFormatting sqref="B49:G49">
    <cfRule type="cellIs" dxfId="1831" priority="56" stopIfTrue="1" operator="notEqual">
      <formula>B36</formula>
    </cfRule>
  </conditionalFormatting>
  <conditionalFormatting sqref="H49:J49">
    <cfRule type="cellIs" dxfId="1830" priority="54" stopIfTrue="1" operator="greaterThan">
      <formula>100</formula>
    </cfRule>
    <cfRule type="cellIs" dxfId="1829" priority="55" stopIfTrue="1" operator="notEqual">
      <formula>H36</formula>
    </cfRule>
  </conditionalFormatting>
  <conditionalFormatting sqref="H39:J48">
    <cfRule type="cellIs" dxfId="1828" priority="53" stopIfTrue="1" operator="greaterThan">
      <formula>100</formula>
    </cfRule>
  </conditionalFormatting>
  <conditionalFormatting sqref="B49:G49">
    <cfRule type="cellIs" dxfId="1827" priority="52" stopIfTrue="1" operator="notEqual">
      <formula>B36</formula>
    </cfRule>
  </conditionalFormatting>
  <conditionalFormatting sqref="H49:J49">
    <cfRule type="cellIs" dxfId="1826" priority="50" stopIfTrue="1" operator="greaterThan">
      <formula>100</formula>
    </cfRule>
    <cfRule type="cellIs" dxfId="1825" priority="51" stopIfTrue="1" operator="notEqual">
      <formula>H36</formula>
    </cfRule>
  </conditionalFormatting>
  <conditionalFormatting sqref="H39:J48">
    <cfRule type="cellIs" dxfId="1824" priority="49" stopIfTrue="1" operator="greaterThan">
      <formula>100</formula>
    </cfRule>
  </conditionalFormatting>
  <conditionalFormatting sqref="B49:G49">
    <cfRule type="cellIs" dxfId="1823" priority="48" stopIfTrue="1" operator="notEqual">
      <formula>B36</formula>
    </cfRule>
  </conditionalFormatting>
  <conditionalFormatting sqref="H49:J49">
    <cfRule type="cellIs" dxfId="1822" priority="46" stopIfTrue="1" operator="greaterThan">
      <formula>100</formula>
    </cfRule>
    <cfRule type="cellIs" dxfId="1821" priority="47" stopIfTrue="1" operator="notEqual">
      <formula>H36</formula>
    </cfRule>
  </conditionalFormatting>
  <conditionalFormatting sqref="H39:J48">
    <cfRule type="cellIs" dxfId="1820" priority="45" stopIfTrue="1" operator="greaterThan">
      <formula>100</formula>
    </cfRule>
  </conditionalFormatting>
  <conditionalFormatting sqref="B53:G53">
    <cfRule type="cellIs" dxfId="1819" priority="44" stopIfTrue="1" operator="notEqual">
      <formula>B38</formula>
    </cfRule>
  </conditionalFormatting>
  <conditionalFormatting sqref="H53:J53">
    <cfRule type="cellIs" dxfId="1818" priority="42" stopIfTrue="1" operator="greaterThan">
      <formula>100</formula>
    </cfRule>
    <cfRule type="cellIs" dxfId="1817" priority="43" stopIfTrue="1" operator="notEqual">
      <formula>H38</formula>
    </cfRule>
  </conditionalFormatting>
  <conditionalFormatting sqref="H40:J52">
    <cfRule type="cellIs" dxfId="1816" priority="41" stopIfTrue="1" operator="greaterThan">
      <formula>100</formula>
    </cfRule>
  </conditionalFormatting>
  <conditionalFormatting sqref="B53:G53">
    <cfRule type="cellIs" dxfId="1815" priority="40" stopIfTrue="1" operator="notEqual">
      <formula>B38</formula>
    </cfRule>
  </conditionalFormatting>
  <conditionalFormatting sqref="H53:J53">
    <cfRule type="cellIs" dxfId="1814" priority="38" stopIfTrue="1" operator="greaterThan">
      <formula>100</formula>
    </cfRule>
    <cfRule type="cellIs" dxfId="1813" priority="39" stopIfTrue="1" operator="notEqual">
      <formula>H38</formula>
    </cfRule>
  </conditionalFormatting>
  <conditionalFormatting sqref="H40:J52">
    <cfRule type="cellIs" dxfId="1812" priority="37" stopIfTrue="1" operator="greaterThan">
      <formula>100</formula>
    </cfRule>
  </conditionalFormatting>
  <conditionalFormatting sqref="B49:G49">
    <cfRule type="cellIs" dxfId="1811" priority="36" stopIfTrue="1" operator="notEqual">
      <formula>B36</formula>
    </cfRule>
  </conditionalFormatting>
  <conditionalFormatting sqref="H49:J49">
    <cfRule type="cellIs" dxfId="1810" priority="34" stopIfTrue="1" operator="greaterThan">
      <formula>100</formula>
    </cfRule>
    <cfRule type="cellIs" dxfId="1809" priority="35" stopIfTrue="1" operator="notEqual">
      <formula>H36</formula>
    </cfRule>
  </conditionalFormatting>
  <conditionalFormatting sqref="H39:J48">
    <cfRule type="cellIs" dxfId="1808" priority="33" stopIfTrue="1" operator="greaterThan">
      <formula>100</formula>
    </cfRule>
  </conditionalFormatting>
  <conditionalFormatting sqref="B53:G53">
    <cfRule type="cellIs" dxfId="1807" priority="32" stopIfTrue="1" operator="notEqual">
      <formula>B38</formula>
    </cfRule>
  </conditionalFormatting>
  <conditionalFormatting sqref="H53:J53">
    <cfRule type="cellIs" dxfId="1806" priority="30" stopIfTrue="1" operator="greaterThan">
      <formula>100</formula>
    </cfRule>
    <cfRule type="cellIs" dxfId="1805" priority="31" stopIfTrue="1" operator="notEqual">
      <formula>H38</formula>
    </cfRule>
  </conditionalFormatting>
  <conditionalFormatting sqref="H40:J52">
    <cfRule type="cellIs" dxfId="1804" priority="29" stopIfTrue="1" operator="greaterThan">
      <formula>100</formula>
    </cfRule>
  </conditionalFormatting>
  <conditionalFormatting sqref="B53:G53">
    <cfRule type="cellIs" dxfId="1803" priority="28" stopIfTrue="1" operator="notEqual">
      <formula>B38</formula>
    </cfRule>
  </conditionalFormatting>
  <conditionalFormatting sqref="H53:J53">
    <cfRule type="cellIs" dxfId="1802" priority="26" stopIfTrue="1" operator="greaterThan">
      <formula>100</formula>
    </cfRule>
    <cfRule type="cellIs" dxfId="1801" priority="27" stopIfTrue="1" operator="notEqual">
      <formula>H38</formula>
    </cfRule>
  </conditionalFormatting>
  <conditionalFormatting sqref="H40:J52">
    <cfRule type="cellIs" dxfId="1800" priority="25" stopIfTrue="1" operator="greaterThan">
      <formula>100</formula>
    </cfRule>
  </conditionalFormatting>
  <conditionalFormatting sqref="B49:G49">
    <cfRule type="cellIs" dxfId="1799" priority="24" stopIfTrue="1" operator="notEqual">
      <formula>B36</formula>
    </cfRule>
  </conditionalFormatting>
  <conditionalFormatting sqref="H49:J49">
    <cfRule type="cellIs" dxfId="1798" priority="22" stopIfTrue="1" operator="greaterThan">
      <formula>100</formula>
    </cfRule>
    <cfRule type="cellIs" dxfId="1797" priority="23" stopIfTrue="1" operator="notEqual">
      <formula>H36</formula>
    </cfRule>
  </conditionalFormatting>
  <conditionalFormatting sqref="H39:J48">
    <cfRule type="cellIs" dxfId="1796" priority="21" stopIfTrue="1" operator="greaterThan">
      <formula>100</formula>
    </cfRule>
  </conditionalFormatting>
  <conditionalFormatting sqref="B53:G53">
    <cfRule type="cellIs" dxfId="1795" priority="20" stopIfTrue="1" operator="notEqual">
      <formula>B38</formula>
    </cfRule>
  </conditionalFormatting>
  <conditionalFormatting sqref="H53:J53">
    <cfRule type="cellIs" dxfId="1794" priority="18" stopIfTrue="1" operator="greaterThan">
      <formula>100</formula>
    </cfRule>
    <cfRule type="cellIs" dxfId="1793" priority="19" stopIfTrue="1" operator="notEqual">
      <formula>H38</formula>
    </cfRule>
  </conditionalFormatting>
  <conditionalFormatting sqref="H40:J52">
    <cfRule type="cellIs" dxfId="1792" priority="17" stopIfTrue="1" operator="greaterThan">
      <formula>100</formula>
    </cfRule>
  </conditionalFormatting>
  <conditionalFormatting sqref="B53:G53">
    <cfRule type="cellIs" dxfId="1791" priority="16" stopIfTrue="1" operator="notEqual">
      <formula>B38</formula>
    </cfRule>
  </conditionalFormatting>
  <conditionalFormatting sqref="H53:J53">
    <cfRule type="cellIs" dxfId="1790" priority="14" stopIfTrue="1" operator="greaterThan">
      <formula>100</formula>
    </cfRule>
    <cfRule type="cellIs" dxfId="1789" priority="15" stopIfTrue="1" operator="notEqual">
      <formula>H38</formula>
    </cfRule>
  </conditionalFormatting>
  <conditionalFormatting sqref="H40:J52">
    <cfRule type="cellIs" dxfId="1788" priority="13" stopIfTrue="1" operator="greaterThan">
      <formula>100</formula>
    </cfRule>
  </conditionalFormatting>
  <conditionalFormatting sqref="B53:G53">
    <cfRule type="cellIs" dxfId="1787" priority="12" stopIfTrue="1" operator="notEqual">
      <formula>B38</formula>
    </cfRule>
  </conditionalFormatting>
  <conditionalFormatting sqref="H53:J53">
    <cfRule type="cellIs" dxfId="1786" priority="10" stopIfTrue="1" operator="greaterThan">
      <formula>100</formula>
    </cfRule>
    <cfRule type="cellIs" dxfId="1785" priority="11" stopIfTrue="1" operator="notEqual">
      <formula>H38</formula>
    </cfRule>
  </conditionalFormatting>
  <conditionalFormatting sqref="H40:J52">
    <cfRule type="cellIs" dxfId="1784" priority="9" stopIfTrue="1" operator="greaterThan">
      <formula>100</formula>
    </cfRule>
  </conditionalFormatting>
  <conditionalFormatting sqref="B53:G53">
    <cfRule type="cellIs" dxfId="1783" priority="8" stopIfTrue="1" operator="notEqual">
      <formula>B38</formula>
    </cfRule>
  </conditionalFormatting>
  <conditionalFormatting sqref="H53:J53">
    <cfRule type="cellIs" dxfId="1782" priority="6" stopIfTrue="1" operator="greaterThan">
      <formula>100</formula>
    </cfRule>
    <cfRule type="cellIs" dxfId="1781" priority="7" stopIfTrue="1" operator="notEqual">
      <formula>H38</formula>
    </cfRule>
  </conditionalFormatting>
  <conditionalFormatting sqref="H40:J52">
    <cfRule type="cellIs" dxfId="1780" priority="5" stopIfTrue="1" operator="greaterThan">
      <formula>100</formula>
    </cfRule>
  </conditionalFormatting>
  <conditionalFormatting sqref="B53:M53">
    <cfRule type="cellIs" dxfId="1779" priority="4" stopIfTrue="1" operator="notEqual">
      <formula>B38</formula>
    </cfRule>
  </conditionalFormatting>
  <conditionalFormatting sqref="N53:P53">
    <cfRule type="cellIs" dxfId="1778" priority="2" stopIfTrue="1" operator="greaterThan">
      <formula>100</formula>
    </cfRule>
    <cfRule type="cellIs" dxfId="1777" priority="3" stopIfTrue="1" operator="notEqual">
      <formula>N38</formula>
    </cfRule>
  </conditionalFormatting>
  <conditionalFormatting sqref="N40:P52">
    <cfRule type="cellIs" dxfId="177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78</v>
      </c>
      <c r="C6" s="168">
        <f t="shared" si="0"/>
        <v>80</v>
      </c>
      <c r="D6" s="171">
        <f t="shared" ref="D6:D16" si="1">SUM(B6:C6)</f>
        <v>158</v>
      </c>
      <c r="E6" s="174"/>
      <c r="F6" s="174"/>
      <c r="G6" s="174"/>
      <c r="H6" s="174"/>
      <c r="I6" s="174"/>
      <c r="J6" s="174"/>
      <c r="K6" s="179">
        <f t="shared" ref="K6:L16" si="2">K42</f>
        <v>39</v>
      </c>
      <c r="L6" s="183">
        <f t="shared" si="2"/>
        <v>38</v>
      </c>
      <c r="M6" s="188">
        <f t="shared" ref="M6:M17" si="3">SUM(K6:L6)</f>
        <v>77</v>
      </c>
      <c r="N6" s="91">
        <f t="shared" ref="N6:P17" si="4">IF(OR(K6=0,B6=0),0,K6/B6*100)</f>
        <v>50</v>
      </c>
      <c r="O6" s="194">
        <f t="shared" si="4"/>
        <v>47.5</v>
      </c>
      <c r="P6" s="196">
        <f t="shared" si="4"/>
        <v>48.734177215189874</v>
      </c>
    </row>
    <row r="7" spans="1:16" s="2" customFormat="1" ht="22.5" hidden="1" customHeight="1">
      <c r="A7" s="8" t="s">
        <v>7</v>
      </c>
      <c r="B7" s="161">
        <f t="shared" si="0"/>
        <v>88</v>
      </c>
      <c r="C7" s="168">
        <f t="shared" si="0"/>
        <v>110</v>
      </c>
      <c r="D7" s="130">
        <f t="shared" si="1"/>
        <v>198</v>
      </c>
      <c r="E7" s="175"/>
      <c r="F7" s="175"/>
      <c r="G7" s="175"/>
      <c r="H7" s="175"/>
      <c r="I7" s="175"/>
      <c r="J7" s="175"/>
      <c r="K7" s="162">
        <f t="shared" si="2"/>
        <v>50</v>
      </c>
      <c r="L7" s="169">
        <f t="shared" si="2"/>
        <v>60</v>
      </c>
      <c r="M7" s="130">
        <f t="shared" si="3"/>
        <v>110</v>
      </c>
      <c r="N7" s="139">
        <f t="shared" si="4"/>
        <v>56.81818181818182</v>
      </c>
      <c r="O7" s="145">
        <f t="shared" si="4"/>
        <v>54.54545454545454</v>
      </c>
      <c r="P7" s="151">
        <f t="shared" si="4"/>
        <v>55.555555555555557</v>
      </c>
    </row>
    <row r="8" spans="1:16" s="2" customFormat="1" ht="22.5" hidden="1" customHeight="1">
      <c r="A8" s="8" t="s">
        <v>11</v>
      </c>
      <c r="B8" s="161">
        <f t="shared" si="0"/>
        <v>115</v>
      </c>
      <c r="C8" s="168">
        <f t="shared" si="0"/>
        <v>105</v>
      </c>
      <c r="D8" s="130">
        <f t="shared" si="1"/>
        <v>220</v>
      </c>
      <c r="E8" s="175"/>
      <c r="F8" s="175"/>
      <c r="G8" s="175"/>
      <c r="H8" s="175"/>
      <c r="I8" s="175"/>
      <c r="J8" s="175"/>
      <c r="K8" s="162">
        <f t="shared" si="2"/>
        <v>67</v>
      </c>
      <c r="L8" s="169">
        <f t="shared" si="2"/>
        <v>67</v>
      </c>
      <c r="M8" s="130">
        <f t="shared" si="3"/>
        <v>134</v>
      </c>
      <c r="N8" s="139">
        <f t="shared" si="4"/>
        <v>58.260869565217391</v>
      </c>
      <c r="O8" s="145">
        <f t="shared" si="4"/>
        <v>63.809523809523803</v>
      </c>
      <c r="P8" s="151">
        <f t="shared" si="4"/>
        <v>60.909090909090914</v>
      </c>
    </row>
    <row r="9" spans="1:16" s="2" customFormat="1" ht="22.5" hidden="1" customHeight="1">
      <c r="A9" s="8" t="s">
        <v>5</v>
      </c>
      <c r="B9" s="161">
        <f t="shared" si="0"/>
        <v>126</v>
      </c>
      <c r="C9" s="168">
        <f t="shared" si="0"/>
        <v>126</v>
      </c>
      <c r="D9" s="130">
        <f t="shared" si="1"/>
        <v>252</v>
      </c>
      <c r="E9" s="175"/>
      <c r="F9" s="175"/>
      <c r="G9" s="175"/>
      <c r="H9" s="175"/>
      <c r="I9" s="175"/>
      <c r="J9" s="175"/>
      <c r="K9" s="162">
        <f t="shared" si="2"/>
        <v>82</v>
      </c>
      <c r="L9" s="169">
        <f t="shared" si="2"/>
        <v>82</v>
      </c>
      <c r="M9" s="130">
        <f t="shared" si="3"/>
        <v>164</v>
      </c>
      <c r="N9" s="139">
        <f t="shared" si="4"/>
        <v>65.079365079365076</v>
      </c>
      <c r="O9" s="145">
        <f t="shared" si="4"/>
        <v>65.079365079365076</v>
      </c>
      <c r="P9" s="151">
        <f t="shared" si="4"/>
        <v>65.079365079365076</v>
      </c>
    </row>
    <row r="10" spans="1:16" s="2" customFormat="1" ht="22.5" hidden="1" customHeight="1">
      <c r="A10" s="8" t="s">
        <v>17</v>
      </c>
      <c r="B10" s="161">
        <f t="shared" si="0"/>
        <v>118</v>
      </c>
      <c r="C10" s="168">
        <f t="shared" si="0"/>
        <v>116</v>
      </c>
      <c r="D10" s="130">
        <f t="shared" si="1"/>
        <v>234</v>
      </c>
      <c r="E10" s="175"/>
      <c r="F10" s="175"/>
      <c r="G10" s="175"/>
      <c r="H10" s="175"/>
      <c r="I10" s="175"/>
      <c r="J10" s="175"/>
      <c r="K10" s="162">
        <f t="shared" si="2"/>
        <v>79</v>
      </c>
      <c r="L10" s="169">
        <f t="shared" si="2"/>
        <v>76</v>
      </c>
      <c r="M10" s="130">
        <f t="shared" si="3"/>
        <v>155</v>
      </c>
      <c r="N10" s="139">
        <f t="shared" si="4"/>
        <v>66.949152542372886</v>
      </c>
      <c r="O10" s="145">
        <f t="shared" si="4"/>
        <v>65.517241379310349</v>
      </c>
      <c r="P10" s="151">
        <f t="shared" si="4"/>
        <v>66.239316239316238</v>
      </c>
    </row>
    <row r="11" spans="1:16" s="2" customFormat="1" ht="22.5" hidden="1" customHeight="1">
      <c r="A11" s="8" t="s">
        <v>4</v>
      </c>
      <c r="B11" s="161">
        <f t="shared" si="0"/>
        <v>132</v>
      </c>
      <c r="C11" s="168">
        <f t="shared" si="0"/>
        <v>143</v>
      </c>
      <c r="D11" s="130">
        <f t="shared" si="1"/>
        <v>275</v>
      </c>
      <c r="E11" s="175"/>
      <c r="F11" s="175"/>
      <c r="G11" s="175"/>
      <c r="H11" s="175"/>
      <c r="I11" s="175"/>
      <c r="J11" s="175"/>
      <c r="K11" s="162">
        <f t="shared" si="2"/>
        <v>85</v>
      </c>
      <c r="L11" s="169">
        <f t="shared" si="2"/>
        <v>100</v>
      </c>
      <c r="M11" s="130">
        <f t="shared" si="3"/>
        <v>185</v>
      </c>
      <c r="N11" s="139">
        <f t="shared" si="4"/>
        <v>64.393939393939391</v>
      </c>
      <c r="O11" s="145">
        <f t="shared" si="4"/>
        <v>69.930069930069934</v>
      </c>
      <c r="P11" s="151">
        <f t="shared" si="4"/>
        <v>67.272727272727266</v>
      </c>
    </row>
    <row r="12" spans="1:16" s="2" customFormat="1" ht="22.5" hidden="1" customHeight="1">
      <c r="A12" s="8" t="s">
        <v>10</v>
      </c>
      <c r="B12" s="161">
        <f t="shared" si="0"/>
        <v>144</v>
      </c>
      <c r="C12" s="168">
        <f t="shared" si="0"/>
        <v>140</v>
      </c>
      <c r="D12" s="130">
        <f t="shared" si="1"/>
        <v>284</v>
      </c>
      <c r="E12" s="175"/>
      <c r="F12" s="175"/>
      <c r="G12" s="175"/>
      <c r="H12" s="175"/>
      <c r="I12" s="175"/>
      <c r="J12" s="175"/>
      <c r="K12" s="162">
        <f t="shared" si="2"/>
        <v>103</v>
      </c>
      <c r="L12" s="169">
        <f t="shared" si="2"/>
        <v>81</v>
      </c>
      <c r="M12" s="130">
        <f t="shared" si="3"/>
        <v>184</v>
      </c>
      <c r="N12" s="139">
        <f t="shared" si="4"/>
        <v>71.527777777777786</v>
      </c>
      <c r="O12" s="145">
        <f t="shared" si="4"/>
        <v>57.857142857142861</v>
      </c>
      <c r="P12" s="151">
        <f t="shared" si="4"/>
        <v>64.788732394366207</v>
      </c>
    </row>
    <row r="13" spans="1:16" s="2" customFormat="1" ht="22.5" hidden="1" customHeight="1">
      <c r="A13" s="8" t="s">
        <v>14</v>
      </c>
      <c r="B13" s="161">
        <f t="shared" si="0"/>
        <v>104</v>
      </c>
      <c r="C13" s="168">
        <f t="shared" si="0"/>
        <v>127</v>
      </c>
      <c r="D13" s="130">
        <f t="shared" si="1"/>
        <v>231</v>
      </c>
      <c r="E13" s="175"/>
      <c r="F13" s="175"/>
      <c r="G13" s="175"/>
      <c r="H13" s="175"/>
      <c r="I13" s="175"/>
      <c r="J13" s="175"/>
      <c r="K13" s="162">
        <f t="shared" si="2"/>
        <v>66</v>
      </c>
      <c r="L13" s="169">
        <f t="shared" si="2"/>
        <v>84</v>
      </c>
      <c r="M13" s="130">
        <f t="shared" si="3"/>
        <v>150</v>
      </c>
      <c r="N13" s="139">
        <f t="shared" si="4"/>
        <v>63.46153846153846</v>
      </c>
      <c r="O13" s="145">
        <f t="shared" si="4"/>
        <v>66.141732283464577</v>
      </c>
      <c r="P13" s="151">
        <f t="shared" si="4"/>
        <v>64.935064935064929</v>
      </c>
    </row>
    <row r="14" spans="1:16" s="2" customFormat="1" ht="22.5" hidden="1" customHeight="1">
      <c r="A14" s="8" t="s">
        <v>20</v>
      </c>
      <c r="B14" s="161">
        <f t="shared" si="0"/>
        <v>112</v>
      </c>
      <c r="C14" s="168">
        <f t="shared" si="0"/>
        <v>123</v>
      </c>
      <c r="D14" s="130">
        <f t="shared" si="1"/>
        <v>235</v>
      </c>
      <c r="E14" s="175"/>
      <c r="F14" s="175"/>
      <c r="G14" s="175"/>
      <c r="H14" s="175"/>
      <c r="I14" s="175"/>
      <c r="J14" s="175"/>
      <c r="K14" s="162">
        <f t="shared" si="2"/>
        <v>80</v>
      </c>
      <c r="L14" s="169">
        <f t="shared" si="2"/>
        <v>92</v>
      </c>
      <c r="M14" s="130">
        <f t="shared" si="3"/>
        <v>172</v>
      </c>
      <c r="N14" s="139">
        <f t="shared" si="4"/>
        <v>71.428571428571431</v>
      </c>
      <c r="O14" s="145">
        <f t="shared" si="4"/>
        <v>74.796747967479675</v>
      </c>
      <c r="P14" s="151">
        <f t="shared" si="4"/>
        <v>73.191489361702125</v>
      </c>
    </row>
    <row r="15" spans="1:16" s="2" customFormat="1" ht="22.5" hidden="1" customHeight="1">
      <c r="A15" s="8" t="s">
        <v>23</v>
      </c>
      <c r="B15" s="161">
        <f t="shared" si="0"/>
        <v>124</v>
      </c>
      <c r="C15" s="168">
        <f t="shared" si="0"/>
        <v>138</v>
      </c>
      <c r="D15" s="130">
        <f t="shared" si="1"/>
        <v>262</v>
      </c>
      <c r="E15" s="174"/>
      <c r="F15" s="174"/>
      <c r="G15" s="174"/>
      <c r="H15" s="174"/>
      <c r="I15" s="174"/>
      <c r="J15" s="174"/>
      <c r="K15" s="161">
        <f t="shared" si="2"/>
        <v>88</v>
      </c>
      <c r="L15" s="168">
        <f t="shared" si="2"/>
        <v>99</v>
      </c>
      <c r="M15" s="130">
        <f t="shared" si="3"/>
        <v>187</v>
      </c>
      <c r="N15" s="139">
        <f t="shared" si="4"/>
        <v>70.967741935483872</v>
      </c>
      <c r="O15" s="145">
        <f t="shared" si="4"/>
        <v>71.739130434782609</v>
      </c>
      <c r="P15" s="151">
        <f t="shared" si="4"/>
        <v>71.374045801526719</v>
      </c>
    </row>
    <row r="16" spans="1:16" s="2" customFormat="1" ht="22.5" hidden="1" customHeight="1">
      <c r="A16" s="10" t="s">
        <v>35</v>
      </c>
      <c r="B16" s="162">
        <f t="shared" si="0"/>
        <v>409</v>
      </c>
      <c r="C16" s="169">
        <f t="shared" si="0"/>
        <v>532</v>
      </c>
      <c r="D16" s="172">
        <f t="shared" si="1"/>
        <v>941</v>
      </c>
      <c r="E16" s="176"/>
      <c r="F16" s="176"/>
      <c r="G16" s="176"/>
      <c r="H16" s="176"/>
      <c r="I16" s="176"/>
      <c r="J16" s="176"/>
      <c r="K16" s="162">
        <f t="shared" si="2"/>
        <v>266</v>
      </c>
      <c r="L16" s="169">
        <f t="shared" si="2"/>
        <v>284</v>
      </c>
      <c r="M16" s="130">
        <f t="shared" si="3"/>
        <v>550</v>
      </c>
      <c r="N16" s="190">
        <f t="shared" si="4"/>
        <v>65.036674816625919</v>
      </c>
      <c r="O16" s="195">
        <f t="shared" si="4"/>
        <v>53.383458646616546</v>
      </c>
      <c r="P16" s="197">
        <f t="shared" si="4"/>
        <v>58.448459086078643</v>
      </c>
    </row>
    <row r="17" spans="1:24" s="2" customFormat="1" ht="22.5" hidden="1" customHeight="1">
      <c r="A17" s="11" t="s">
        <v>34</v>
      </c>
      <c r="B17" s="42">
        <f>SUM(B6:B16)</f>
        <v>1550</v>
      </c>
      <c r="C17" s="22">
        <f>SUM(C6:C16)</f>
        <v>1740</v>
      </c>
      <c r="D17" s="37">
        <f>SUM(D6:D16)</f>
        <v>3290</v>
      </c>
      <c r="E17" s="177"/>
      <c r="F17" s="177"/>
      <c r="G17" s="177"/>
      <c r="H17" s="177"/>
      <c r="I17" s="177"/>
      <c r="J17" s="177"/>
      <c r="K17" s="42">
        <f>SUM(K6:K16)</f>
        <v>1005</v>
      </c>
      <c r="L17" s="22">
        <f>SUM(L6:L16)</f>
        <v>1063</v>
      </c>
      <c r="M17" s="37">
        <f t="shared" si="3"/>
        <v>2068</v>
      </c>
      <c r="N17" s="143">
        <f t="shared" si="4"/>
        <v>64.838709677419359</v>
      </c>
      <c r="O17" s="149">
        <f t="shared" si="4"/>
        <v>61.091954022988503</v>
      </c>
      <c r="P17" s="155">
        <f t="shared" si="4"/>
        <v>62.857142857142854</v>
      </c>
    </row>
    <row r="18" spans="1:24" hidden="1"/>
    <row r="19" spans="1:24" hidden="1"/>
    <row r="20" spans="1:24" s="2" customFormat="1" ht="22.5" customHeight="1">
      <c r="A20" s="156" t="str">
        <f>'42小俣第１'!A20:L20</f>
        <v>令和７年７月２０日執行　参議院議員通常選挙</v>
      </c>
      <c r="B20" s="163"/>
      <c r="C20" s="163"/>
      <c r="D20" s="163"/>
      <c r="E20" s="163"/>
      <c r="F20" s="163"/>
      <c r="G20" s="163"/>
      <c r="H20" s="163"/>
      <c r="I20" s="163"/>
      <c r="J20" s="163"/>
      <c r="K20" s="163"/>
      <c r="L20" s="184"/>
      <c r="M20" s="15" t="s">
        <v>133</v>
      </c>
      <c r="N20" s="31"/>
      <c r="O20" s="15" t="s">
        <v>53</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22</v>
      </c>
      <c r="C23" s="170">
        <v>20</v>
      </c>
      <c r="D23" s="171">
        <f t="shared" ref="D23:D35" si="5">SUM(B23:C23)</f>
        <v>42</v>
      </c>
      <c r="E23" s="164">
        <v>3</v>
      </c>
      <c r="F23" s="170">
        <v>6</v>
      </c>
      <c r="G23" s="171">
        <f t="shared" ref="G23:G35" si="6">SUM(E23:F23)</f>
        <v>9</v>
      </c>
      <c r="H23" s="164">
        <v>5</v>
      </c>
      <c r="I23" s="170">
        <v>6</v>
      </c>
      <c r="J23" s="171">
        <f t="shared" ref="J23:J35" si="7">SUM(H23:I23)</f>
        <v>11</v>
      </c>
      <c r="K23" s="180">
        <f t="shared" ref="K23:L35" si="8">E23+H23</f>
        <v>8</v>
      </c>
      <c r="L23" s="185">
        <f t="shared" si="8"/>
        <v>12</v>
      </c>
      <c r="M23" s="189">
        <f t="shared" ref="M23:M35" si="9">SUM(K23:L23)</f>
        <v>20</v>
      </c>
      <c r="N23" s="91">
        <f t="shared" ref="N23:P36" si="10">IF(OR(K23=0,B23=0),0,K23/B23*100)</f>
        <v>36.363636363636367</v>
      </c>
      <c r="O23" s="97">
        <f t="shared" si="10"/>
        <v>60</v>
      </c>
      <c r="P23" s="103">
        <f t="shared" si="10"/>
        <v>47.619047619047613</v>
      </c>
      <c r="Q23" s="158"/>
      <c r="R23" s="198"/>
      <c r="S23" s="1" t="s">
        <v>28</v>
      </c>
      <c r="T23" s="1"/>
      <c r="U23" s="1"/>
      <c r="V23" s="1"/>
      <c r="W23" s="1"/>
      <c r="X23" s="1"/>
    </row>
    <row r="24" spans="1:24" s="2" customFormat="1" ht="22.5" customHeight="1">
      <c r="A24" s="157" t="s">
        <v>70</v>
      </c>
      <c r="B24" s="164">
        <v>12</v>
      </c>
      <c r="C24" s="170">
        <v>24</v>
      </c>
      <c r="D24" s="171">
        <f t="shared" si="5"/>
        <v>36</v>
      </c>
      <c r="E24" s="164">
        <v>3</v>
      </c>
      <c r="F24" s="170">
        <v>4</v>
      </c>
      <c r="G24" s="171">
        <f t="shared" si="6"/>
        <v>7</v>
      </c>
      <c r="H24" s="164">
        <v>4</v>
      </c>
      <c r="I24" s="170">
        <v>9</v>
      </c>
      <c r="J24" s="171">
        <f t="shared" si="7"/>
        <v>13</v>
      </c>
      <c r="K24" s="181">
        <f t="shared" si="8"/>
        <v>7</v>
      </c>
      <c r="L24" s="186">
        <f t="shared" si="8"/>
        <v>13</v>
      </c>
      <c r="M24" s="130">
        <f t="shared" si="9"/>
        <v>20</v>
      </c>
      <c r="N24" s="139">
        <f t="shared" si="10"/>
        <v>58.333333333333336</v>
      </c>
      <c r="O24" s="145">
        <f t="shared" si="10"/>
        <v>54.166666666666664</v>
      </c>
      <c r="P24" s="151">
        <f t="shared" si="10"/>
        <v>55.555555555555557</v>
      </c>
      <c r="R24" s="1"/>
      <c r="S24" s="1" t="s">
        <v>61</v>
      </c>
      <c r="T24" s="1"/>
      <c r="U24" s="1"/>
      <c r="V24" s="1"/>
      <c r="W24" s="1"/>
      <c r="X24" s="1"/>
    </row>
    <row r="25" spans="1:24" s="2" customFormat="1" ht="22.5" customHeight="1">
      <c r="A25" s="65" t="s">
        <v>0</v>
      </c>
      <c r="B25" s="164">
        <v>78</v>
      </c>
      <c r="C25" s="170">
        <v>80</v>
      </c>
      <c r="D25" s="171">
        <f t="shared" si="5"/>
        <v>158</v>
      </c>
      <c r="E25" s="164">
        <v>26</v>
      </c>
      <c r="F25" s="170">
        <v>22</v>
      </c>
      <c r="G25" s="171">
        <f t="shared" si="6"/>
        <v>48</v>
      </c>
      <c r="H25" s="164">
        <v>13</v>
      </c>
      <c r="I25" s="170">
        <v>16</v>
      </c>
      <c r="J25" s="171">
        <f t="shared" si="7"/>
        <v>29</v>
      </c>
      <c r="K25" s="181">
        <f t="shared" si="8"/>
        <v>39</v>
      </c>
      <c r="L25" s="186">
        <f t="shared" si="8"/>
        <v>38</v>
      </c>
      <c r="M25" s="171">
        <f t="shared" si="9"/>
        <v>77</v>
      </c>
      <c r="N25" s="191">
        <f t="shared" si="10"/>
        <v>50</v>
      </c>
      <c r="O25" s="101">
        <f t="shared" si="10"/>
        <v>47.5</v>
      </c>
      <c r="P25" s="107">
        <f t="shared" si="10"/>
        <v>48.734177215189874</v>
      </c>
      <c r="S25" s="1" t="s">
        <v>21</v>
      </c>
      <c r="T25" s="1"/>
      <c r="U25" s="1"/>
      <c r="V25" s="1"/>
      <c r="W25" s="1"/>
      <c r="X25" s="1"/>
    </row>
    <row r="26" spans="1:24" s="2" customFormat="1" ht="22.5" customHeight="1">
      <c r="A26" s="8" t="s">
        <v>7</v>
      </c>
      <c r="B26" s="164">
        <v>88</v>
      </c>
      <c r="C26" s="170">
        <v>110</v>
      </c>
      <c r="D26" s="130">
        <f t="shared" si="5"/>
        <v>198</v>
      </c>
      <c r="E26" s="164">
        <v>28</v>
      </c>
      <c r="F26" s="170">
        <v>41</v>
      </c>
      <c r="G26" s="130">
        <f t="shared" si="6"/>
        <v>69</v>
      </c>
      <c r="H26" s="164">
        <v>22</v>
      </c>
      <c r="I26" s="170">
        <v>19</v>
      </c>
      <c r="J26" s="130">
        <f t="shared" si="7"/>
        <v>41</v>
      </c>
      <c r="K26" s="181">
        <f t="shared" si="8"/>
        <v>50</v>
      </c>
      <c r="L26" s="186">
        <f t="shared" si="8"/>
        <v>60</v>
      </c>
      <c r="M26" s="130">
        <f t="shared" si="9"/>
        <v>110</v>
      </c>
      <c r="N26" s="139">
        <f t="shared" si="10"/>
        <v>56.81818181818182</v>
      </c>
      <c r="O26" s="145">
        <f t="shared" si="10"/>
        <v>54.54545454545454</v>
      </c>
      <c r="P26" s="151">
        <f t="shared" si="10"/>
        <v>55.555555555555557</v>
      </c>
    </row>
    <row r="27" spans="1:24" s="2" customFormat="1" ht="22.5" customHeight="1">
      <c r="A27" s="8" t="s">
        <v>11</v>
      </c>
      <c r="B27" s="164">
        <v>115</v>
      </c>
      <c r="C27" s="170">
        <v>105</v>
      </c>
      <c r="D27" s="130">
        <f t="shared" si="5"/>
        <v>220</v>
      </c>
      <c r="E27" s="164">
        <v>38</v>
      </c>
      <c r="F27" s="170">
        <v>39</v>
      </c>
      <c r="G27" s="130">
        <f t="shared" si="6"/>
        <v>77</v>
      </c>
      <c r="H27" s="164">
        <v>29</v>
      </c>
      <c r="I27" s="170">
        <v>28</v>
      </c>
      <c r="J27" s="130">
        <f t="shared" si="7"/>
        <v>57</v>
      </c>
      <c r="K27" s="181">
        <f t="shared" si="8"/>
        <v>67</v>
      </c>
      <c r="L27" s="186">
        <f t="shared" si="8"/>
        <v>67</v>
      </c>
      <c r="M27" s="130">
        <f t="shared" si="9"/>
        <v>134</v>
      </c>
      <c r="N27" s="139">
        <f t="shared" si="10"/>
        <v>58.260869565217391</v>
      </c>
      <c r="O27" s="145">
        <f t="shared" si="10"/>
        <v>63.809523809523803</v>
      </c>
      <c r="P27" s="151">
        <f t="shared" si="10"/>
        <v>60.909090909090914</v>
      </c>
      <c r="R27" s="199"/>
      <c r="S27" s="1" t="s">
        <v>16</v>
      </c>
    </row>
    <row r="28" spans="1:24" s="2" customFormat="1" ht="22.5" customHeight="1">
      <c r="A28" s="8" t="s">
        <v>5</v>
      </c>
      <c r="B28" s="164">
        <v>126</v>
      </c>
      <c r="C28" s="170">
        <v>126</v>
      </c>
      <c r="D28" s="130">
        <f t="shared" si="5"/>
        <v>252</v>
      </c>
      <c r="E28" s="164">
        <v>46</v>
      </c>
      <c r="F28" s="170">
        <v>48</v>
      </c>
      <c r="G28" s="130">
        <f t="shared" si="6"/>
        <v>94</v>
      </c>
      <c r="H28" s="164">
        <v>36</v>
      </c>
      <c r="I28" s="170">
        <v>34</v>
      </c>
      <c r="J28" s="130">
        <f t="shared" si="7"/>
        <v>70</v>
      </c>
      <c r="K28" s="181">
        <f t="shared" si="8"/>
        <v>82</v>
      </c>
      <c r="L28" s="186">
        <f t="shared" si="8"/>
        <v>82</v>
      </c>
      <c r="M28" s="130">
        <f t="shared" si="9"/>
        <v>164</v>
      </c>
      <c r="N28" s="139">
        <f t="shared" si="10"/>
        <v>65.079365079365076</v>
      </c>
      <c r="O28" s="145">
        <f t="shared" si="10"/>
        <v>65.079365079365076</v>
      </c>
      <c r="P28" s="151">
        <f t="shared" si="10"/>
        <v>65.079365079365076</v>
      </c>
      <c r="S28" s="1" t="s">
        <v>62</v>
      </c>
    </row>
    <row r="29" spans="1:24" s="2" customFormat="1" ht="22.5" customHeight="1">
      <c r="A29" s="8" t="s">
        <v>17</v>
      </c>
      <c r="B29" s="164">
        <v>118</v>
      </c>
      <c r="C29" s="170">
        <v>116</v>
      </c>
      <c r="D29" s="130">
        <f t="shared" si="5"/>
        <v>234</v>
      </c>
      <c r="E29" s="164">
        <v>45</v>
      </c>
      <c r="F29" s="170">
        <v>51</v>
      </c>
      <c r="G29" s="130">
        <f t="shared" si="6"/>
        <v>96</v>
      </c>
      <c r="H29" s="164">
        <v>34</v>
      </c>
      <c r="I29" s="170">
        <v>25</v>
      </c>
      <c r="J29" s="130">
        <f t="shared" si="7"/>
        <v>59</v>
      </c>
      <c r="K29" s="181">
        <f t="shared" si="8"/>
        <v>79</v>
      </c>
      <c r="L29" s="186">
        <f t="shared" si="8"/>
        <v>76</v>
      </c>
      <c r="M29" s="130">
        <f t="shared" si="9"/>
        <v>155</v>
      </c>
      <c r="N29" s="139">
        <f t="shared" si="10"/>
        <v>66.949152542372886</v>
      </c>
      <c r="O29" s="145">
        <f t="shared" si="10"/>
        <v>65.517241379310349</v>
      </c>
      <c r="P29" s="151">
        <f t="shared" si="10"/>
        <v>66.239316239316238</v>
      </c>
    </row>
    <row r="30" spans="1:24" s="2" customFormat="1" ht="22.5" customHeight="1">
      <c r="A30" s="8" t="s">
        <v>4</v>
      </c>
      <c r="B30" s="164">
        <v>132</v>
      </c>
      <c r="C30" s="170">
        <v>143</v>
      </c>
      <c r="D30" s="130">
        <f t="shared" si="5"/>
        <v>275</v>
      </c>
      <c r="E30" s="164">
        <v>43</v>
      </c>
      <c r="F30" s="170">
        <v>56</v>
      </c>
      <c r="G30" s="130">
        <f t="shared" si="6"/>
        <v>99</v>
      </c>
      <c r="H30" s="164">
        <v>42</v>
      </c>
      <c r="I30" s="170">
        <v>44</v>
      </c>
      <c r="J30" s="130">
        <f t="shared" si="7"/>
        <v>86</v>
      </c>
      <c r="K30" s="181">
        <f t="shared" si="8"/>
        <v>85</v>
      </c>
      <c r="L30" s="186">
        <f t="shared" si="8"/>
        <v>100</v>
      </c>
      <c r="M30" s="130">
        <f t="shared" si="9"/>
        <v>185</v>
      </c>
      <c r="N30" s="139">
        <f t="shared" si="10"/>
        <v>64.393939393939391</v>
      </c>
      <c r="O30" s="145">
        <f t="shared" si="10"/>
        <v>69.930069930069934</v>
      </c>
      <c r="P30" s="151">
        <f t="shared" si="10"/>
        <v>67.272727272727266</v>
      </c>
    </row>
    <row r="31" spans="1:24" s="2" customFormat="1" ht="22.5" customHeight="1">
      <c r="A31" s="8" t="s">
        <v>10</v>
      </c>
      <c r="B31" s="164">
        <v>144</v>
      </c>
      <c r="C31" s="170">
        <v>140</v>
      </c>
      <c r="D31" s="130">
        <f t="shared" si="5"/>
        <v>284</v>
      </c>
      <c r="E31" s="164">
        <v>49</v>
      </c>
      <c r="F31" s="170">
        <v>43</v>
      </c>
      <c r="G31" s="130">
        <f t="shared" si="6"/>
        <v>92</v>
      </c>
      <c r="H31" s="164">
        <v>54</v>
      </c>
      <c r="I31" s="170">
        <v>38</v>
      </c>
      <c r="J31" s="130">
        <f t="shared" si="7"/>
        <v>92</v>
      </c>
      <c r="K31" s="181">
        <f t="shared" si="8"/>
        <v>103</v>
      </c>
      <c r="L31" s="186">
        <f t="shared" si="8"/>
        <v>81</v>
      </c>
      <c r="M31" s="130">
        <f t="shared" si="9"/>
        <v>184</v>
      </c>
      <c r="N31" s="139">
        <f t="shared" si="10"/>
        <v>71.527777777777786</v>
      </c>
      <c r="O31" s="145">
        <f t="shared" si="10"/>
        <v>57.857142857142861</v>
      </c>
      <c r="P31" s="151">
        <f t="shared" si="10"/>
        <v>64.788732394366207</v>
      </c>
    </row>
    <row r="32" spans="1:24" s="2" customFormat="1" ht="22.5" customHeight="1">
      <c r="A32" s="8" t="s">
        <v>14</v>
      </c>
      <c r="B32" s="164">
        <v>104</v>
      </c>
      <c r="C32" s="170">
        <v>127</v>
      </c>
      <c r="D32" s="130">
        <f t="shared" si="5"/>
        <v>231</v>
      </c>
      <c r="E32" s="164">
        <v>33</v>
      </c>
      <c r="F32" s="170">
        <v>46</v>
      </c>
      <c r="G32" s="130">
        <f t="shared" si="6"/>
        <v>79</v>
      </c>
      <c r="H32" s="164">
        <v>33</v>
      </c>
      <c r="I32" s="170">
        <v>38</v>
      </c>
      <c r="J32" s="130">
        <f t="shared" si="7"/>
        <v>71</v>
      </c>
      <c r="K32" s="181">
        <f t="shared" si="8"/>
        <v>66</v>
      </c>
      <c r="L32" s="186">
        <f t="shared" si="8"/>
        <v>84</v>
      </c>
      <c r="M32" s="130">
        <f t="shared" si="9"/>
        <v>150</v>
      </c>
      <c r="N32" s="139">
        <f t="shared" si="10"/>
        <v>63.46153846153846</v>
      </c>
      <c r="O32" s="145">
        <f t="shared" si="10"/>
        <v>66.141732283464577</v>
      </c>
      <c r="P32" s="151">
        <f t="shared" si="10"/>
        <v>64.935064935064929</v>
      </c>
    </row>
    <row r="33" spans="1:16" s="2" customFormat="1" ht="22.5" customHeight="1">
      <c r="A33" s="8" t="s">
        <v>20</v>
      </c>
      <c r="B33" s="164">
        <v>112</v>
      </c>
      <c r="C33" s="170">
        <v>123</v>
      </c>
      <c r="D33" s="130">
        <f t="shared" si="5"/>
        <v>235</v>
      </c>
      <c r="E33" s="164">
        <v>46</v>
      </c>
      <c r="F33" s="170">
        <v>49</v>
      </c>
      <c r="G33" s="130">
        <f t="shared" si="6"/>
        <v>95</v>
      </c>
      <c r="H33" s="164">
        <v>34</v>
      </c>
      <c r="I33" s="170">
        <v>43</v>
      </c>
      <c r="J33" s="130">
        <f t="shared" si="7"/>
        <v>77</v>
      </c>
      <c r="K33" s="181">
        <f t="shared" si="8"/>
        <v>80</v>
      </c>
      <c r="L33" s="186">
        <f t="shared" si="8"/>
        <v>92</v>
      </c>
      <c r="M33" s="130">
        <f t="shared" si="9"/>
        <v>172</v>
      </c>
      <c r="N33" s="139">
        <f t="shared" si="10"/>
        <v>71.428571428571431</v>
      </c>
      <c r="O33" s="145">
        <f t="shared" si="10"/>
        <v>74.796747967479675</v>
      </c>
      <c r="P33" s="151">
        <f t="shared" si="10"/>
        <v>73.191489361702125</v>
      </c>
    </row>
    <row r="34" spans="1:16" s="2" customFormat="1" ht="22.5" customHeight="1">
      <c r="A34" s="8" t="s">
        <v>23</v>
      </c>
      <c r="B34" s="164">
        <v>124</v>
      </c>
      <c r="C34" s="170">
        <v>138</v>
      </c>
      <c r="D34" s="130">
        <f t="shared" si="5"/>
        <v>262</v>
      </c>
      <c r="E34" s="164">
        <v>43</v>
      </c>
      <c r="F34" s="170">
        <v>52</v>
      </c>
      <c r="G34" s="130">
        <f t="shared" si="6"/>
        <v>95</v>
      </c>
      <c r="H34" s="164">
        <v>45</v>
      </c>
      <c r="I34" s="170">
        <v>47</v>
      </c>
      <c r="J34" s="130">
        <f t="shared" si="7"/>
        <v>92</v>
      </c>
      <c r="K34" s="181">
        <f t="shared" si="8"/>
        <v>88</v>
      </c>
      <c r="L34" s="186">
        <f t="shared" si="8"/>
        <v>99</v>
      </c>
      <c r="M34" s="130">
        <f t="shared" si="9"/>
        <v>187</v>
      </c>
      <c r="N34" s="139">
        <f t="shared" si="10"/>
        <v>70.967741935483872</v>
      </c>
      <c r="O34" s="145">
        <f t="shared" si="10"/>
        <v>71.739130434782609</v>
      </c>
      <c r="P34" s="151">
        <f t="shared" si="10"/>
        <v>71.374045801526719</v>
      </c>
    </row>
    <row r="35" spans="1:16" s="2" customFormat="1" ht="22.5" customHeight="1">
      <c r="A35" s="10" t="s">
        <v>35</v>
      </c>
      <c r="B35" s="164">
        <v>409</v>
      </c>
      <c r="C35" s="170">
        <v>532</v>
      </c>
      <c r="D35" s="172">
        <f t="shared" si="5"/>
        <v>941</v>
      </c>
      <c r="E35" s="164">
        <v>134</v>
      </c>
      <c r="F35" s="170">
        <v>167</v>
      </c>
      <c r="G35" s="172">
        <f t="shared" si="6"/>
        <v>301</v>
      </c>
      <c r="H35" s="164">
        <v>132</v>
      </c>
      <c r="I35" s="170">
        <v>117</v>
      </c>
      <c r="J35" s="172">
        <f t="shared" si="7"/>
        <v>249</v>
      </c>
      <c r="K35" s="182">
        <f t="shared" si="8"/>
        <v>266</v>
      </c>
      <c r="L35" s="187">
        <f t="shared" si="8"/>
        <v>284</v>
      </c>
      <c r="M35" s="130">
        <f t="shared" si="9"/>
        <v>550</v>
      </c>
      <c r="N35" s="190">
        <f t="shared" si="10"/>
        <v>65.036674816625919</v>
      </c>
      <c r="O35" s="195">
        <f t="shared" si="10"/>
        <v>53.383458646616546</v>
      </c>
      <c r="P35" s="197">
        <f t="shared" si="10"/>
        <v>58.448459086078643</v>
      </c>
    </row>
    <row r="36" spans="1:16" s="2" customFormat="1" ht="22.5" customHeight="1">
      <c r="A36" s="11" t="s">
        <v>34</v>
      </c>
      <c r="B36" s="42">
        <f t="shared" ref="B36:M36" si="11">SUM(B23:B35)</f>
        <v>1584</v>
      </c>
      <c r="C36" s="22">
        <f t="shared" si="11"/>
        <v>1784</v>
      </c>
      <c r="D36" s="37">
        <f t="shared" si="11"/>
        <v>3368</v>
      </c>
      <c r="E36" s="42">
        <f t="shared" si="11"/>
        <v>537</v>
      </c>
      <c r="F36" s="22">
        <f t="shared" si="11"/>
        <v>624</v>
      </c>
      <c r="G36" s="37">
        <f t="shared" si="11"/>
        <v>1161</v>
      </c>
      <c r="H36" s="42">
        <f t="shared" si="11"/>
        <v>483</v>
      </c>
      <c r="I36" s="22">
        <f t="shared" si="11"/>
        <v>464</v>
      </c>
      <c r="J36" s="37">
        <f t="shared" si="11"/>
        <v>947</v>
      </c>
      <c r="K36" s="42">
        <f t="shared" si="11"/>
        <v>1020</v>
      </c>
      <c r="L36" s="22">
        <f t="shared" si="11"/>
        <v>1088</v>
      </c>
      <c r="M36" s="37">
        <f t="shared" si="11"/>
        <v>2108</v>
      </c>
      <c r="N36" s="143">
        <f t="shared" si="10"/>
        <v>64.393939393939391</v>
      </c>
      <c r="O36" s="149">
        <f t="shared" si="10"/>
        <v>60.986547085201792</v>
      </c>
      <c r="P36" s="155">
        <f t="shared" si="10"/>
        <v>62.589073634204276</v>
      </c>
    </row>
    <row r="38" spans="1:16" s="2" customFormat="1" ht="13.5">
      <c r="A38" s="158" t="s">
        <v>9</v>
      </c>
      <c r="B38" s="165">
        <f>B36</f>
        <v>1584</v>
      </c>
      <c r="C38" s="165">
        <f>C36</f>
        <v>1784</v>
      </c>
      <c r="D38" s="173">
        <f>SUM(B38:C38)</f>
        <v>3368</v>
      </c>
      <c r="E38" s="178">
        <f>E36</f>
        <v>537</v>
      </c>
      <c r="F38" s="178">
        <f>F36</f>
        <v>624</v>
      </c>
      <c r="G38" s="173">
        <f>SUM(E38:F38)</f>
        <v>1161</v>
      </c>
      <c r="H38" s="178">
        <f>H36</f>
        <v>483</v>
      </c>
      <c r="I38" s="178">
        <f>I36</f>
        <v>464</v>
      </c>
      <c r="J38" s="173">
        <f>SUM(H38:I38)</f>
        <v>947</v>
      </c>
      <c r="K38" s="165">
        <f>K36</f>
        <v>1020</v>
      </c>
      <c r="L38" s="165">
        <f>L36</f>
        <v>1088</v>
      </c>
      <c r="M38" s="173">
        <f>SUM(K38:L38)</f>
        <v>2108</v>
      </c>
      <c r="N38" s="192">
        <f>IF(OR(K38=0,B38=0),0,K38/B38*100)</f>
        <v>64.393939393939391</v>
      </c>
      <c r="O38" s="192">
        <f>IF(OR(L38=0,C38=0),0,L38/C38*100)</f>
        <v>60.986547085201792</v>
      </c>
      <c r="P38" s="192">
        <f>IF(OR(M38=0,D38=0),0,M38/D38*100)</f>
        <v>62.589073634204276</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22</v>
      </c>
      <c r="C40" s="167">
        <f t="shared" ref="C40:C52" si="13">ROUND(IF(C23=0,0,C23*$C$38/$C$36),0)</f>
        <v>20</v>
      </c>
      <c r="D40" s="166">
        <f t="shared" ref="D40:D52" si="14">SUM(B40:C40)</f>
        <v>42</v>
      </c>
      <c r="E40" s="167">
        <f t="shared" ref="E40:E52" si="15">ROUND(IF(E23=0,0,E23*$E$38/$E$36),0)</f>
        <v>3</v>
      </c>
      <c r="F40" s="167">
        <f t="shared" ref="F40:F52" si="16">ROUND(IF(F23=0,0,F23*$F$38/$F$36),0)</f>
        <v>6</v>
      </c>
      <c r="G40" s="166">
        <f t="shared" ref="G40:G52" si="17">SUM(E40:F40)</f>
        <v>9</v>
      </c>
      <c r="H40" s="167">
        <f t="shared" ref="H40:H52" si="18">ROUND(IF(H23=0,0,H23*$H$38/$H$36),0)</f>
        <v>5</v>
      </c>
      <c r="I40" s="167">
        <f t="shared" ref="I40:I52" si="19">ROUND(IF(I23=0,0,I23*$I$38/$I$36),0)</f>
        <v>6</v>
      </c>
      <c r="J40" s="166">
        <f t="shared" ref="J40:J52" si="20">SUM(H40:I40)</f>
        <v>11</v>
      </c>
      <c r="K40" s="167">
        <f t="shared" ref="K40:K52" si="21">ROUND(IF(K23=0,0,K23*$K$38/$K$36),0)</f>
        <v>8</v>
      </c>
      <c r="L40" s="167">
        <f t="shared" ref="L40:L52" si="22">ROUND(IF(L23=0,0,L23*$L$38/$L$36),0)</f>
        <v>12</v>
      </c>
      <c r="M40" s="166">
        <f t="shared" ref="M40:M52" si="23">SUM(K40:L40)</f>
        <v>20</v>
      </c>
      <c r="N40" s="193">
        <f t="shared" ref="N40:P52" si="24">IF(OR(K40=0,B40=0),0,K40/B40*100)</f>
        <v>36.363636363636367</v>
      </c>
      <c r="O40" s="193">
        <f t="shared" si="24"/>
        <v>60</v>
      </c>
      <c r="P40" s="193">
        <f t="shared" si="24"/>
        <v>47.619047619047613</v>
      </c>
    </row>
    <row r="41" spans="1:16" s="2" customFormat="1" ht="13.5">
      <c r="A41" s="159" t="s">
        <v>70</v>
      </c>
      <c r="B41" s="167">
        <f t="shared" si="12"/>
        <v>12</v>
      </c>
      <c r="C41" s="167">
        <f t="shared" si="13"/>
        <v>24</v>
      </c>
      <c r="D41" s="166">
        <f t="shared" si="14"/>
        <v>36</v>
      </c>
      <c r="E41" s="167">
        <f t="shared" si="15"/>
        <v>3</v>
      </c>
      <c r="F41" s="167">
        <f t="shared" si="16"/>
        <v>4</v>
      </c>
      <c r="G41" s="166">
        <f t="shared" si="17"/>
        <v>7</v>
      </c>
      <c r="H41" s="167">
        <f t="shared" si="18"/>
        <v>4</v>
      </c>
      <c r="I41" s="167">
        <f t="shared" si="19"/>
        <v>9</v>
      </c>
      <c r="J41" s="166">
        <f t="shared" si="20"/>
        <v>13</v>
      </c>
      <c r="K41" s="167">
        <f t="shared" si="21"/>
        <v>7</v>
      </c>
      <c r="L41" s="167">
        <f t="shared" si="22"/>
        <v>13</v>
      </c>
      <c r="M41" s="166">
        <f t="shared" si="23"/>
        <v>20</v>
      </c>
      <c r="N41" s="193">
        <f t="shared" si="24"/>
        <v>58.333333333333336</v>
      </c>
      <c r="O41" s="193">
        <f t="shared" si="24"/>
        <v>54.166666666666664</v>
      </c>
      <c r="P41" s="193">
        <f t="shared" si="24"/>
        <v>55.555555555555557</v>
      </c>
    </row>
    <row r="42" spans="1:16" s="2" customFormat="1" ht="13.5">
      <c r="A42" s="160" t="s">
        <v>0</v>
      </c>
      <c r="B42" s="167">
        <f t="shared" si="12"/>
        <v>78</v>
      </c>
      <c r="C42" s="167">
        <f t="shared" si="13"/>
        <v>80</v>
      </c>
      <c r="D42" s="166">
        <f t="shared" si="14"/>
        <v>158</v>
      </c>
      <c r="E42" s="167">
        <f t="shared" si="15"/>
        <v>26</v>
      </c>
      <c r="F42" s="167">
        <f t="shared" si="16"/>
        <v>22</v>
      </c>
      <c r="G42" s="166">
        <f t="shared" si="17"/>
        <v>48</v>
      </c>
      <c r="H42" s="167">
        <f t="shared" si="18"/>
        <v>13</v>
      </c>
      <c r="I42" s="167">
        <f t="shared" si="19"/>
        <v>16</v>
      </c>
      <c r="J42" s="166">
        <f t="shared" si="20"/>
        <v>29</v>
      </c>
      <c r="K42" s="167">
        <f t="shared" si="21"/>
        <v>39</v>
      </c>
      <c r="L42" s="167">
        <f t="shared" si="22"/>
        <v>38</v>
      </c>
      <c r="M42" s="166">
        <f t="shared" si="23"/>
        <v>77</v>
      </c>
      <c r="N42" s="193">
        <f t="shared" si="24"/>
        <v>50</v>
      </c>
      <c r="O42" s="193">
        <f t="shared" si="24"/>
        <v>47.5</v>
      </c>
      <c r="P42" s="193">
        <f t="shared" si="24"/>
        <v>48.734177215189874</v>
      </c>
    </row>
    <row r="43" spans="1:16" s="2" customFormat="1" ht="13.5">
      <c r="A43" s="160" t="s">
        <v>7</v>
      </c>
      <c r="B43" s="167">
        <f t="shared" si="12"/>
        <v>88</v>
      </c>
      <c r="C43" s="167">
        <f t="shared" si="13"/>
        <v>110</v>
      </c>
      <c r="D43" s="166">
        <f t="shared" si="14"/>
        <v>198</v>
      </c>
      <c r="E43" s="167">
        <f t="shared" si="15"/>
        <v>28</v>
      </c>
      <c r="F43" s="167">
        <f t="shared" si="16"/>
        <v>41</v>
      </c>
      <c r="G43" s="166">
        <f t="shared" si="17"/>
        <v>69</v>
      </c>
      <c r="H43" s="167">
        <f t="shared" si="18"/>
        <v>22</v>
      </c>
      <c r="I43" s="167">
        <f t="shared" si="19"/>
        <v>19</v>
      </c>
      <c r="J43" s="166">
        <f t="shared" si="20"/>
        <v>41</v>
      </c>
      <c r="K43" s="167">
        <f t="shared" si="21"/>
        <v>50</v>
      </c>
      <c r="L43" s="167">
        <f t="shared" si="22"/>
        <v>60</v>
      </c>
      <c r="M43" s="166">
        <f t="shared" si="23"/>
        <v>110</v>
      </c>
      <c r="N43" s="193">
        <f t="shared" si="24"/>
        <v>56.81818181818182</v>
      </c>
      <c r="O43" s="193">
        <f t="shared" si="24"/>
        <v>54.54545454545454</v>
      </c>
      <c r="P43" s="193">
        <f t="shared" si="24"/>
        <v>55.555555555555557</v>
      </c>
    </row>
    <row r="44" spans="1:16" s="2" customFormat="1" ht="13.5">
      <c r="A44" s="160" t="s">
        <v>11</v>
      </c>
      <c r="B44" s="167">
        <f t="shared" si="12"/>
        <v>115</v>
      </c>
      <c r="C44" s="167">
        <f t="shared" si="13"/>
        <v>105</v>
      </c>
      <c r="D44" s="166">
        <f t="shared" si="14"/>
        <v>220</v>
      </c>
      <c r="E44" s="167">
        <f t="shared" si="15"/>
        <v>38</v>
      </c>
      <c r="F44" s="167">
        <f t="shared" si="16"/>
        <v>39</v>
      </c>
      <c r="G44" s="166">
        <f t="shared" si="17"/>
        <v>77</v>
      </c>
      <c r="H44" s="167">
        <f t="shared" si="18"/>
        <v>29</v>
      </c>
      <c r="I44" s="167">
        <f t="shared" si="19"/>
        <v>28</v>
      </c>
      <c r="J44" s="166">
        <f t="shared" si="20"/>
        <v>57</v>
      </c>
      <c r="K44" s="167">
        <f t="shared" si="21"/>
        <v>67</v>
      </c>
      <c r="L44" s="167">
        <f t="shared" si="22"/>
        <v>67</v>
      </c>
      <c r="M44" s="166">
        <f t="shared" si="23"/>
        <v>134</v>
      </c>
      <c r="N44" s="193">
        <f t="shared" si="24"/>
        <v>58.260869565217391</v>
      </c>
      <c r="O44" s="193">
        <f t="shared" si="24"/>
        <v>63.809523809523803</v>
      </c>
      <c r="P44" s="193">
        <f t="shared" si="24"/>
        <v>60.909090909090914</v>
      </c>
    </row>
    <row r="45" spans="1:16" s="2" customFormat="1" ht="13.5">
      <c r="A45" s="160" t="s">
        <v>5</v>
      </c>
      <c r="B45" s="167">
        <f t="shared" si="12"/>
        <v>126</v>
      </c>
      <c r="C45" s="167">
        <f t="shared" si="13"/>
        <v>126</v>
      </c>
      <c r="D45" s="166">
        <f t="shared" si="14"/>
        <v>252</v>
      </c>
      <c r="E45" s="167">
        <f t="shared" si="15"/>
        <v>46</v>
      </c>
      <c r="F45" s="167">
        <f t="shared" si="16"/>
        <v>48</v>
      </c>
      <c r="G45" s="166">
        <f t="shared" si="17"/>
        <v>94</v>
      </c>
      <c r="H45" s="167">
        <f t="shared" si="18"/>
        <v>36</v>
      </c>
      <c r="I45" s="167">
        <f t="shared" si="19"/>
        <v>34</v>
      </c>
      <c r="J45" s="166">
        <f t="shared" si="20"/>
        <v>70</v>
      </c>
      <c r="K45" s="167">
        <f t="shared" si="21"/>
        <v>82</v>
      </c>
      <c r="L45" s="167">
        <f t="shared" si="22"/>
        <v>82</v>
      </c>
      <c r="M45" s="166">
        <f t="shared" si="23"/>
        <v>164</v>
      </c>
      <c r="N45" s="193">
        <f t="shared" si="24"/>
        <v>65.079365079365076</v>
      </c>
      <c r="O45" s="193">
        <f t="shared" si="24"/>
        <v>65.079365079365076</v>
      </c>
      <c r="P45" s="193">
        <f t="shared" si="24"/>
        <v>65.079365079365076</v>
      </c>
    </row>
    <row r="46" spans="1:16" s="2" customFormat="1" ht="13.5">
      <c r="A46" s="160" t="s">
        <v>17</v>
      </c>
      <c r="B46" s="167">
        <f t="shared" si="12"/>
        <v>118</v>
      </c>
      <c r="C46" s="167">
        <f t="shared" si="13"/>
        <v>116</v>
      </c>
      <c r="D46" s="166">
        <f t="shared" si="14"/>
        <v>234</v>
      </c>
      <c r="E46" s="167">
        <f t="shared" si="15"/>
        <v>45</v>
      </c>
      <c r="F46" s="167">
        <f t="shared" si="16"/>
        <v>51</v>
      </c>
      <c r="G46" s="166">
        <f t="shared" si="17"/>
        <v>96</v>
      </c>
      <c r="H46" s="167">
        <f t="shared" si="18"/>
        <v>34</v>
      </c>
      <c r="I46" s="167">
        <f t="shared" si="19"/>
        <v>25</v>
      </c>
      <c r="J46" s="166">
        <f t="shared" si="20"/>
        <v>59</v>
      </c>
      <c r="K46" s="167">
        <f t="shared" si="21"/>
        <v>79</v>
      </c>
      <c r="L46" s="167">
        <f t="shared" si="22"/>
        <v>76</v>
      </c>
      <c r="M46" s="166">
        <f t="shared" si="23"/>
        <v>155</v>
      </c>
      <c r="N46" s="193">
        <f t="shared" si="24"/>
        <v>66.949152542372886</v>
      </c>
      <c r="O46" s="193">
        <f t="shared" si="24"/>
        <v>65.517241379310349</v>
      </c>
      <c r="P46" s="193">
        <f t="shared" si="24"/>
        <v>66.239316239316238</v>
      </c>
    </row>
    <row r="47" spans="1:16" s="2" customFormat="1" ht="13.5">
      <c r="A47" s="160" t="s">
        <v>4</v>
      </c>
      <c r="B47" s="167">
        <f t="shared" si="12"/>
        <v>132</v>
      </c>
      <c r="C47" s="167">
        <f t="shared" si="13"/>
        <v>143</v>
      </c>
      <c r="D47" s="166">
        <f t="shared" si="14"/>
        <v>275</v>
      </c>
      <c r="E47" s="167">
        <f t="shared" si="15"/>
        <v>43</v>
      </c>
      <c r="F47" s="167">
        <f t="shared" si="16"/>
        <v>56</v>
      </c>
      <c r="G47" s="166">
        <f t="shared" si="17"/>
        <v>99</v>
      </c>
      <c r="H47" s="167">
        <f t="shared" si="18"/>
        <v>42</v>
      </c>
      <c r="I47" s="167">
        <f t="shared" si="19"/>
        <v>44</v>
      </c>
      <c r="J47" s="166">
        <f t="shared" si="20"/>
        <v>86</v>
      </c>
      <c r="K47" s="167">
        <f t="shared" si="21"/>
        <v>85</v>
      </c>
      <c r="L47" s="167">
        <f t="shared" si="22"/>
        <v>100</v>
      </c>
      <c r="M47" s="166">
        <f t="shared" si="23"/>
        <v>185</v>
      </c>
      <c r="N47" s="193">
        <f t="shared" si="24"/>
        <v>64.393939393939391</v>
      </c>
      <c r="O47" s="193">
        <f t="shared" si="24"/>
        <v>69.930069930069934</v>
      </c>
      <c r="P47" s="193">
        <f t="shared" si="24"/>
        <v>67.272727272727266</v>
      </c>
    </row>
    <row r="48" spans="1:16" s="2" customFormat="1" ht="13.5">
      <c r="A48" s="160" t="s">
        <v>10</v>
      </c>
      <c r="B48" s="167">
        <f t="shared" si="12"/>
        <v>144</v>
      </c>
      <c r="C48" s="167">
        <f t="shared" si="13"/>
        <v>140</v>
      </c>
      <c r="D48" s="166">
        <f t="shared" si="14"/>
        <v>284</v>
      </c>
      <c r="E48" s="167">
        <f t="shared" si="15"/>
        <v>49</v>
      </c>
      <c r="F48" s="167">
        <f t="shared" si="16"/>
        <v>43</v>
      </c>
      <c r="G48" s="166">
        <f t="shared" si="17"/>
        <v>92</v>
      </c>
      <c r="H48" s="167">
        <f t="shared" si="18"/>
        <v>54</v>
      </c>
      <c r="I48" s="167">
        <f t="shared" si="19"/>
        <v>38</v>
      </c>
      <c r="J48" s="166">
        <f t="shared" si="20"/>
        <v>92</v>
      </c>
      <c r="K48" s="167">
        <f t="shared" si="21"/>
        <v>103</v>
      </c>
      <c r="L48" s="167">
        <f t="shared" si="22"/>
        <v>81</v>
      </c>
      <c r="M48" s="166">
        <f t="shared" si="23"/>
        <v>184</v>
      </c>
      <c r="N48" s="193">
        <f t="shared" si="24"/>
        <v>71.527777777777786</v>
      </c>
      <c r="O48" s="193">
        <f t="shared" si="24"/>
        <v>57.857142857142861</v>
      </c>
      <c r="P48" s="193">
        <f t="shared" si="24"/>
        <v>64.788732394366207</v>
      </c>
    </row>
    <row r="49" spans="1:16" s="2" customFormat="1" ht="13.5">
      <c r="A49" s="160" t="s">
        <v>14</v>
      </c>
      <c r="B49" s="167">
        <f t="shared" si="12"/>
        <v>104</v>
      </c>
      <c r="C49" s="167">
        <f t="shared" si="13"/>
        <v>127</v>
      </c>
      <c r="D49" s="166">
        <f t="shared" si="14"/>
        <v>231</v>
      </c>
      <c r="E49" s="167">
        <f t="shared" si="15"/>
        <v>33</v>
      </c>
      <c r="F49" s="167">
        <f t="shared" si="16"/>
        <v>46</v>
      </c>
      <c r="G49" s="166">
        <f t="shared" si="17"/>
        <v>79</v>
      </c>
      <c r="H49" s="167">
        <f t="shared" si="18"/>
        <v>33</v>
      </c>
      <c r="I49" s="167">
        <f t="shared" si="19"/>
        <v>38</v>
      </c>
      <c r="J49" s="166">
        <f t="shared" si="20"/>
        <v>71</v>
      </c>
      <c r="K49" s="167">
        <f t="shared" si="21"/>
        <v>66</v>
      </c>
      <c r="L49" s="167">
        <f t="shared" si="22"/>
        <v>84</v>
      </c>
      <c r="M49" s="166">
        <f t="shared" si="23"/>
        <v>150</v>
      </c>
      <c r="N49" s="193">
        <f t="shared" si="24"/>
        <v>63.46153846153846</v>
      </c>
      <c r="O49" s="193">
        <f t="shared" si="24"/>
        <v>66.141732283464577</v>
      </c>
      <c r="P49" s="193">
        <f t="shared" si="24"/>
        <v>64.935064935064929</v>
      </c>
    </row>
    <row r="50" spans="1:16" s="2" customFormat="1" ht="13.5">
      <c r="A50" s="160" t="s">
        <v>20</v>
      </c>
      <c r="B50" s="167">
        <f t="shared" si="12"/>
        <v>112</v>
      </c>
      <c r="C50" s="167">
        <f t="shared" si="13"/>
        <v>123</v>
      </c>
      <c r="D50" s="166">
        <f t="shared" si="14"/>
        <v>235</v>
      </c>
      <c r="E50" s="167">
        <f t="shared" si="15"/>
        <v>46</v>
      </c>
      <c r="F50" s="167">
        <f t="shared" si="16"/>
        <v>49</v>
      </c>
      <c r="G50" s="166">
        <f t="shared" si="17"/>
        <v>95</v>
      </c>
      <c r="H50" s="167">
        <f t="shared" si="18"/>
        <v>34</v>
      </c>
      <c r="I50" s="167">
        <f t="shared" si="19"/>
        <v>43</v>
      </c>
      <c r="J50" s="166">
        <f t="shared" si="20"/>
        <v>77</v>
      </c>
      <c r="K50" s="167">
        <f t="shared" si="21"/>
        <v>80</v>
      </c>
      <c r="L50" s="167">
        <f t="shared" si="22"/>
        <v>92</v>
      </c>
      <c r="M50" s="166">
        <f t="shared" si="23"/>
        <v>172</v>
      </c>
      <c r="N50" s="193">
        <f t="shared" si="24"/>
        <v>71.428571428571431</v>
      </c>
      <c r="O50" s="193">
        <f t="shared" si="24"/>
        <v>74.796747967479675</v>
      </c>
      <c r="P50" s="193">
        <f t="shared" si="24"/>
        <v>73.191489361702125</v>
      </c>
    </row>
    <row r="51" spans="1:16" s="2" customFormat="1" ht="13.5">
      <c r="A51" s="160" t="s">
        <v>23</v>
      </c>
      <c r="B51" s="167">
        <f t="shared" si="12"/>
        <v>124</v>
      </c>
      <c r="C51" s="167">
        <f t="shared" si="13"/>
        <v>138</v>
      </c>
      <c r="D51" s="166">
        <f t="shared" si="14"/>
        <v>262</v>
      </c>
      <c r="E51" s="167">
        <f t="shared" si="15"/>
        <v>43</v>
      </c>
      <c r="F51" s="167">
        <f t="shared" si="16"/>
        <v>52</v>
      </c>
      <c r="G51" s="166">
        <f t="shared" si="17"/>
        <v>95</v>
      </c>
      <c r="H51" s="167">
        <f t="shared" si="18"/>
        <v>45</v>
      </c>
      <c r="I51" s="167">
        <f t="shared" si="19"/>
        <v>47</v>
      </c>
      <c r="J51" s="166">
        <f t="shared" si="20"/>
        <v>92</v>
      </c>
      <c r="K51" s="167">
        <f t="shared" si="21"/>
        <v>88</v>
      </c>
      <c r="L51" s="167">
        <f t="shared" si="22"/>
        <v>99</v>
      </c>
      <c r="M51" s="166">
        <f t="shared" si="23"/>
        <v>187</v>
      </c>
      <c r="N51" s="193">
        <f t="shared" si="24"/>
        <v>70.967741935483872</v>
      </c>
      <c r="O51" s="193">
        <f t="shared" si="24"/>
        <v>71.739130434782609</v>
      </c>
      <c r="P51" s="193">
        <f t="shared" si="24"/>
        <v>71.374045801526719</v>
      </c>
    </row>
    <row r="52" spans="1:16" s="2" customFormat="1" ht="13.5">
      <c r="A52" s="160" t="s">
        <v>35</v>
      </c>
      <c r="B52" s="167">
        <f t="shared" si="12"/>
        <v>409</v>
      </c>
      <c r="C52" s="167">
        <f t="shared" si="13"/>
        <v>532</v>
      </c>
      <c r="D52" s="166">
        <f t="shared" si="14"/>
        <v>941</v>
      </c>
      <c r="E52" s="167">
        <f t="shared" si="15"/>
        <v>134</v>
      </c>
      <c r="F52" s="167">
        <f t="shared" si="16"/>
        <v>167</v>
      </c>
      <c r="G52" s="166">
        <f t="shared" si="17"/>
        <v>301</v>
      </c>
      <c r="H52" s="167">
        <f t="shared" si="18"/>
        <v>132</v>
      </c>
      <c r="I52" s="167">
        <f t="shared" si="19"/>
        <v>117</v>
      </c>
      <c r="J52" s="166">
        <f t="shared" si="20"/>
        <v>249</v>
      </c>
      <c r="K52" s="167">
        <f t="shared" si="21"/>
        <v>266</v>
      </c>
      <c r="L52" s="167">
        <f t="shared" si="22"/>
        <v>284</v>
      </c>
      <c r="M52" s="166">
        <f t="shared" si="23"/>
        <v>550</v>
      </c>
      <c r="N52" s="193">
        <f t="shared" si="24"/>
        <v>65.036674816625919</v>
      </c>
      <c r="O52" s="193">
        <f t="shared" si="24"/>
        <v>53.383458646616546</v>
      </c>
      <c r="P52" s="193">
        <f t="shared" si="24"/>
        <v>58.448459086078643</v>
      </c>
    </row>
    <row r="53" spans="1:16" s="2" customFormat="1" ht="13.5">
      <c r="A53" s="160" t="s">
        <v>34</v>
      </c>
      <c r="B53" s="166">
        <f t="shared" ref="B53:M53" si="25">SUM(B40:B52)</f>
        <v>1584</v>
      </c>
      <c r="C53" s="166">
        <f t="shared" si="25"/>
        <v>1784</v>
      </c>
      <c r="D53" s="166">
        <f t="shared" si="25"/>
        <v>3368</v>
      </c>
      <c r="E53" s="166">
        <f t="shared" si="25"/>
        <v>537</v>
      </c>
      <c r="F53" s="166">
        <f t="shared" si="25"/>
        <v>624</v>
      </c>
      <c r="G53" s="166">
        <f t="shared" si="25"/>
        <v>1161</v>
      </c>
      <c r="H53" s="166">
        <f t="shared" si="25"/>
        <v>483</v>
      </c>
      <c r="I53" s="166">
        <f t="shared" si="25"/>
        <v>464</v>
      </c>
      <c r="J53" s="166">
        <f t="shared" si="25"/>
        <v>947</v>
      </c>
      <c r="K53" s="166">
        <f t="shared" si="25"/>
        <v>1020</v>
      </c>
      <c r="L53" s="166">
        <f t="shared" si="25"/>
        <v>1088</v>
      </c>
      <c r="M53" s="166">
        <f t="shared" si="25"/>
        <v>2108</v>
      </c>
      <c r="N53" s="193">
        <f>ROUND(IF(OR(K53=0,B53=0),0,K53/B53*100),2)</f>
        <v>64.39</v>
      </c>
      <c r="O53" s="193">
        <f>ROUND(IF(OR(L53=0,C53=0),0,L53/C53*100),2)</f>
        <v>60.99</v>
      </c>
      <c r="P53" s="193">
        <f>ROUND(IF(OR(M53=0,D53=0),0,M53/D53*100),2)</f>
        <v>62.59</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775" priority="205" stopIfTrue="1" operator="notEqual">
      <formula>B36</formula>
    </cfRule>
  </conditionalFormatting>
  <conditionalFormatting sqref="H49:J49">
    <cfRule type="cellIs" dxfId="1774" priority="206" stopIfTrue="1" operator="greaterThan">
      <formula>100</formula>
    </cfRule>
    <cfRule type="cellIs" dxfId="1773" priority="207" stopIfTrue="1" operator="notEqual">
      <formula>H36</formula>
    </cfRule>
  </conditionalFormatting>
  <conditionalFormatting sqref="H39:J48">
    <cfRule type="cellIs" dxfId="1772" priority="208" stopIfTrue="1" operator="greaterThan">
      <formula>100</formula>
    </cfRule>
  </conditionalFormatting>
  <conditionalFormatting sqref="B49:G49">
    <cfRule type="cellIs" dxfId="1771" priority="204" stopIfTrue="1" operator="notEqual">
      <formula>B36</formula>
    </cfRule>
  </conditionalFormatting>
  <conditionalFormatting sqref="H49:J49">
    <cfRule type="cellIs" dxfId="1770" priority="202" stopIfTrue="1" operator="greaterThan">
      <formula>100</formula>
    </cfRule>
    <cfRule type="cellIs" dxfId="1769" priority="203" stopIfTrue="1" operator="notEqual">
      <formula>H36</formula>
    </cfRule>
  </conditionalFormatting>
  <conditionalFormatting sqref="H39:J48">
    <cfRule type="cellIs" dxfId="1768" priority="201" stopIfTrue="1" operator="greaterThan">
      <formula>100</formula>
    </cfRule>
  </conditionalFormatting>
  <conditionalFormatting sqref="B49:G49">
    <cfRule type="cellIs" dxfId="1767" priority="200" stopIfTrue="1" operator="notEqual">
      <formula>B36</formula>
    </cfRule>
  </conditionalFormatting>
  <conditionalFormatting sqref="H49:J49">
    <cfRule type="cellIs" dxfId="1766" priority="198" stopIfTrue="1" operator="greaterThan">
      <formula>100</formula>
    </cfRule>
    <cfRule type="cellIs" dxfId="1765" priority="199" stopIfTrue="1" operator="notEqual">
      <formula>H36</formula>
    </cfRule>
  </conditionalFormatting>
  <conditionalFormatting sqref="H39:J48">
    <cfRule type="cellIs" dxfId="1764" priority="197" stopIfTrue="1" operator="greaterThan">
      <formula>100</formula>
    </cfRule>
  </conditionalFormatting>
  <conditionalFormatting sqref="B49:G49">
    <cfRule type="cellIs" dxfId="1763" priority="196" stopIfTrue="1" operator="notEqual">
      <formula>B36</formula>
    </cfRule>
  </conditionalFormatting>
  <conditionalFormatting sqref="H49:J49">
    <cfRule type="cellIs" dxfId="1762" priority="194" stopIfTrue="1" operator="greaterThan">
      <formula>100</formula>
    </cfRule>
    <cfRule type="cellIs" dxfId="1761" priority="195" stopIfTrue="1" operator="notEqual">
      <formula>H36</formula>
    </cfRule>
  </conditionalFormatting>
  <conditionalFormatting sqref="H39:J48">
    <cfRule type="cellIs" dxfId="1760" priority="193" stopIfTrue="1" operator="greaterThan">
      <formula>100</formula>
    </cfRule>
  </conditionalFormatting>
  <conditionalFormatting sqref="B49:G49">
    <cfRule type="cellIs" dxfId="1759" priority="192" stopIfTrue="1" operator="notEqual">
      <formula>B36</formula>
    </cfRule>
  </conditionalFormatting>
  <conditionalFormatting sqref="H49:J49">
    <cfRule type="cellIs" dxfId="1758" priority="190" stopIfTrue="1" operator="greaterThan">
      <formula>100</formula>
    </cfRule>
    <cfRule type="cellIs" dxfId="1757" priority="191" stopIfTrue="1" operator="notEqual">
      <formula>H36</formula>
    </cfRule>
  </conditionalFormatting>
  <conditionalFormatting sqref="H39:J48">
    <cfRule type="cellIs" dxfId="1756" priority="189" stopIfTrue="1" operator="greaterThan">
      <formula>100</formula>
    </cfRule>
  </conditionalFormatting>
  <conditionalFormatting sqref="B49:G49">
    <cfRule type="cellIs" dxfId="1755" priority="188" stopIfTrue="1" operator="notEqual">
      <formula>B36</formula>
    </cfRule>
  </conditionalFormatting>
  <conditionalFormatting sqref="H49:J49">
    <cfRule type="cellIs" dxfId="1754" priority="186" stopIfTrue="1" operator="greaterThan">
      <formula>100</formula>
    </cfRule>
    <cfRule type="cellIs" dxfId="1753" priority="187" stopIfTrue="1" operator="notEqual">
      <formula>H36</formula>
    </cfRule>
  </conditionalFormatting>
  <conditionalFormatting sqref="H39:J48">
    <cfRule type="cellIs" dxfId="1752" priority="185" stopIfTrue="1" operator="greaterThan">
      <formula>100</formula>
    </cfRule>
  </conditionalFormatting>
  <conditionalFormatting sqref="B49:G49">
    <cfRule type="cellIs" dxfId="1751" priority="184" stopIfTrue="1" operator="notEqual">
      <formula>B36</formula>
    </cfRule>
  </conditionalFormatting>
  <conditionalFormatting sqref="H49:J49">
    <cfRule type="cellIs" dxfId="1750" priority="182" stopIfTrue="1" operator="greaterThan">
      <formula>100</formula>
    </cfRule>
    <cfRule type="cellIs" dxfId="1749" priority="183" stopIfTrue="1" operator="notEqual">
      <formula>H36</formula>
    </cfRule>
  </conditionalFormatting>
  <conditionalFormatting sqref="H39:J48">
    <cfRule type="cellIs" dxfId="1748" priority="181" stopIfTrue="1" operator="greaterThan">
      <formula>100</formula>
    </cfRule>
  </conditionalFormatting>
  <conditionalFormatting sqref="B49:G49">
    <cfRule type="cellIs" dxfId="1747" priority="180" stopIfTrue="1" operator="notEqual">
      <formula>B36</formula>
    </cfRule>
  </conditionalFormatting>
  <conditionalFormatting sqref="H49:J49">
    <cfRule type="cellIs" dxfId="1746" priority="178" stopIfTrue="1" operator="greaterThan">
      <formula>100</formula>
    </cfRule>
    <cfRule type="cellIs" dxfId="1745" priority="179" stopIfTrue="1" operator="notEqual">
      <formula>H36</formula>
    </cfRule>
  </conditionalFormatting>
  <conditionalFormatting sqref="H39:J48">
    <cfRule type="cellIs" dxfId="1744" priority="177" stopIfTrue="1" operator="greaterThan">
      <formula>100</formula>
    </cfRule>
  </conditionalFormatting>
  <conditionalFormatting sqref="B49:G49">
    <cfRule type="cellIs" dxfId="1743" priority="176" stopIfTrue="1" operator="notEqual">
      <formula>B36</formula>
    </cfRule>
  </conditionalFormatting>
  <conditionalFormatting sqref="H49:J49">
    <cfRule type="cellIs" dxfId="1742" priority="174" stopIfTrue="1" operator="greaterThan">
      <formula>100</formula>
    </cfRule>
    <cfRule type="cellIs" dxfId="1741" priority="175" stopIfTrue="1" operator="notEqual">
      <formula>H36</formula>
    </cfRule>
  </conditionalFormatting>
  <conditionalFormatting sqref="H39:J48">
    <cfRule type="cellIs" dxfId="1740" priority="173" stopIfTrue="1" operator="greaterThan">
      <formula>100</formula>
    </cfRule>
  </conditionalFormatting>
  <conditionalFormatting sqref="B49:G49">
    <cfRule type="cellIs" dxfId="1739" priority="172" stopIfTrue="1" operator="notEqual">
      <formula>B36</formula>
    </cfRule>
  </conditionalFormatting>
  <conditionalFormatting sqref="H49:J49">
    <cfRule type="cellIs" dxfId="1738" priority="170" stopIfTrue="1" operator="greaterThan">
      <formula>100</formula>
    </cfRule>
    <cfRule type="cellIs" dxfId="1737" priority="171" stopIfTrue="1" operator="notEqual">
      <formula>H36</formula>
    </cfRule>
  </conditionalFormatting>
  <conditionalFormatting sqref="H39:J48">
    <cfRule type="cellIs" dxfId="1736" priority="169" stopIfTrue="1" operator="greaterThan">
      <formula>100</formula>
    </cfRule>
  </conditionalFormatting>
  <conditionalFormatting sqref="B49:G49">
    <cfRule type="cellIs" dxfId="1735" priority="168" stopIfTrue="1" operator="notEqual">
      <formula>B36</formula>
    </cfRule>
  </conditionalFormatting>
  <conditionalFormatting sqref="H49:J49">
    <cfRule type="cellIs" dxfId="1734" priority="166" stopIfTrue="1" operator="greaterThan">
      <formula>100</formula>
    </cfRule>
    <cfRule type="cellIs" dxfId="1733" priority="167" stopIfTrue="1" operator="notEqual">
      <formula>H36</formula>
    </cfRule>
  </conditionalFormatting>
  <conditionalFormatting sqref="H39:J48">
    <cfRule type="cellIs" dxfId="1732" priority="165" stopIfTrue="1" operator="greaterThan">
      <formula>100</formula>
    </cfRule>
  </conditionalFormatting>
  <conditionalFormatting sqref="B49:G49">
    <cfRule type="cellIs" dxfId="1731" priority="164" stopIfTrue="1" operator="notEqual">
      <formula>B36</formula>
    </cfRule>
  </conditionalFormatting>
  <conditionalFormatting sqref="H49:J49">
    <cfRule type="cellIs" dxfId="1730" priority="162" stopIfTrue="1" operator="greaterThan">
      <formula>100</formula>
    </cfRule>
    <cfRule type="cellIs" dxfId="1729" priority="163" stopIfTrue="1" operator="notEqual">
      <formula>H36</formula>
    </cfRule>
  </conditionalFormatting>
  <conditionalFormatting sqref="H39:J48">
    <cfRule type="cellIs" dxfId="1728" priority="161" stopIfTrue="1" operator="greaterThan">
      <formula>100</formula>
    </cfRule>
  </conditionalFormatting>
  <conditionalFormatting sqref="B49:G49">
    <cfRule type="cellIs" dxfId="1727" priority="160" stopIfTrue="1" operator="notEqual">
      <formula>B36</formula>
    </cfRule>
  </conditionalFormatting>
  <conditionalFormatting sqref="H49:J49">
    <cfRule type="cellIs" dxfId="1726" priority="158" stopIfTrue="1" operator="greaterThan">
      <formula>100</formula>
    </cfRule>
    <cfRule type="cellIs" dxfId="1725" priority="159" stopIfTrue="1" operator="notEqual">
      <formula>H36</formula>
    </cfRule>
  </conditionalFormatting>
  <conditionalFormatting sqref="H39:J48">
    <cfRule type="cellIs" dxfId="1724" priority="157" stopIfTrue="1" operator="greaterThan">
      <formula>100</formula>
    </cfRule>
  </conditionalFormatting>
  <conditionalFormatting sqref="B49:G49">
    <cfRule type="cellIs" dxfId="1723" priority="156" stopIfTrue="1" operator="notEqual">
      <formula>B36</formula>
    </cfRule>
  </conditionalFormatting>
  <conditionalFormatting sqref="H49:J49">
    <cfRule type="cellIs" dxfId="1722" priority="154" stopIfTrue="1" operator="greaterThan">
      <formula>100</formula>
    </cfRule>
    <cfRule type="cellIs" dxfId="1721" priority="155" stopIfTrue="1" operator="notEqual">
      <formula>H36</formula>
    </cfRule>
  </conditionalFormatting>
  <conditionalFormatting sqref="H39:J48">
    <cfRule type="cellIs" dxfId="1720" priority="153" stopIfTrue="1" operator="greaterThan">
      <formula>100</formula>
    </cfRule>
  </conditionalFormatting>
  <conditionalFormatting sqref="B49:G49">
    <cfRule type="cellIs" dxfId="1719" priority="152" stopIfTrue="1" operator="notEqual">
      <formula>B36</formula>
    </cfRule>
  </conditionalFormatting>
  <conditionalFormatting sqref="H49:J49">
    <cfRule type="cellIs" dxfId="1718" priority="150" stopIfTrue="1" operator="greaterThan">
      <formula>100</formula>
    </cfRule>
    <cfRule type="cellIs" dxfId="1717" priority="151" stopIfTrue="1" operator="notEqual">
      <formula>H36</formula>
    </cfRule>
  </conditionalFormatting>
  <conditionalFormatting sqref="H39:J48">
    <cfRule type="cellIs" dxfId="1716" priority="149" stopIfTrue="1" operator="greaterThan">
      <formula>100</formula>
    </cfRule>
  </conditionalFormatting>
  <conditionalFormatting sqref="B49:G49">
    <cfRule type="cellIs" dxfId="1715" priority="148" stopIfTrue="1" operator="notEqual">
      <formula>B36</formula>
    </cfRule>
  </conditionalFormatting>
  <conditionalFormatting sqref="H49:J49">
    <cfRule type="cellIs" dxfId="1714" priority="146" stopIfTrue="1" operator="greaterThan">
      <formula>100</formula>
    </cfRule>
    <cfRule type="cellIs" dxfId="1713" priority="147" stopIfTrue="1" operator="notEqual">
      <formula>H36</formula>
    </cfRule>
  </conditionalFormatting>
  <conditionalFormatting sqref="H39:J48">
    <cfRule type="cellIs" dxfId="1712" priority="145" stopIfTrue="1" operator="greaterThan">
      <formula>100</formula>
    </cfRule>
  </conditionalFormatting>
  <conditionalFormatting sqref="B49:G49">
    <cfRule type="cellIs" dxfId="1711" priority="144" stopIfTrue="1" operator="notEqual">
      <formula>B36</formula>
    </cfRule>
  </conditionalFormatting>
  <conditionalFormatting sqref="H49:J49">
    <cfRule type="cellIs" dxfId="1710" priority="142" stopIfTrue="1" operator="greaterThan">
      <formula>100</formula>
    </cfRule>
    <cfRule type="cellIs" dxfId="1709" priority="143" stopIfTrue="1" operator="notEqual">
      <formula>H36</formula>
    </cfRule>
  </conditionalFormatting>
  <conditionalFormatting sqref="H39:J48">
    <cfRule type="cellIs" dxfId="1708" priority="141" stopIfTrue="1" operator="greaterThan">
      <formula>100</formula>
    </cfRule>
  </conditionalFormatting>
  <conditionalFormatting sqref="B49:G49">
    <cfRule type="cellIs" dxfId="1707" priority="140" stopIfTrue="1" operator="notEqual">
      <formula>B36</formula>
    </cfRule>
  </conditionalFormatting>
  <conditionalFormatting sqref="H49:J49">
    <cfRule type="cellIs" dxfId="1706" priority="138" stopIfTrue="1" operator="greaterThan">
      <formula>100</formula>
    </cfRule>
    <cfRule type="cellIs" dxfId="1705" priority="139" stopIfTrue="1" operator="notEqual">
      <formula>H36</formula>
    </cfRule>
  </conditionalFormatting>
  <conditionalFormatting sqref="H39:J48">
    <cfRule type="cellIs" dxfId="1704" priority="137" stopIfTrue="1" operator="greaterThan">
      <formula>100</formula>
    </cfRule>
  </conditionalFormatting>
  <conditionalFormatting sqref="B49:G49">
    <cfRule type="cellIs" dxfId="1703" priority="136" stopIfTrue="1" operator="notEqual">
      <formula>B36</formula>
    </cfRule>
  </conditionalFormatting>
  <conditionalFormatting sqref="H49:J49">
    <cfRule type="cellIs" dxfId="1702" priority="134" stopIfTrue="1" operator="greaterThan">
      <formula>100</formula>
    </cfRule>
    <cfRule type="cellIs" dxfId="1701" priority="135" stopIfTrue="1" operator="notEqual">
      <formula>H36</formula>
    </cfRule>
  </conditionalFormatting>
  <conditionalFormatting sqref="H39:J48">
    <cfRule type="cellIs" dxfId="1700" priority="133" stopIfTrue="1" operator="greaterThan">
      <formula>100</formula>
    </cfRule>
  </conditionalFormatting>
  <conditionalFormatting sqref="B49:G49">
    <cfRule type="cellIs" dxfId="1699" priority="132" stopIfTrue="1" operator="notEqual">
      <formula>B36</formula>
    </cfRule>
  </conditionalFormatting>
  <conditionalFormatting sqref="H49:J49">
    <cfRule type="cellIs" dxfId="1698" priority="130" stopIfTrue="1" operator="greaterThan">
      <formula>100</formula>
    </cfRule>
    <cfRule type="cellIs" dxfId="1697" priority="131" stopIfTrue="1" operator="notEqual">
      <formula>H36</formula>
    </cfRule>
  </conditionalFormatting>
  <conditionalFormatting sqref="H39:J48">
    <cfRule type="cellIs" dxfId="1696" priority="129" stopIfTrue="1" operator="greaterThan">
      <formula>100</formula>
    </cfRule>
  </conditionalFormatting>
  <conditionalFormatting sqref="B49:G49">
    <cfRule type="cellIs" dxfId="1695" priority="128" stopIfTrue="1" operator="notEqual">
      <formula>B36</formula>
    </cfRule>
  </conditionalFormatting>
  <conditionalFormatting sqref="H49:J49">
    <cfRule type="cellIs" dxfId="1694" priority="126" stopIfTrue="1" operator="greaterThan">
      <formula>100</formula>
    </cfRule>
    <cfRule type="cellIs" dxfId="1693" priority="127" stopIfTrue="1" operator="notEqual">
      <formula>H36</formula>
    </cfRule>
  </conditionalFormatting>
  <conditionalFormatting sqref="H39:J48">
    <cfRule type="cellIs" dxfId="1692" priority="125" stopIfTrue="1" operator="greaterThan">
      <formula>100</formula>
    </cfRule>
  </conditionalFormatting>
  <conditionalFormatting sqref="B49:G49">
    <cfRule type="cellIs" dxfId="1691" priority="124" stopIfTrue="1" operator="notEqual">
      <formula>B36</formula>
    </cfRule>
  </conditionalFormatting>
  <conditionalFormatting sqref="H49:J49">
    <cfRule type="cellIs" dxfId="1690" priority="122" stopIfTrue="1" operator="greaterThan">
      <formula>100</formula>
    </cfRule>
    <cfRule type="cellIs" dxfId="1689" priority="123" stopIfTrue="1" operator="notEqual">
      <formula>H36</formula>
    </cfRule>
  </conditionalFormatting>
  <conditionalFormatting sqref="H39:J48">
    <cfRule type="cellIs" dxfId="1688" priority="121" stopIfTrue="1" operator="greaterThan">
      <formula>100</formula>
    </cfRule>
  </conditionalFormatting>
  <conditionalFormatting sqref="B49:G49">
    <cfRule type="cellIs" dxfId="1687" priority="120" stopIfTrue="1" operator="notEqual">
      <formula>B36</formula>
    </cfRule>
  </conditionalFormatting>
  <conditionalFormatting sqref="H49:J49">
    <cfRule type="cellIs" dxfId="1686" priority="118" stopIfTrue="1" operator="greaterThan">
      <formula>100</formula>
    </cfRule>
    <cfRule type="cellIs" dxfId="1685" priority="119" stopIfTrue="1" operator="notEqual">
      <formula>H36</formula>
    </cfRule>
  </conditionalFormatting>
  <conditionalFormatting sqref="H39:J48">
    <cfRule type="cellIs" dxfId="1684" priority="117" stopIfTrue="1" operator="greaterThan">
      <formula>100</formula>
    </cfRule>
  </conditionalFormatting>
  <conditionalFormatting sqref="B49:G49">
    <cfRule type="cellIs" dxfId="1683" priority="116" stopIfTrue="1" operator="notEqual">
      <formula>B36</formula>
    </cfRule>
  </conditionalFormatting>
  <conditionalFormatting sqref="H49:J49">
    <cfRule type="cellIs" dxfId="1682" priority="114" stopIfTrue="1" operator="greaterThan">
      <formula>100</formula>
    </cfRule>
    <cfRule type="cellIs" dxfId="1681" priority="115" stopIfTrue="1" operator="notEqual">
      <formula>H36</formula>
    </cfRule>
  </conditionalFormatting>
  <conditionalFormatting sqref="H39:J48">
    <cfRule type="cellIs" dxfId="1680" priority="113" stopIfTrue="1" operator="greaterThan">
      <formula>100</formula>
    </cfRule>
  </conditionalFormatting>
  <conditionalFormatting sqref="B49:G49">
    <cfRule type="cellIs" dxfId="1679" priority="112" stopIfTrue="1" operator="notEqual">
      <formula>B36</formula>
    </cfRule>
  </conditionalFormatting>
  <conditionalFormatting sqref="H49:J49">
    <cfRule type="cellIs" dxfId="1678" priority="110" stopIfTrue="1" operator="greaterThan">
      <formula>100</formula>
    </cfRule>
    <cfRule type="cellIs" dxfId="1677" priority="111" stopIfTrue="1" operator="notEqual">
      <formula>H36</formula>
    </cfRule>
  </conditionalFormatting>
  <conditionalFormatting sqref="H39:J48">
    <cfRule type="cellIs" dxfId="1676" priority="109" stopIfTrue="1" operator="greaterThan">
      <formula>100</formula>
    </cfRule>
  </conditionalFormatting>
  <conditionalFormatting sqref="B49:G49">
    <cfRule type="cellIs" dxfId="1675" priority="108" stopIfTrue="1" operator="notEqual">
      <formula>B36</formula>
    </cfRule>
  </conditionalFormatting>
  <conditionalFormatting sqref="H49:J49">
    <cfRule type="cellIs" dxfId="1674" priority="106" stopIfTrue="1" operator="greaterThan">
      <formula>100</formula>
    </cfRule>
    <cfRule type="cellIs" dxfId="1673" priority="107" stopIfTrue="1" operator="notEqual">
      <formula>H36</formula>
    </cfRule>
  </conditionalFormatting>
  <conditionalFormatting sqref="H39:J48">
    <cfRule type="cellIs" dxfId="1672" priority="105" stopIfTrue="1" operator="greaterThan">
      <formula>100</formula>
    </cfRule>
  </conditionalFormatting>
  <conditionalFormatting sqref="B49:G49">
    <cfRule type="cellIs" dxfId="1671" priority="104" stopIfTrue="1" operator="notEqual">
      <formula>B36</formula>
    </cfRule>
  </conditionalFormatting>
  <conditionalFormatting sqref="H49:J49">
    <cfRule type="cellIs" dxfId="1670" priority="102" stopIfTrue="1" operator="greaterThan">
      <formula>100</formula>
    </cfRule>
    <cfRule type="cellIs" dxfId="1669" priority="103" stopIfTrue="1" operator="notEqual">
      <formula>H36</formula>
    </cfRule>
  </conditionalFormatting>
  <conditionalFormatting sqref="H39:J48">
    <cfRule type="cellIs" dxfId="1668" priority="101" stopIfTrue="1" operator="greaterThan">
      <formula>100</formula>
    </cfRule>
  </conditionalFormatting>
  <conditionalFormatting sqref="B49:G49">
    <cfRule type="cellIs" dxfId="1667" priority="100" stopIfTrue="1" operator="notEqual">
      <formula>B36</formula>
    </cfRule>
  </conditionalFormatting>
  <conditionalFormatting sqref="H49:J49">
    <cfRule type="cellIs" dxfId="1666" priority="98" stopIfTrue="1" operator="greaterThan">
      <formula>100</formula>
    </cfRule>
    <cfRule type="cellIs" dxfId="1665" priority="99" stopIfTrue="1" operator="notEqual">
      <formula>H36</formula>
    </cfRule>
  </conditionalFormatting>
  <conditionalFormatting sqref="H39:J48">
    <cfRule type="cellIs" dxfId="1664" priority="97" stopIfTrue="1" operator="greaterThan">
      <formula>100</formula>
    </cfRule>
  </conditionalFormatting>
  <conditionalFormatting sqref="B49:G49">
    <cfRule type="cellIs" dxfId="1663" priority="96" stopIfTrue="1" operator="notEqual">
      <formula>B36</formula>
    </cfRule>
  </conditionalFormatting>
  <conditionalFormatting sqref="H49:J49">
    <cfRule type="cellIs" dxfId="1662" priority="94" stopIfTrue="1" operator="greaterThan">
      <formula>100</formula>
    </cfRule>
    <cfRule type="cellIs" dxfId="1661" priority="95" stopIfTrue="1" operator="notEqual">
      <formula>H36</formula>
    </cfRule>
  </conditionalFormatting>
  <conditionalFormatting sqref="H39:J48">
    <cfRule type="cellIs" dxfId="1660" priority="93" stopIfTrue="1" operator="greaterThan">
      <formula>100</formula>
    </cfRule>
  </conditionalFormatting>
  <conditionalFormatting sqref="B49:G49">
    <cfRule type="cellIs" dxfId="1659" priority="92" stopIfTrue="1" operator="notEqual">
      <formula>B36</formula>
    </cfRule>
  </conditionalFormatting>
  <conditionalFormatting sqref="H49:J49">
    <cfRule type="cellIs" dxfId="1658" priority="90" stopIfTrue="1" operator="greaterThan">
      <formula>100</formula>
    </cfRule>
    <cfRule type="cellIs" dxfId="1657" priority="91" stopIfTrue="1" operator="notEqual">
      <formula>H36</formula>
    </cfRule>
  </conditionalFormatting>
  <conditionalFormatting sqref="H39:J48">
    <cfRule type="cellIs" dxfId="1656" priority="89" stopIfTrue="1" operator="greaterThan">
      <formula>100</formula>
    </cfRule>
  </conditionalFormatting>
  <conditionalFormatting sqref="B49:G49">
    <cfRule type="cellIs" dxfId="1655" priority="88" stopIfTrue="1" operator="notEqual">
      <formula>B36</formula>
    </cfRule>
  </conditionalFormatting>
  <conditionalFormatting sqref="H49:J49">
    <cfRule type="cellIs" dxfId="1654" priority="86" stopIfTrue="1" operator="greaterThan">
      <formula>100</formula>
    </cfRule>
    <cfRule type="cellIs" dxfId="1653" priority="87" stopIfTrue="1" operator="notEqual">
      <formula>H36</formula>
    </cfRule>
  </conditionalFormatting>
  <conditionalFormatting sqref="H39:J48">
    <cfRule type="cellIs" dxfId="1652" priority="85" stopIfTrue="1" operator="greaterThan">
      <formula>100</formula>
    </cfRule>
  </conditionalFormatting>
  <conditionalFormatting sqref="B49:G49">
    <cfRule type="cellIs" dxfId="1651" priority="84" stopIfTrue="1" operator="notEqual">
      <formula>B36</formula>
    </cfRule>
  </conditionalFormatting>
  <conditionalFormatting sqref="H49:J49">
    <cfRule type="cellIs" dxfId="1650" priority="82" stopIfTrue="1" operator="greaterThan">
      <formula>100</formula>
    </cfRule>
    <cfRule type="cellIs" dxfId="1649" priority="83" stopIfTrue="1" operator="notEqual">
      <formula>H36</formula>
    </cfRule>
  </conditionalFormatting>
  <conditionalFormatting sqref="H39:J48">
    <cfRule type="cellIs" dxfId="1648" priority="81" stopIfTrue="1" operator="greaterThan">
      <formula>100</formula>
    </cfRule>
  </conditionalFormatting>
  <conditionalFormatting sqref="B49:G49">
    <cfRule type="cellIs" dxfId="1647" priority="80" stopIfTrue="1" operator="notEqual">
      <formula>B36</formula>
    </cfRule>
  </conditionalFormatting>
  <conditionalFormatting sqref="H49:J49">
    <cfRule type="cellIs" dxfId="1646" priority="78" stopIfTrue="1" operator="greaterThan">
      <formula>100</formula>
    </cfRule>
    <cfRule type="cellIs" dxfId="1645" priority="79" stopIfTrue="1" operator="notEqual">
      <formula>H36</formula>
    </cfRule>
  </conditionalFormatting>
  <conditionalFormatting sqref="H39:J48">
    <cfRule type="cellIs" dxfId="1644" priority="77" stopIfTrue="1" operator="greaterThan">
      <formula>100</formula>
    </cfRule>
  </conditionalFormatting>
  <conditionalFormatting sqref="B49:G49">
    <cfRule type="cellIs" dxfId="1643" priority="76" stopIfTrue="1" operator="notEqual">
      <formula>B36</formula>
    </cfRule>
  </conditionalFormatting>
  <conditionalFormatting sqref="H49:J49">
    <cfRule type="cellIs" dxfId="1642" priority="74" stopIfTrue="1" operator="greaterThan">
      <formula>100</formula>
    </cfRule>
    <cfRule type="cellIs" dxfId="1641" priority="75" stopIfTrue="1" operator="notEqual">
      <formula>H36</formula>
    </cfRule>
  </conditionalFormatting>
  <conditionalFormatting sqref="H39:J48">
    <cfRule type="cellIs" dxfId="1640" priority="73" stopIfTrue="1" operator="greaterThan">
      <formula>100</formula>
    </cfRule>
  </conditionalFormatting>
  <conditionalFormatting sqref="B49:G49">
    <cfRule type="cellIs" dxfId="1639" priority="72" stopIfTrue="1" operator="notEqual">
      <formula>B36</formula>
    </cfRule>
  </conditionalFormatting>
  <conditionalFormatting sqref="H49:J49">
    <cfRule type="cellIs" dxfId="1638" priority="70" stopIfTrue="1" operator="greaterThan">
      <formula>100</formula>
    </cfRule>
    <cfRule type="cellIs" dxfId="1637" priority="71" stopIfTrue="1" operator="notEqual">
      <formula>H36</formula>
    </cfRule>
  </conditionalFormatting>
  <conditionalFormatting sqref="H39:J48">
    <cfRule type="cellIs" dxfId="1636" priority="69" stopIfTrue="1" operator="greaterThan">
      <formula>100</formula>
    </cfRule>
  </conditionalFormatting>
  <conditionalFormatting sqref="B49:G49">
    <cfRule type="cellIs" dxfId="1635" priority="68" stopIfTrue="1" operator="notEqual">
      <formula>B36</formula>
    </cfRule>
  </conditionalFormatting>
  <conditionalFormatting sqref="H49:J49">
    <cfRule type="cellIs" dxfId="1634" priority="66" stopIfTrue="1" operator="greaterThan">
      <formula>100</formula>
    </cfRule>
    <cfRule type="cellIs" dxfId="1633" priority="67" stopIfTrue="1" operator="notEqual">
      <formula>H36</formula>
    </cfRule>
  </conditionalFormatting>
  <conditionalFormatting sqref="H39:J48">
    <cfRule type="cellIs" dxfId="1632" priority="65" stopIfTrue="1" operator="greaterThan">
      <formula>100</formula>
    </cfRule>
  </conditionalFormatting>
  <conditionalFormatting sqref="B49:G49">
    <cfRule type="cellIs" dxfId="1631" priority="64" stopIfTrue="1" operator="notEqual">
      <formula>B36</formula>
    </cfRule>
  </conditionalFormatting>
  <conditionalFormatting sqref="H49:J49">
    <cfRule type="cellIs" dxfId="1630" priority="62" stopIfTrue="1" operator="greaterThan">
      <formula>100</formula>
    </cfRule>
    <cfRule type="cellIs" dxfId="1629" priority="63" stopIfTrue="1" operator="notEqual">
      <formula>H36</formula>
    </cfRule>
  </conditionalFormatting>
  <conditionalFormatting sqref="H39:J48">
    <cfRule type="cellIs" dxfId="1628" priority="61" stopIfTrue="1" operator="greaterThan">
      <formula>100</formula>
    </cfRule>
  </conditionalFormatting>
  <conditionalFormatting sqref="B49:G49">
    <cfRule type="cellIs" dxfId="1627" priority="60" stopIfTrue="1" operator="notEqual">
      <formula>B36</formula>
    </cfRule>
  </conditionalFormatting>
  <conditionalFormatting sqref="H49:J49">
    <cfRule type="cellIs" dxfId="1626" priority="58" stopIfTrue="1" operator="greaterThan">
      <formula>100</formula>
    </cfRule>
    <cfRule type="cellIs" dxfId="1625" priority="59" stopIfTrue="1" operator="notEqual">
      <formula>H36</formula>
    </cfRule>
  </conditionalFormatting>
  <conditionalFormatting sqref="H39:J48">
    <cfRule type="cellIs" dxfId="1624" priority="57" stopIfTrue="1" operator="greaterThan">
      <formula>100</formula>
    </cfRule>
  </conditionalFormatting>
  <conditionalFormatting sqref="B49:G49">
    <cfRule type="cellIs" dxfId="1623" priority="56" stopIfTrue="1" operator="notEqual">
      <formula>B36</formula>
    </cfRule>
  </conditionalFormatting>
  <conditionalFormatting sqref="H49:J49">
    <cfRule type="cellIs" dxfId="1622" priority="54" stopIfTrue="1" operator="greaterThan">
      <formula>100</formula>
    </cfRule>
    <cfRule type="cellIs" dxfId="1621" priority="55" stopIfTrue="1" operator="notEqual">
      <formula>H36</formula>
    </cfRule>
  </conditionalFormatting>
  <conditionalFormatting sqref="H39:J48">
    <cfRule type="cellIs" dxfId="1620" priority="53" stopIfTrue="1" operator="greaterThan">
      <formula>100</formula>
    </cfRule>
  </conditionalFormatting>
  <conditionalFormatting sqref="B49:G49">
    <cfRule type="cellIs" dxfId="1619" priority="52" stopIfTrue="1" operator="notEqual">
      <formula>B36</formula>
    </cfRule>
  </conditionalFormatting>
  <conditionalFormatting sqref="H49:J49">
    <cfRule type="cellIs" dxfId="1618" priority="50" stopIfTrue="1" operator="greaterThan">
      <formula>100</formula>
    </cfRule>
    <cfRule type="cellIs" dxfId="1617" priority="51" stopIfTrue="1" operator="notEqual">
      <formula>H36</formula>
    </cfRule>
  </conditionalFormatting>
  <conditionalFormatting sqref="H39:J48">
    <cfRule type="cellIs" dxfId="1616" priority="49" stopIfTrue="1" operator="greaterThan">
      <formula>100</formula>
    </cfRule>
  </conditionalFormatting>
  <conditionalFormatting sqref="B49:G49">
    <cfRule type="cellIs" dxfId="1615" priority="48" stopIfTrue="1" operator="notEqual">
      <formula>B36</formula>
    </cfRule>
  </conditionalFormatting>
  <conditionalFormatting sqref="H49:J49">
    <cfRule type="cellIs" dxfId="1614" priority="46" stopIfTrue="1" operator="greaterThan">
      <formula>100</formula>
    </cfRule>
    <cfRule type="cellIs" dxfId="1613" priority="47" stopIfTrue="1" operator="notEqual">
      <formula>H36</formula>
    </cfRule>
  </conditionalFormatting>
  <conditionalFormatting sqref="H39:J48">
    <cfRule type="cellIs" dxfId="1612" priority="45" stopIfTrue="1" operator="greaterThan">
      <formula>100</formula>
    </cfRule>
  </conditionalFormatting>
  <conditionalFormatting sqref="B53:G53">
    <cfRule type="cellIs" dxfId="1611" priority="44" stopIfTrue="1" operator="notEqual">
      <formula>B38</formula>
    </cfRule>
  </conditionalFormatting>
  <conditionalFormatting sqref="H53:J53">
    <cfRule type="cellIs" dxfId="1610" priority="42" stopIfTrue="1" operator="greaterThan">
      <formula>100</formula>
    </cfRule>
    <cfRule type="cellIs" dxfId="1609" priority="43" stopIfTrue="1" operator="notEqual">
      <formula>H38</formula>
    </cfRule>
  </conditionalFormatting>
  <conditionalFormatting sqref="H40:J52">
    <cfRule type="cellIs" dxfId="1608" priority="41" stopIfTrue="1" operator="greaterThan">
      <formula>100</formula>
    </cfRule>
  </conditionalFormatting>
  <conditionalFormatting sqref="B53:G53">
    <cfRule type="cellIs" dxfId="1607" priority="40" stopIfTrue="1" operator="notEqual">
      <formula>B38</formula>
    </cfRule>
  </conditionalFormatting>
  <conditionalFormatting sqref="H53:J53">
    <cfRule type="cellIs" dxfId="1606" priority="38" stopIfTrue="1" operator="greaterThan">
      <formula>100</formula>
    </cfRule>
    <cfRule type="cellIs" dxfId="1605" priority="39" stopIfTrue="1" operator="notEqual">
      <formula>H38</formula>
    </cfRule>
  </conditionalFormatting>
  <conditionalFormatting sqref="H40:J52">
    <cfRule type="cellIs" dxfId="1604" priority="37" stopIfTrue="1" operator="greaterThan">
      <formula>100</formula>
    </cfRule>
  </conditionalFormatting>
  <conditionalFormatting sqref="B49:G49">
    <cfRule type="cellIs" dxfId="1603" priority="36" stopIfTrue="1" operator="notEqual">
      <formula>B36</formula>
    </cfRule>
  </conditionalFormatting>
  <conditionalFormatting sqref="H49:J49">
    <cfRule type="cellIs" dxfId="1602" priority="34" stopIfTrue="1" operator="greaterThan">
      <formula>100</formula>
    </cfRule>
    <cfRule type="cellIs" dxfId="1601" priority="35" stopIfTrue="1" operator="notEqual">
      <formula>H36</formula>
    </cfRule>
  </conditionalFormatting>
  <conditionalFormatting sqref="H39:J48">
    <cfRule type="cellIs" dxfId="1600" priority="33" stopIfTrue="1" operator="greaterThan">
      <formula>100</formula>
    </cfRule>
  </conditionalFormatting>
  <conditionalFormatting sqref="B53:G53">
    <cfRule type="cellIs" dxfId="1599" priority="32" stopIfTrue="1" operator="notEqual">
      <formula>B38</formula>
    </cfRule>
  </conditionalFormatting>
  <conditionalFormatting sqref="H53:J53">
    <cfRule type="cellIs" dxfId="1598" priority="30" stopIfTrue="1" operator="greaterThan">
      <formula>100</formula>
    </cfRule>
    <cfRule type="cellIs" dxfId="1597" priority="31" stopIfTrue="1" operator="notEqual">
      <formula>H38</formula>
    </cfRule>
  </conditionalFormatting>
  <conditionalFormatting sqref="H40:J52">
    <cfRule type="cellIs" dxfId="1596" priority="29" stopIfTrue="1" operator="greaterThan">
      <formula>100</formula>
    </cfRule>
  </conditionalFormatting>
  <conditionalFormatting sqref="B53:G53">
    <cfRule type="cellIs" dxfId="1595" priority="28" stopIfTrue="1" operator="notEqual">
      <formula>B38</formula>
    </cfRule>
  </conditionalFormatting>
  <conditionalFormatting sqref="H53:J53">
    <cfRule type="cellIs" dxfId="1594" priority="26" stopIfTrue="1" operator="greaterThan">
      <formula>100</formula>
    </cfRule>
    <cfRule type="cellIs" dxfId="1593" priority="27" stopIfTrue="1" operator="notEqual">
      <formula>H38</formula>
    </cfRule>
  </conditionalFormatting>
  <conditionalFormatting sqref="H40:J52">
    <cfRule type="cellIs" dxfId="1592" priority="25" stopIfTrue="1" operator="greaterThan">
      <formula>100</formula>
    </cfRule>
  </conditionalFormatting>
  <conditionalFormatting sqref="B49:G49">
    <cfRule type="cellIs" dxfId="1591" priority="24" stopIfTrue="1" operator="notEqual">
      <formula>B36</formula>
    </cfRule>
  </conditionalFormatting>
  <conditionalFormatting sqref="H49:J49">
    <cfRule type="cellIs" dxfId="1590" priority="22" stopIfTrue="1" operator="greaterThan">
      <formula>100</formula>
    </cfRule>
    <cfRule type="cellIs" dxfId="1589" priority="23" stopIfTrue="1" operator="notEqual">
      <formula>H36</formula>
    </cfRule>
  </conditionalFormatting>
  <conditionalFormatting sqref="H39:J48">
    <cfRule type="cellIs" dxfId="1588" priority="21" stopIfTrue="1" operator="greaterThan">
      <formula>100</formula>
    </cfRule>
  </conditionalFormatting>
  <conditionalFormatting sqref="B53:G53">
    <cfRule type="cellIs" dxfId="1587" priority="20" stopIfTrue="1" operator="notEqual">
      <formula>B38</formula>
    </cfRule>
  </conditionalFormatting>
  <conditionalFormatting sqref="H53:J53">
    <cfRule type="cellIs" dxfId="1586" priority="18" stopIfTrue="1" operator="greaterThan">
      <formula>100</formula>
    </cfRule>
    <cfRule type="cellIs" dxfId="1585" priority="19" stopIfTrue="1" operator="notEqual">
      <formula>H38</formula>
    </cfRule>
  </conditionalFormatting>
  <conditionalFormatting sqref="H40:J52">
    <cfRule type="cellIs" dxfId="1584" priority="17" stopIfTrue="1" operator="greaterThan">
      <formula>100</formula>
    </cfRule>
  </conditionalFormatting>
  <conditionalFormatting sqref="B53:G53">
    <cfRule type="cellIs" dxfId="1583" priority="16" stopIfTrue="1" operator="notEqual">
      <formula>B38</formula>
    </cfRule>
  </conditionalFormatting>
  <conditionalFormatting sqref="H53:J53">
    <cfRule type="cellIs" dxfId="1582" priority="14" stopIfTrue="1" operator="greaterThan">
      <formula>100</formula>
    </cfRule>
    <cfRule type="cellIs" dxfId="1581" priority="15" stopIfTrue="1" operator="notEqual">
      <formula>H38</formula>
    </cfRule>
  </conditionalFormatting>
  <conditionalFormatting sqref="H40:J52">
    <cfRule type="cellIs" dxfId="1580" priority="13" stopIfTrue="1" operator="greaterThan">
      <formula>100</formula>
    </cfRule>
  </conditionalFormatting>
  <conditionalFormatting sqref="B53:G53">
    <cfRule type="cellIs" dxfId="1579" priority="12" stopIfTrue="1" operator="notEqual">
      <formula>B38</formula>
    </cfRule>
  </conditionalFormatting>
  <conditionalFormatting sqref="H53:J53">
    <cfRule type="cellIs" dxfId="1578" priority="10" stopIfTrue="1" operator="greaterThan">
      <formula>100</formula>
    </cfRule>
    <cfRule type="cellIs" dxfId="1577" priority="11" stopIfTrue="1" operator="notEqual">
      <formula>H38</formula>
    </cfRule>
  </conditionalFormatting>
  <conditionalFormatting sqref="H40:J52">
    <cfRule type="cellIs" dxfId="1576" priority="9" stopIfTrue="1" operator="greaterThan">
      <formula>100</formula>
    </cfRule>
  </conditionalFormatting>
  <conditionalFormatting sqref="B53:G53">
    <cfRule type="cellIs" dxfId="1575" priority="8" stopIfTrue="1" operator="notEqual">
      <formula>B38</formula>
    </cfRule>
  </conditionalFormatting>
  <conditionalFormatting sqref="H53:J53">
    <cfRule type="cellIs" dxfId="1574" priority="6" stopIfTrue="1" operator="greaterThan">
      <formula>100</formula>
    </cfRule>
    <cfRule type="cellIs" dxfId="1573" priority="7" stopIfTrue="1" operator="notEqual">
      <formula>H38</formula>
    </cfRule>
  </conditionalFormatting>
  <conditionalFormatting sqref="H40:J52">
    <cfRule type="cellIs" dxfId="1572" priority="5" stopIfTrue="1" operator="greaterThan">
      <formula>100</formula>
    </cfRule>
  </conditionalFormatting>
  <conditionalFormatting sqref="B53:M53">
    <cfRule type="cellIs" dxfId="1571" priority="4" stopIfTrue="1" operator="notEqual">
      <formula>B38</formula>
    </cfRule>
  </conditionalFormatting>
  <conditionalFormatting sqref="N53:P53">
    <cfRule type="cellIs" dxfId="1570" priority="2" stopIfTrue="1" operator="greaterThan">
      <formula>100</formula>
    </cfRule>
    <cfRule type="cellIs" dxfId="1569" priority="3" stopIfTrue="1" operator="notEqual">
      <formula>N38</formula>
    </cfRule>
  </conditionalFormatting>
  <conditionalFormatting sqref="N40:P52">
    <cfRule type="cellIs" dxfId="15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0" sqref="H30"/>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60</v>
      </c>
      <c r="C6" s="168">
        <f t="shared" si="0"/>
        <v>51</v>
      </c>
      <c r="D6" s="171">
        <f t="shared" ref="D6:D16" si="1">SUM(B6:C6)</f>
        <v>111</v>
      </c>
      <c r="E6" s="174"/>
      <c r="F6" s="174"/>
      <c r="G6" s="174"/>
      <c r="H6" s="174"/>
      <c r="I6" s="174"/>
      <c r="J6" s="174"/>
      <c r="K6" s="179">
        <f t="shared" ref="K6:L16" si="2">K42</f>
        <v>25</v>
      </c>
      <c r="L6" s="183">
        <f t="shared" si="2"/>
        <v>23</v>
      </c>
      <c r="M6" s="188">
        <f t="shared" ref="M6:M17" si="3">SUM(K6:L6)</f>
        <v>48</v>
      </c>
      <c r="N6" s="91">
        <f t="shared" ref="N6:P17" si="4">IF(OR(K6=0,B6=0),0,K6/B6*100)</f>
        <v>41.666666666666671</v>
      </c>
      <c r="O6" s="194">
        <f t="shared" si="4"/>
        <v>45.098039215686278</v>
      </c>
      <c r="P6" s="196">
        <f t="shared" si="4"/>
        <v>43.243243243243242</v>
      </c>
    </row>
    <row r="7" spans="1:16" s="2" customFormat="1" ht="22.5" hidden="1" customHeight="1">
      <c r="A7" s="8" t="s">
        <v>7</v>
      </c>
      <c r="B7" s="161">
        <f t="shared" si="0"/>
        <v>39</v>
      </c>
      <c r="C7" s="168">
        <f t="shared" si="0"/>
        <v>43</v>
      </c>
      <c r="D7" s="130">
        <f t="shared" si="1"/>
        <v>82</v>
      </c>
      <c r="E7" s="175"/>
      <c r="F7" s="175"/>
      <c r="G7" s="175"/>
      <c r="H7" s="175"/>
      <c r="I7" s="175"/>
      <c r="J7" s="175"/>
      <c r="K7" s="162">
        <f t="shared" si="2"/>
        <v>25</v>
      </c>
      <c r="L7" s="169">
        <f t="shared" si="2"/>
        <v>26</v>
      </c>
      <c r="M7" s="130">
        <f t="shared" si="3"/>
        <v>51</v>
      </c>
      <c r="N7" s="139">
        <f t="shared" si="4"/>
        <v>64.102564102564102</v>
      </c>
      <c r="O7" s="145">
        <f t="shared" si="4"/>
        <v>60.465116279069761</v>
      </c>
      <c r="P7" s="151">
        <f t="shared" si="4"/>
        <v>62.195121951219512</v>
      </c>
    </row>
    <row r="8" spans="1:16" s="2" customFormat="1" ht="22.5" hidden="1" customHeight="1">
      <c r="A8" s="8" t="s">
        <v>11</v>
      </c>
      <c r="B8" s="161">
        <f t="shared" si="0"/>
        <v>48</v>
      </c>
      <c r="C8" s="168">
        <f t="shared" si="0"/>
        <v>42</v>
      </c>
      <c r="D8" s="130">
        <f t="shared" si="1"/>
        <v>90</v>
      </c>
      <c r="E8" s="175"/>
      <c r="F8" s="175"/>
      <c r="G8" s="175"/>
      <c r="H8" s="175"/>
      <c r="I8" s="175"/>
      <c r="J8" s="175"/>
      <c r="K8" s="162">
        <f t="shared" si="2"/>
        <v>21</v>
      </c>
      <c r="L8" s="169">
        <f t="shared" si="2"/>
        <v>19</v>
      </c>
      <c r="M8" s="130">
        <f t="shared" si="3"/>
        <v>40</v>
      </c>
      <c r="N8" s="139">
        <f t="shared" si="4"/>
        <v>43.75</v>
      </c>
      <c r="O8" s="145">
        <f t="shared" si="4"/>
        <v>45.238095238095241</v>
      </c>
      <c r="P8" s="151">
        <f t="shared" si="4"/>
        <v>44.444444444444443</v>
      </c>
    </row>
    <row r="9" spans="1:16" s="2" customFormat="1" ht="22.5" hidden="1" customHeight="1">
      <c r="A9" s="8" t="s">
        <v>5</v>
      </c>
      <c r="B9" s="161">
        <f t="shared" si="0"/>
        <v>55</v>
      </c>
      <c r="C9" s="168">
        <f t="shared" si="0"/>
        <v>66</v>
      </c>
      <c r="D9" s="130">
        <f t="shared" si="1"/>
        <v>121</v>
      </c>
      <c r="E9" s="175"/>
      <c r="F9" s="175"/>
      <c r="G9" s="175"/>
      <c r="H9" s="175"/>
      <c r="I9" s="175"/>
      <c r="J9" s="175"/>
      <c r="K9" s="162">
        <f t="shared" si="2"/>
        <v>34</v>
      </c>
      <c r="L9" s="169">
        <f t="shared" si="2"/>
        <v>35</v>
      </c>
      <c r="M9" s="130">
        <f t="shared" si="3"/>
        <v>69</v>
      </c>
      <c r="N9" s="139">
        <f t="shared" si="4"/>
        <v>61.818181818181813</v>
      </c>
      <c r="O9" s="145">
        <f t="shared" si="4"/>
        <v>53.030303030303031</v>
      </c>
      <c r="P9" s="151">
        <f t="shared" si="4"/>
        <v>57.02479338842975</v>
      </c>
    </row>
    <row r="10" spans="1:16" s="2" customFormat="1" ht="22.5" hidden="1" customHeight="1">
      <c r="A10" s="8" t="s">
        <v>17</v>
      </c>
      <c r="B10" s="161">
        <f t="shared" si="0"/>
        <v>63</v>
      </c>
      <c r="C10" s="168">
        <f t="shared" si="0"/>
        <v>81</v>
      </c>
      <c r="D10" s="130">
        <f t="shared" si="1"/>
        <v>144</v>
      </c>
      <c r="E10" s="175"/>
      <c r="F10" s="175"/>
      <c r="G10" s="175"/>
      <c r="H10" s="175"/>
      <c r="I10" s="175"/>
      <c r="J10" s="175"/>
      <c r="K10" s="162">
        <f t="shared" si="2"/>
        <v>37</v>
      </c>
      <c r="L10" s="169">
        <f t="shared" si="2"/>
        <v>42</v>
      </c>
      <c r="M10" s="130">
        <f t="shared" si="3"/>
        <v>79</v>
      </c>
      <c r="N10" s="139">
        <f t="shared" si="4"/>
        <v>58.730158730158735</v>
      </c>
      <c r="O10" s="145">
        <f t="shared" si="4"/>
        <v>51.851851851851848</v>
      </c>
      <c r="P10" s="151">
        <f t="shared" si="4"/>
        <v>54.861111111111114</v>
      </c>
    </row>
    <row r="11" spans="1:16" s="2" customFormat="1" ht="22.5" hidden="1" customHeight="1">
      <c r="A11" s="8" t="s">
        <v>4</v>
      </c>
      <c r="B11" s="161">
        <f t="shared" si="0"/>
        <v>64</v>
      </c>
      <c r="C11" s="168">
        <f t="shared" si="0"/>
        <v>77</v>
      </c>
      <c r="D11" s="130">
        <f t="shared" si="1"/>
        <v>141</v>
      </c>
      <c r="E11" s="175"/>
      <c r="F11" s="175"/>
      <c r="G11" s="175"/>
      <c r="H11" s="175"/>
      <c r="I11" s="175"/>
      <c r="J11" s="175"/>
      <c r="K11" s="162">
        <f t="shared" si="2"/>
        <v>38</v>
      </c>
      <c r="L11" s="169">
        <f t="shared" si="2"/>
        <v>45</v>
      </c>
      <c r="M11" s="130">
        <f t="shared" si="3"/>
        <v>83</v>
      </c>
      <c r="N11" s="139">
        <f t="shared" si="4"/>
        <v>59.375</v>
      </c>
      <c r="O11" s="145">
        <f t="shared" si="4"/>
        <v>58.441558441558442</v>
      </c>
      <c r="P11" s="151">
        <f t="shared" si="4"/>
        <v>58.865248226950349</v>
      </c>
    </row>
    <row r="12" spans="1:16" s="2" customFormat="1" ht="22.5" hidden="1" customHeight="1">
      <c r="A12" s="8" t="s">
        <v>10</v>
      </c>
      <c r="B12" s="161">
        <f t="shared" si="0"/>
        <v>91</v>
      </c>
      <c r="C12" s="168">
        <f t="shared" si="0"/>
        <v>94</v>
      </c>
      <c r="D12" s="130">
        <f t="shared" si="1"/>
        <v>185</v>
      </c>
      <c r="E12" s="175"/>
      <c r="F12" s="175"/>
      <c r="G12" s="175"/>
      <c r="H12" s="175"/>
      <c r="I12" s="175"/>
      <c r="J12" s="175"/>
      <c r="K12" s="162">
        <f t="shared" si="2"/>
        <v>61</v>
      </c>
      <c r="L12" s="169">
        <f t="shared" si="2"/>
        <v>59</v>
      </c>
      <c r="M12" s="130">
        <f t="shared" si="3"/>
        <v>120</v>
      </c>
      <c r="N12" s="139">
        <f t="shared" si="4"/>
        <v>67.032967032967022</v>
      </c>
      <c r="O12" s="145">
        <f t="shared" si="4"/>
        <v>62.765957446808507</v>
      </c>
      <c r="P12" s="151">
        <f t="shared" si="4"/>
        <v>64.86486486486487</v>
      </c>
    </row>
    <row r="13" spans="1:16" s="2" customFormat="1" ht="22.5" hidden="1" customHeight="1">
      <c r="A13" s="8" t="s">
        <v>14</v>
      </c>
      <c r="B13" s="161">
        <f t="shared" si="0"/>
        <v>74</v>
      </c>
      <c r="C13" s="168">
        <f t="shared" si="0"/>
        <v>95</v>
      </c>
      <c r="D13" s="130">
        <f t="shared" si="1"/>
        <v>169</v>
      </c>
      <c r="E13" s="175"/>
      <c r="F13" s="175"/>
      <c r="G13" s="175"/>
      <c r="H13" s="175"/>
      <c r="I13" s="175"/>
      <c r="J13" s="175"/>
      <c r="K13" s="162">
        <f t="shared" si="2"/>
        <v>45</v>
      </c>
      <c r="L13" s="169">
        <f t="shared" si="2"/>
        <v>51</v>
      </c>
      <c r="M13" s="130">
        <f t="shared" si="3"/>
        <v>96</v>
      </c>
      <c r="N13" s="139">
        <f t="shared" si="4"/>
        <v>60.810810810810814</v>
      </c>
      <c r="O13" s="145">
        <f t="shared" si="4"/>
        <v>53.684210526315788</v>
      </c>
      <c r="P13" s="151">
        <f t="shared" si="4"/>
        <v>56.80473372781065</v>
      </c>
    </row>
    <row r="14" spans="1:16" s="2" customFormat="1" ht="22.5" hidden="1" customHeight="1">
      <c r="A14" s="8" t="s">
        <v>20</v>
      </c>
      <c r="B14" s="161">
        <f t="shared" si="0"/>
        <v>66</v>
      </c>
      <c r="C14" s="168">
        <f t="shared" si="0"/>
        <v>85</v>
      </c>
      <c r="D14" s="130">
        <f t="shared" si="1"/>
        <v>151</v>
      </c>
      <c r="E14" s="175"/>
      <c r="F14" s="175"/>
      <c r="G14" s="175"/>
      <c r="H14" s="175"/>
      <c r="I14" s="175"/>
      <c r="J14" s="175"/>
      <c r="K14" s="162">
        <f t="shared" si="2"/>
        <v>42</v>
      </c>
      <c r="L14" s="169">
        <f t="shared" si="2"/>
        <v>51</v>
      </c>
      <c r="M14" s="130">
        <f t="shared" si="3"/>
        <v>93</v>
      </c>
      <c r="N14" s="139">
        <f t="shared" si="4"/>
        <v>63.636363636363633</v>
      </c>
      <c r="O14" s="145">
        <f t="shared" si="4"/>
        <v>60</v>
      </c>
      <c r="P14" s="151">
        <f t="shared" si="4"/>
        <v>61.589403973509938</v>
      </c>
    </row>
    <row r="15" spans="1:16" s="2" customFormat="1" ht="22.5" hidden="1" customHeight="1">
      <c r="A15" s="8" t="s">
        <v>23</v>
      </c>
      <c r="B15" s="161">
        <f t="shared" si="0"/>
        <v>56</v>
      </c>
      <c r="C15" s="168">
        <f t="shared" si="0"/>
        <v>66</v>
      </c>
      <c r="D15" s="130">
        <f t="shared" si="1"/>
        <v>122</v>
      </c>
      <c r="E15" s="174"/>
      <c r="F15" s="174"/>
      <c r="G15" s="174"/>
      <c r="H15" s="174"/>
      <c r="I15" s="174"/>
      <c r="J15" s="174"/>
      <c r="K15" s="161">
        <f t="shared" si="2"/>
        <v>40</v>
      </c>
      <c r="L15" s="168">
        <f t="shared" si="2"/>
        <v>47</v>
      </c>
      <c r="M15" s="130">
        <f t="shared" si="3"/>
        <v>87</v>
      </c>
      <c r="N15" s="139">
        <f t="shared" si="4"/>
        <v>71.428571428571431</v>
      </c>
      <c r="O15" s="145">
        <f t="shared" si="4"/>
        <v>71.212121212121218</v>
      </c>
      <c r="P15" s="151">
        <f t="shared" si="4"/>
        <v>71.311475409836063</v>
      </c>
    </row>
    <row r="16" spans="1:16" s="2" customFormat="1" ht="22.5" hidden="1" customHeight="1">
      <c r="A16" s="10" t="s">
        <v>35</v>
      </c>
      <c r="B16" s="162">
        <f t="shared" si="0"/>
        <v>225</v>
      </c>
      <c r="C16" s="169">
        <f t="shared" si="0"/>
        <v>321</v>
      </c>
      <c r="D16" s="172">
        <f t="shared" si="1"/>
        <v>546</v>
      </c>
      <c r="E16" s="176"/>
      <c r="F16" s="176"/>
      <c r="G16" s="176"/>
      <c r="H16" s="176"/>
      <c r="I16" s="176"/>
      <c r="J16" s="176"/>
      <c r="K16" s="162">
        <f t="shared" si="2"/>
        <v>138</v>
      </c>
      <c r="L16" s="169">
        <f t="shared" si="2"/>
        <v>164</v>
      </c>
      <c r="M16" s="130">
        <f t="shared" si="3"/>
        <v>302</v>
      </c>
      <c r="N16" s="190">
        <f t="shared" si="4"/>
        <v>61.333333333333329</v>
      </c>
      <c r="O16" s="195">
        <f t="shared" si="4"/>
        <v>51.090342679127723</v>
      </c>
      <c r="P16" s="197">
        <f t="shared" si="4"/>
        <v>55.311355311355314</v>
      </c>
    </row>
    <row r="17" spans="1:24" s="2" customFormat="1" ht="22.5" hidden="1" customHeight="1">
      <c r="A17" s="11" t="s">
        <v>34</v>
      </c>
      <c r="B17" s="42">
        <f>SUM(B6:B16)</f>
        <v>841</v>
      </c>
      <c r="C17" s="22">
        <f>SUM(C6:C16)</f>
        <v>1021</v>
      </c>
      <c r="D17" s="37">
        <f>SUM(D6:D16)</f>
        <v>1862</v>
      </c>
      <c r="E17" s="177"/>
      <c r="F17" s="177"/>
      <c r="G17" s="177"/>
      <c r="H17" s="177"/>
      <c r="I17" s="177"/>
      <c r="J17" s="177"/>
      <c r="K17" s="42">
        <f>SUM(K6:K16)</f>
        <v>506</v>
      </c>
      <c r="L17" s="22">
        <f>SUM(L6:L16)</f>
        <v>562</v>
      </c>
      <c r="M17" s="37">
        <f t="shared" si="3"/>
        <v>1068</v>
      </c>
      <c r="N17" s="143">
        <f t="shared" si="4"/>
        <v>60.166468489892985</v>
      </c>
      <c r="O17" s="149">
        <f t="shared" si="4"/>
        <v>55.044074436826641</v>
      </c>
      <c r="P17" s="155">
        <f t="shared" si="4"/>
        <v>57.357679914070893</v>
      </c>
    </row>
    <row r="18" spans="1:24" hidden="1"/>
    <row r="19" spans="1:24" hidden="1"/>
    <row r="20" spans="1:24" s="2" customFormat="1" ht="22.5" customHeight="1">
      <c r="A20" s="156" t="str">
        <f>'43小俣第２'!A20:L20</f>
        <v>令和７年７月２０日執行　参議院議員通常選挙</v>
      </c>
      <c r="B20" s="163"/>
      <c r="C20" s="163"/>
      <c r="D20" s="163"/>
      <c r="E20" s="163"/>
      <c r="F20" s="163"/>
      <c r="G20" s="163"/>
      <c r="H20" s="163"/>
      <c r="I20" s="163"/>
      <c r="J20" s="163"/>
      <c r="K20" s="163"/>
      <c r="L20" s="184"/>
      <c r="M20" s="15" t="s">
        <v>60</v>
      </c>
      <c r="N20" s="31"/>
      <c r="O20" s="15" t="s">
        <v>52</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10</v>
      </c>
      <c r="C23" s="170">
        <v>13</v>
      </c>
      <c r="D23" s="171">
        <f t="shared" ref="D23:D35" si="5">SUM(B23:C23)</f>
        <v>23</v>
      </c>
      <c r="E23" s="164">
        <v>3</v>
      </c>
      <c r="F23" s="170">
        <v>6</v>
      </c>
      <c r="G23" s="171">
        <f t="shared" ref="G23:G35" si="6">SUM(E23:F23)</f>
        <v>9</v>
      </c>
      <c r="H23" s="164">
        <v>1</v>
      </c>
      <c r="I23" s="170">
        <v>4</v>
      </c>
      <c r="J23" s="171">
        <f t="shared" ref="J23:J35" si="7">SUM(H23:I23)</f>
        <v>5</v>
      </c>
      <c r="K23" s="180">
        <f t="shared" ref="K23:L35" si="8">E23+H23</f>
        <v>4</v>
      </c>
      <c r="L23" s="185">
        <f t="shared" si="8"/>
        <v>10</v>
      </c>
      <c r="M23" s="189">
        <f t="shared" ref="M23:M35" si="9">SUM(K23:L23)</f>
        <v>14</v>
      </c>
      <c r="N23" s="91">
        <f t="shared" ref="N23:P36" si="10">IF(OR(K23=0,B23=0),0,K23/B23*100)</f>
        <v>40</v>
      </c>
      <c r="O23" s="97">
        <f t="shared" si="10"/>
        <v>76.923076923076934</v>
      </c>
      <c r="P23" s="103">
        <f t="shared" si="10"/>
        <v>60.869565217391312</v>
      </c>
      <c r="Q23" s="158"/>
      <c r="R23" s="198"/>
      <c r="S23" s="1" t="s">
        <v>28</v>
      </c>
      <c r="T23" s="1"/>
      <c r="U23" s="1"/>
      <c r="V23" s="1"/>
      <c r="W23" s="1"/>
      <c r="X23" s="1"/>
    </row>
    <row r="24" spans="1:24" s="2" customFormat="1" ht="22.5" customHeight="1">
      <c r="A24" s="157" t="s">
        <v>70</v>
      </c>
      <c r="B24" s="164">
        <v>12</v>
      </c>
      <c r="C24" s="170">
        <v>13</v>
      </c>
      <c r="D24" s="171">
        <f t="shared" si="5"/>
        <v>25</v>
      </c>
      <c r="E24" s="164">
        <v>1</v>
      </c>
      <c r="F24" s="170">
        <v>3</v>
      </c>
      <c r="G24" s="171">
        <f t="shared" si="6"/>
        <v>4</v>
      </c>
      <c r="H24" s="164">
        <v>3</v>
      </c>
      <c r="I24" s="170">
        <v>3</v>
      </c>
      <c r="J24" s="171">
        <f t="shared" si="7"/>
        <v>6</v>
      </c>
      <c r="K24" s="181">
        <f t="shared" si="8"/>
        <v>4</v>
      </c>
      <c r="L24" s="186">
        <f t="shared" si="8"/>
        <v>6</v>
      </c>
      <c r="M24" s="130">
        <f t="shared" si="9"/>
        <v>10</v>
      </c>
      <c r="N24" s="139">
        <f t="shared" si="10"/>
        <v>33.333333333333329</v>
      </c>
      <c r="O24" s="145">
        <f t="shared" si="10"/>
        <v>46.153846153846153</v>
      </c>
      <c r="P24" s="151">
        <f t="shared" si="10"/>
        <v>40</v>
      </c>
      <c r="R24" s="1"/>
      <c r="S24" s="1" t="s">
        <v>61</v>
      </c>
      <c r="T24" s="1"/>
      <c r="U24" s="1"/>
      <c r="V24" s="1"/>
      <c r="W24" s="1"/>
      <c r="X24" s="1"/>
    </row>
    <row r="25" spans="1:24" s="2" customFormat="1" ht="22.5" customHeight="1">
      <c r="A25" s="65" t="s">
        <v>0</v>
      </c>
      <c r="B25" s="164">
        <v>60</v>
      </c>
      <c r="C25" s="170">
        <v>51</v>
      </c>
      <c r="D25" s="171">
        <f t="shared" si="5"/>
        <v>111</v>
      </c>
      <c r="E25" s="164">
        <v>13</v>
      </c>
      <c r="F25" s="170">
        <v>12</v>
      </c>
      <c r="G25" s="171">
        <f t="shared" si="6"/>
        <v>25</v>
      </c>
      <c r="H25" s="164">
        <v>12</v>
      </c>
      <c r="I25" s="170">
        <v>11</v>
      </c>
      <c r="J25" s="171">
        <f t="shared" si="7"/>
        <v>23</v>
      </c>
      <c r="K25" s="181">
        <f t="shared" si="8"/>
        <v>25</v>
      </c>
      <c r="L25" s="186">
        <f t="shared" si="8"/>
        <v>23</v>
      </c>
      <c r="M25" s="171">
        <f t="shared" si="9"/>
        <v>48</v>
      </c>
      <c r="N25" s="191">
        <f t="shared" si="10"/>
        <v>41.666666666666671</v>
      </c>
      <c r="O25" s="101">
        <f t="shared" si="10"/>
        <v>45.098039215686278</v>
      </c>
      <c r="P25" s="107">
        <f t="shared" si="10"/>
        <v>43.243243243243242</v>
      </c>
      <c r="S25" s="1" t="s">
        <v>21</v>
      </c>
      <c r="T25" s="1"/>
      <c r="U25" s="1"/>
      <c r="V25" s="1"/>
      <c r="W25" s="1"/>
      <c r="X25" s="1"/>
    </row>
    <row r="26" spans="1:24" s="2" customFormat="1" ht="22.5" customHeight="1">
      <c r="A26" s="8" t="s">
        <v>7</v>
      </c>
      <c r="B26" s="164">
        <v>39</v>
      </c>
      <c r="C26" s="170">
        <v>43</v>
      </c>
      <c r="D26" s="130">
        <f t="shared" si="5"/>
        <v>82</v>
      </c>
      <c r="E26" s="164">
        <v>14</v>
      </c>
      <c r="F26" s="170">
        <v>13</v>
      </c>
      <c r="G26" s="130">
        <f t="shared" si="6"/>
        <v>27</v>
      </c>
      <c r="H26" s="164">
        <v>11</v>
      </c>
      <c r="I26" s="170">
        <v>13</v>
      </c>
      <c r="J26" s="130">
        <f t="shared" si="7"/>
        <v>24</v>
      </c>
      <c r="K26" s="181">
        <f t="shared" si="8"/>
        <v>25</v>
      </c>
      <c r="L26" s="186">
        <f t="shared" si="8"/>
        <v>26</v>
      </c>
      <c r="M26" s="130">
        <f t="shared" si="9"/>
        <v>51</v>
      </c>
      <c r="N26" s="139">
        <f t="shared" si="10"/>
        <v>64.102564102564102</v>
      </c>
      <c r="O26" s="145">
        <f t="shared" si="10"/>
        <v>60.465116279069761</v>
      </c>
      <c r="P26" s="151">
        <f t="shared" si="10"/>
        <v>62.195121951219512</v>
      </c>
    </row>
    <row r="27" spans="1:24" s="2" customFormat="1" ht="22.5" customHeight="1">
      <c r="A27" s="8" t="s">
        <v>11</v>
      </c>
      <c r="B27" s="164">
        <v>48</v>
      </c>
      <c r="C27" s="170">
        <v>42</v>
      </c>
      <c r="D27" s="130">
        <f t="shared" si="5"/>
        <v>90</v>
      </c>
      <c r="E27" s="164">
        <v>11</v>
      </c>
      <c r="F27" s="170">
        <v>6</v>
      </c>
      <c r="G27" s="130">
        <f t="shared" si="6"/>
        <v>17</v>
      </c>
      <c r="H27" s="164">
        <v>10</v>
      </c>
      <c r="I27" s="170">
        <v>13</v>
      </c>
      <c r="J27" s="130">
        <f t="shared" si="7"/>
        <v>23</v>
      </c>
      <c r="K27" s="181">
        <f t="shared" si="8"/>
        <v>21</v>
      </c>
      <c r="L27" s="186">
        <f t="shared" si="8"/>
        <v>19</v>
      </c>
      <c r="M27" s="130">
        <f t="shared" si="9"/>
        <v>40</v>
      </c>
      <c r="N27" s="139">
        <f t="shared" si="10"/>
        <v>43.75</v>
      </c>
      <c r="O27" s="145">
        <f t="shared" si="10"/>
        <v>45.238095238095241</v>
      </c>
      <c r="P27" s="151">
        <f t="shared" si="10"/>
        <v>44.444444444444443</v>
      </c>
      <c r="R27" s="199"/>
      <c r="S27" s="1" t="s">
        <v>16</v>
      </c>
    </row>
    <row r="28" spans="1:24" s="2" customFormat="1" ht="22.5" customHeight="1">
      <c r="A28" s="8" t="s">
        <v>5</v>
      </c>
      <c r="B28" s="164">
        <v>55</v>
      </c>
      <c r="C28" s="170">
        <v>66</v>
      </c>
      <c r="D28" s="130">
        <f t="shared" si="5"/>
        <v>121</v>
      </c>
      <c r="E28" s="164">
        <v>21</v>
      </c>
      <c r="F28" s="170">
        <v>26</v>
      </c>
      <c r="G28" s="130">
        <f t="shared" si="6"/>
        <v>47</v>
      </c>
      <c r="H28" s="164">
        <v>13</v>
      </c>
      <c r="I28" s="170">
        <v>9</v>
      </c>
      <c r="J28" s="130">
        <f t="shared" si="7"/>
        <v>22</v>
      </c>
      <c r="K28" s="181">
        <f t="shared" si="8"/>
        <v>34</v>
      </c>
      <c r="L28" s="186">
        <f t="shared" si="8"/>
        <v>35</v>
      </c>
      <c r="M28" s="130">
        <f t="shared" si="9"/>
        <v>69</v>
      </c>
      <c r="N28" s="139">
        <f t="shared" si="10"/>
        <v>61.818181818181813</v>
      </c>
      <c r="O28" s="145">
        <f t="shared" si="10"/>
        <v>53.030303030303031</v>
      </c>
      <c r="P28" s="151">
        <f t="shared" si="10"/>
        <v>57.02479338842975</v>
      </c>
      <c r="S28" s="1" t="s">
        <v>62</v>
      </c>
    </row>
    <row r="29" spans="1:24" s="2" customFormat="1" ht="22.5" customHeight="1">
      <c r="A29" s="8" t="s">
        <v>17</v>
      </c>
      <c r="B29" s="164">
        <v>63</v>
      </c>
      <c r="C29" s="170">
        <v>81</v>
      </c>
      <c r="D29" s="130">
        <f t="shared" si="5"/>
        <v>144</v>
      </c>
      <c r="E29" s="164">
        <v>11</v>
      </c>
      <c r="F29" s="170">
        <v>15</v>
      </c>
      <c r="G29" s="130">
        <f t="shared" si="6"/>
        <v>26</v>
      </c>
      <c r="H29" s="164">
        <v>26</v>
      </c>
      <c r="I29" s="170">
        <v>27</v>
      </c>
      <c r="J29" s="130">
        <f t="shared" si="7"/>
        <v>53</v>
      </c>
      <c r="K29" s="181">
        <f t="shared" si="8"/>
        <v>37</v>
      </c>
      <c r="L29" s="186">
        <f t="shared" si="8"/>
        <v>42</v>
      </c>
      <c r="M29" s="130">
        <f t="shared" si="9"/>
        <v>79</v>
      </c>
      <c r="N29" s="139">
        <f t="shared" si="10"/>
        <v>58.730158730158735</v>
      </c>
      <c r="O29" s="145">
        <f t="shared" si="10"/>
        <v>51.851851851851848</v>
      </c>
      <c r="P29" s="151">
        <f t="shared" si="10"/>
        <v>54.861111111111114</v>
      </c>
    </row>
    <row r="30" spans="1:24" s="2" customFormat="1" ht="22.5" customHeight="1">
      <c r="A30" s="8" t="s">
        <v>4</v>
      </c>
      <c r="B30" s="164">
        <v>64</v>
      </c>
      <c r="C30" s="170">
        <v>77</v>
      </c>
      <c r="D30" s="130">
        <f t="shared" si="5"/>
        <v>141</v>
      </c>
      <c r="E30" s="164">
        <v>15</v>
      </c>
      <c r="F30" s="170">
        <v>27</v>
      </c>
      <c r="G30" s="130">
        <f t="shared" si="6"/>
        <v>42</v>
      </c>
      <c r="H30" s="164">
        <v>23</v>
      </c>
      <c r="I30" s="170">
        <v>18</v>
      </c>
      <c r="J30" s="130">
        <f t="shared" si="7"/>
        <v>41</v>
      </c>
      <c r="K30" s="181">
        <f t="shared" si="8"/>
        <v>38</v>
      </c>
      <c r="L30" s="186">
        <f t="shared" si="8"/>
        <v>45</v>
      </c>
      <c r="M30" s="130">
        <f t="shared" si="9"/>
        <v>83</v>
      </c>
      <c r="N30" s="139">
        <f t="shared" si="10"/>
        <v>59.375</v>
      </c>
      <c r="O30" s="145">
        <f t="shared" si="10"/>
        <v>58.441558441558442</v>
      </c>
      <c r="P30" s="151">
        <f t="shared" si="10"/>
        <v>58.865248226950349</v>
      </c>
    </row>
    <row r="31" spans="1:24" s="2" customFormat="1" ht="22.5" customHeight="1">
      <c r="A31" s="8" t="s">
        <v>10</v>
      </c>
      <c r="B31" s="164">
        <v>91</v>
      </c>
      <c r="C31" s="170">
        <v>94</v>
      </c>
      <c r="D31" s="130">
        <f t="shared" si="5"/>
        <v>185</v>
      </c>
      <c r="E31" s="164">
        <v>29</v>
      </c>
      <c r="F31" s="170">
        <v>32</v>
      </c>
      <c r="G31" s="130">
        <f t="shared" si="6"/>
        <v>61</v>
      </c>
      <c r="H31" s="164">
        <v>32</v>
      </c>
      <c r="I31" s="170">
        <v>27</v>
      </c>
      <c r="J31" s="130">
        <f t="shared" si="7"/>
        <v>59</v>
      </c>
      <c r="K31" s="181">
        <f t="shared" si="8"/>
        <v>61</v>
      </c>
      <c r="L31" s="186">
        <f t="shared" si="8"/>
        <v>59</v>
      </c>
      <c r="M31" s="130">
        <f t="shared" si="9"/>
        <v>120</v>
      </c>
      <c r="N31" s="139">
        <f t="shared" si="10"/>
        <v>67.032967032967022</v>
      </c>
      <c r="O31" s="145">
        <f t="shared" si="10"/>
        <v>62.765957446808507</v>
      </c>
      <c r="P31" s="151">
        <f t="shared" si="10"/>
        <v>64.86486486486487</v>
      </c>
    </row>
    <row r="32" spans="1:24" s="2" customFormat="1" ht="22.5" customHeight="1">
      <c r="A32" s="8" t="s">
        <v>14</v>
      </c>
      <c r="B32" s="164">
        <v>74</v>
      </c>
      <c r="C32" s="170">
        <v>95</v>
      </c>
      <c r="D32" s="130">
        <f t="shared" si="5"/>
        <v>169</v>
      </c>
      <c r="E32" s="164">
        <v>26</v>
      </c>
      <c r="F32" s="170">
        <v>29</v>
      </c>
      <c r="G32" s="130">
        <f t="shared" si="6"/>
        <v>55</v>
      </c>
      <c r="H32" s="164">
        <v>19</v>
      </c>
      <c r="I32" s="170">
        <v>22</v>
      </c>
      <c r="J32" s="130">
        <f t="shared" si="7"/>
        <v>41</v>
      </c>
      <c r="K32" s="181">
        <f t="shared" si="8"/>
        <v>45</v>
      </c>
      <c r="L32" s="186">
        <f t="shared" si="8"/>
        <v>51</v>
      </c>
      <c r="M32" s="130">
        <f t="shared" si="9"/>
        <v>96</v>
      </c>
      <c r="N32" s="139">
        <f t="shared" si="10"/>
        <v>60.810810810810814</v>
      </c>
      <c r="O32" s="145">
        <f t="shared" si="10"/>
        <v>53.684210526315788</v>
      </c>
      <c r="P32" s="151">
        <f t="shared" si="10"/>
        <v>56.80473372781065</v>
      </c>
    </row>
    <row r="33" spans="1:16" s="2" customFormat="1" ht="22.5" customHeight="1">
      <c r="A33" s="8" t="s">
        <v>20</v>
      </c>
      <c r="B33" s="164">
        <v>66</v>
      </c>
      <c r="C33" s="170">
        <v>85</v>
      </c>
      <c r="D33" s="130">
        <f t="shared" si="5"/>
        <v>151</v>
      </c>
      <c r="E33" s="164">
        <v>22</v>
      </c>
      <c r="F33" s="170">
        <v>30</v>
      </c>
      <c r="G33" s="130">
        <f t="shared" si="6"/>
        <v>52</v>
      </c>
      <c r="H33" s="164">
        <v>20</v>
      </c>
      <c r="I33" s="170">
        <v>21</v>
      </c>
      <c r="J33" s="130">
        <f t="shared" si="7"/>
        <v>41</v>
      </c>
      <c r="K33" s="181">
        <f t="shared" si="8"/>
        <v>42</v>
      </c>
      <c r="L33" s="186">
        <f t="shared" si="8"/>
        <v>51</v>
      </c>
      <c r="M33" s="130">
        <f t="shared" si="9"/>
        <v>93</v>
      </c>
      <c r="N33" s="139">
        <f t="shared" si="10"/>
        <v>63.636363636363633</v>
      </c>
      <c r="O33" s="145">
        <f t="shared" si="10"/>
        <v>60</v>
      </c>
      <c r="P33" s="151">
        <f t="shared" si="10"/>
        <v>61.589403973509938</v>
      </c>
    </row>
    <row r="34" spans="1:16" s="2" customFormat="1" ht="22.5" customHeight="1">
      <c r="A34" s="8" t="s">
        <v>23</v>
      </c>
      <c r="B34" s="164">
        <v>56</v>
      </c>
      <c r="C34" s="170">
        <v>66</v>
      </c>
      <c r="D34" s="130">
        <f t="shared" si="5"/>
        <v>122</v>
      </c>
      <c r="E34" s="164">
        <v>25</v>
      </c>
      <c r="F34" s="170">
        <v>30</v>
      </c>
      <c r="G34" s="130">
        <f t="shared" si="6"/>
        <v>55</v>
      </c>
      <c r="H34" s="164">
        <v>15</v>
      </c>
      <c r="I34" s="170">
        <v>17</v>
      </c>
      <c r="J34" s="130">
        <f t="shared" si="7"/>
        <v>32</v>
      </c>
      <c r="K34" s="181">
        <f t="shared" si="8"/>
        <v>40</v>
      </c>
      <c r="L34" s="186">
        <f t="shared" si="8"/>
        <v>47</v>
      </c>
      <c r="M34" s="130">
        <f t="shared" si="9"/>
        <v>87</v>
      </c>
      <c r="N34" s="139">
        <f t="shared" si="10"/>
        <v>71.428571428571431</v>
      </c>
      <c r="O34" s="145">
        <f t="shared" si="10"/>
        <v>71.212121212121218</v>
      </c>
      <c r="P34" s="151">
        <f t="shared" si="10"/>
        <v>71.311475409836063</v>
      </c>
    </row>
    <row r="35" spans="1:16" s="2" customFormat="1" ht="22.5" customHeight="1">
      <c r="A35" s="10" t="s">
        <v>35</v>
      </c>
      <c r="B35" s="164">
        <v>225</v>
      </c>
      <c r="C35" s="170">
        <v>321</v>
      </c>
      <c r="D35" s="172">
        <f t="shared" si="5"/>
        <v>546</v>
      </c>
      <c r="E35" s="164">
        <v>80</v>
      </c>
      <c r="F35" s="170">
        <v>109</v>
      </c>
      <c r="G35" s="172">
        <f t="shared" si="6"/>
        <v>189</v>
      </c>
      <c r="H35" s="164">
        <v>58</v>
      </c>
      <c r="I35" s="170">
        <v>55</v>
      </c>
      <c r="J35" s="172">
        <f t="shared" si="7"/>
        <v>113</v>
      </c>
      <c r="K35" s="182">
        <f t="shared" si="8"/>
        <v>138</v>
      </c>
      <c r="L35" s="187">
        <f t="shared" si="8"/>
        <v>164</v>
      </c>
      <c r="M35" s="130">
        <f t="shared" si="9"/>
        <v>302</v>
      </c>
      <c r="N35" s="190">
        <f t="shared" si="10"/>
        <v>61.333333333333329</v>
      </c>
      <c r="O35" s="195">
        <f t="shared" si="10"/>
        <v>51.090342679127723</v>
      </c>
      <c r="P35" s="197">
        <f t="shared" si="10"/>
        <v>55.311355311355314</v>
      </c>
    </row>
    <row r="36" spans="1:16" s="2" customFormat="1" ht="22.5" customHeight="1">
      <c r="A36" s="11" t="s">
        <v>34</v>
      </c>
      <c r="B36" s="42">
        <f t="shared" ref="B36:M36" si="11">SUM(B23:B35)</f>
        <v>863</v>
      </c>
      <c r="C36" s="22">
        <f t="shared" si="11"/>
        <v>1047</v>
      </c>
      <c r="D36" s="37">
        <f t="shared" si="11"/>
        <v>1910</v>
      </c>
      <c r="E36" s="42">
        <f t="shared" si="11"/>
        <v>271</v>
      </c>
      <c r="F36" s="22">
        <f t="shared" si="11"/>
        <v>338</v>
      </c>
      <c r="G36" s="37">
        <f t="shared" si="11"/>
        <v>609</v>
      </c>
      <c r="H36" s="42">
        <f t="shared" si="11"/>
        <v>243</v>
      </c>
      <c r="I36" s="22">
        <f t="shared" si="11"/>
        <v>240</v>
      </c>
      <c r="J36" s="37">
        <f t="shared" si="11"/>
        <v>483</v>
      </c>
      <c r="K36" s="42">
        <f t="shared" si="11"/>
        <v>514</v>
      </c>
      <c r="L36" s="22">
        <f t="shared" si="11"/>
        <v>578</v>
      </c>
      <c r="M36" s="37">
        <f t="shared" si="11"/>
        <v>1092</v>
      </c>
      <c r="N36" s="143">
        <f t="shared" si="10"/>
        <v>59.559675550405565</v>
      </c>
      <c r="O36" s="149">
        <f t="shared" si="10"/>
        <v>55.205348615090735</v>
      </c>
      <c r="P36" s="155">
        <f t="shared" si="10"/>
        <v>57.172774869109944</v>
      </c>
    </row>
    <row r="38" spans="1:16" s="2" customFormat="1" ht="13.5">
      <c r="A38" s="158" t="s">
        <v>9</v>
      </c>
      <c r="B38" s="165">
        <f>B36</f>
        <v>863</v>
      </c>
      <c r="C38" s="165">
        <f>C36</f>
        <v>1047</v>
      </c>
      <c r="D38" s="173">
        <f>SUM(B38:C38)</f>
        <v>1910</v>
      </c>
      <c r="E38" s="178">
        <f>E36</f>
        <v>271</v>
      </c>
      <c r="F38" s="178">
        <f>F36</f>
        <v>338</v>
      </c>
      <c r="G38" s="173">
        <f>SUM(E38:F38)</f>
        <v>609</v>
      </c>
      <c r="H38" s="178">
        <f>H36</f>
        <v>243</v>
      </c>
      <c r="I38" s="178">
        <f>I36</f>
        <v>240</v>
      </c>
      <c r="J38" s="173">
        <f>SUM(H38:I38)</f>
        <v>483</v>
      </c>
      <c r="K38" s="165">
        <f>K36</f>
        <v>514</v>
      </c>
      <c r="L38" s="165">
        <f>L36</f>
        <v>578</v>
      </c>
      <c r="M38" s="173">
        <f>SUM(K38:L38)</f>
        <v>1092</v>
      </c>
      <c r="N38" s="192">
        <f>IF(OR(K38=0,B38=0),0,K38/B38*100)</f>
        <v>59.559675550405565</v>
      </c>
      <c r="O38" s="192">
        <f>IF(OR(L38=0,C38=0),0,L38/C38*100)</f>
        <v>55.205348615090735</v>
      </c>
      <c r="P38" s="192">
        <f>IF(OR(M38=0,D38=0),0,M38/D38*100)</f>
        <v>57.172774869109944</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10</v>
      </c>
      <c r="C40" s="167">
        <f t="shared" ref="C40:C52" si="13">ROUND(IF(C23=0,0,C23*$C$38/$C$36),0)</f>
        <v>13</v>
      </c>
      <c r="D40" s="166">
        <f t="shared" ref="D40:D52" si="14">SUM(B40:C40)</f>
        <v>23</v>
      </c>
      <c r="E40" s="167">
        <f t="shared" ref="E40:E52" si="15">ROUND(IF(E23=0,0,E23*$E$38/$E$36),0)</f>
        <v>3</v>
      </c>
      <c r="F40" s="167">
        <f t="shared" ref="F40:F52" si="16">ROUND(IF(F23=0,0,F23*$F$38/$F$36),0)</f>
        <v>6</v>
      </c>
      <c r="G40" s="166">
        <f t="shared" ref="G40:G52" si="17">SUM(E40:F40)</f>
        <v>9</v>
      </c>
      <c r="H40" s="167">
        <f t="shared" ref="H40:H52" si="18">ROUND(IF(H23=0,0,H23*$H$38/$H$36),0)</f>
        <v>1</v>
      </c>
      <c r="I40" s="167">
        <f t="shared" ref="I40:I52" si="19">ROUND(IF(I23=0,0,I23*$I$38/$I$36),0)</f>
        <v>4</v>
      </c>
      <c r="J40" s="166">
        <f t="shared" ref="J40:J52" si="20">SUM(H40:I40)</f>
        <v>5</v>
      </c>
      <c r="K40" s="167">
        <f t="shared" ref="K40:K52" si="21">ROUND(IF(K23=0,0,K23*$K$38/$K$36),0)</f>
        <v>4</v>
      </c>
      <c r="L40" s="167">
        <f t="shared" ref="L40:L52" si="22">ROUND(IF(L23=0,0,L23*$L$38/$L$36),0)</f>
        <v>10</v>
      </c>
      <c r="M40" s="166">
        <f t="shared" ref="M40:M52" si="23">SUM(K40:L40)</f>
        <v>14</v>
      </c>
      <c r="N40" s="193">
        <f t="shared" ref="N40:P52" si="24">IF(OR(K40=0,B40=0),0,K40/B40*100)</f>
        <v>40</v>
      </c>
      <c r="O40" s="193">
        <f t="shared" si="24"/>
        <v>76.923076923076934</v>
      </c>
      <c r="P40" s="193">
        <f t="shared" si="24"/>
        <v>60.869565217391312</v>
      </c>
    </row>
    <row r="41" spans="1:16" s="2" customFormat="1" ht="13.5">
      <c r="A41" s="159" t="s">
        <v>70</v>
      </c>
      <c r="B41" s="167">
        <f t="shared" si="12"/>
        <v>12</v>
      </c>
      <c r="C41" s="167">
        <f t="shared" si="13"/>
        <v>13</v>
      </c>
      <c r="D41" s="166">
        <f t="shared" si="14"/>
        <v>25</v>
      </c>
      <c r="E41" s="167">
        <f t="shared" si="15"/>
        <v>1</v>
      </c>
      <c r="F41" s="167">
        <f t="shared" si="16"/>
        <v>3</v>
      </c>
      <c r="G41" s="166">
        <f t="shared" si="17"/>
        <v>4</v>
      </c>
      <c r="H41" s="167">
        <f t="shared" si="18"/>
        <v>3</v>
      </c>
      <c r="I41" s="167">
        <f t="shared" si="19"/>
        <v>3</v>
      </c>
      <c r="J41" s="166">
        <f t="shared" si="20"/>
        <v>6</v>
      </c>
      <c r="K41" s="167">
        <f t="shared" si="21"/>
        <v>4</v>
      </c>
      <c r="L41" s="167">
        <f t="shared" si="22"/>
        <v>6</v>
      </c>
      <c r="M41" s="166">
        <f t="shared" si="23"/>
        <v>10</v>
      </c>
      <c r="N41" s="193">
        <f t="shared" si="24"/>
        <v>33.333333333333329</v>
      </c>
      <c r="O41" s="193">
        <f t="shared" si="24"/>
        <v>46.153846153846153</v>
      </c>
      <c r="P41" s="193">
        <f t="shared" si="24"/>
        <v>40</v>
      </c>
    </row>
    <row r="42" spans="1:16" s="2" customFormat="1" ht="13.5">
      <c r="A42" s="160" t="s">
        <v>0</v>
      </c>
      <c r="B42" s="167">
        <f t="shared" si="12"/>
        <v>60</v>
      </c>
      <c r="C42" s="167">
        <f t="shared" si="13"/>
        <v>51</v>
      </c>
      <c r="D42" s="166">
        <f t="shared" si="14"/>
        <v>111</v>
      </c>
      <c r="E42" s="167">
        <f t="shared" si="15"/>
        <v>13</v>
      </c>
      <c r="F42" s="167">
        <f t="shared" si="16"/>
        <v>12</v>
      </c>
      <c r="G42" s="166">
        <f t="shared" si="17"/>
        <v>25</v>
      </c>
      <c r="H42" s="167">
        <f t="shared" si="18"/>
        <v>12</v>
      </c>
      <c r="I42" s="167">
        <f t="shared" si="19"/>
        <v>11</v>
      </c>
      <c r="J42" s="166">
        <f t="shared" si="20"/>
        <v>23</v>
      </c>
      <c r="K42" s="167">
        <f t="shared" si="21"/>
        <v>25</v>
      </c>
      <c r="L42" s="167">
        <f t="shared" si="22"/>
        <v>23</v>
      </c>
      <c r="M42" s="166">
        <f t="shared" si="23"/>
        <v>48</v>
      </c>
      <c r="N42" s="193">
        <f t="shared" si="24"/>
        <v>41.666666666666671</v>
      </c>
      <c r="O42" s="193">
        <f t="shared" si="24"/>
        <v>45.098039215686278</v>
      </c>
      <c r="P42" s="193">
        <f t="shared" si="24"/>
        <v>43.243243243243242</v>
      </c>
    </row>
    <row r="43" spans="1:16" s="2" customFormat="1" ht="13.5">
      <c r="A43" s="160" t="s">
        <v>7</v>
      </c>
      <c r="B43" s="167">
        <f t="shared" si="12"/>
        <v>39</v>
      </c>
      <c r="C43" s="167">
        <f t="shared" si="13"/>
        <v>43</v>
      </c>
      <c r="D43" s="166">
        <f t="shared" si="14"/>
        <v>82</v>
      </c>
      <c r="E43" s="167">
        <f t="shared" si="15"/>
        <v>14</v>
      </c>
      <c r="F43" s="167">
        <f t="shared" si="16"/>
        <v>13</v>
      </c>
      <c r="G43" s="166">
        <f t="shared" si="17"/>
        <v>27</v>
      </c>
      <c r="H43" s="167">
        <f t="shared" si="18"/>
        <v>11</v>
      </c>
      <c r="I43" s="167">
        <f t="shared" si="19"/>
        <v>13</v>
      </c>
      <c r="J43" s="166">
        <f t="shared" si="20"/>
        <v>24</v>
      </c>
      <c r="K43" s="167">
        <f t="shared" si="21"/>
        <v>25</v>
      </c>
      <c r="L43" s="167">
        <f t="shared" si="22"/>
        <v>26</v>
      </c>
      <c r="M43" s="166">
        <f t="shared" si="23"/>
        <v>51</v>
      </c>
      <c r="N43" s="193">
        <f t="shared" si="24"/>
        <v>64.102564102564102</v>
      </c>
      <c r="O43" s="193">
        <f t="shared" si="24"/>
        <v>60.465116279069761</v>
      </c>
      <c r="P43" s="193">
        <f t="shared" si="24"/>
        <v>62.195121951219512</v>
      </c>
    </row>
    <row r="44" spans="1:16" s="2" customFormat="1" ht="13.5">
      <c r="A44" s="160" t="s">
        <v>11</v>
      </c>
      <c r="B44" s="167">
        <f t="shared" si="12"/>
        <v>48</v>
      </c>
      <c r="C44" s="167">
        <f t="shared" si="13"/>
        <v>42</v>
      </c>
      <c r="D44" s="166">
        <f t="shared" si="14"/>
        <v>90</v>
      </c>
      <c r="E44" s="167">
        <f t="shared" si="15"/>
        <v>11</v>
      </c>
      <c r="F44" s="167">
        <f t="shared" si="16"/>
        <v>6</v>
      </c>
      <c r="G44" s="166">
        <f t="shared" si="17"/>
        <v>17</v>
      </c>
      <c r="H44" s="167">
        <f t="shared" si="18"/>
        <v>10</v>
      </c>
      <c r="I44" s="167">
        <f t="shared" si="19"/>
        <v>13</v>
      </c>
      <c r="J44" s="166">
        <f t="shared" si="20"/>
        <v>23</v>
      </c>
      <c r="K44" s="167">
        <f t="shared" si="21"/>
        <v>21</v>
      </c>
      <c r="L44" s="167">
        <f t="shared" si="22"/>
        <v>19</v>
      </c>
      <c r="M44" s="166">
        <f t="shared" si="23"/>
        <v>40</v>
      </c>
      <c r="N44" s="193">
        <f t="shared" si="24"/>
        <v>43.75</v>
      </c>
      <c r="O44" s="193">
        <f t="shared" si="24"/>
        <v>45.238095238095241</v>
      </c>
      <c r="P44" s="193">
        <f t="shared" si="24"/>
        <v>44.444444444444443</v>
      </c>
    </row>
    <row r="45" spans="1:16" s="2" customFormat="1" ht="13.5">
      <c r="A45" s="160" t="s">
        <v>5</v>
      </c>
      <c r="B45" s="167">
        <f t="shared" si="12"/>
        <v>55</v>
      </c>
      <c r="C45" s="167">
        <f t="shared" si="13"/>
        <v>66</v>
      </c>
      <c r="D45" s="166">
        <f t="shared" si="14"/>
        <v>121</v>
      </c>
      <c r="E45" s="167">
        <f t="shared" si="15"/>
        <v>21</v>
      </c>
      <c r="F45" s="167">
        <f t="shared" si="16"/>
        <v>26</v>
      </c>
      <c r="G45" s="166">
        <f t="shared" si="17"/>
        <v>47</v>
      </c>
      <c r="H45" s="167">
        <f t="shared" si="18"/>
        <v>13</v>
      </c>
      <c r="I45" s="167">
        <f t="shared" si="19"/>
        <v>9</v>
      </c>
      <c r="J45" s="166">
        <f t="shared" si="20"/>
        <v>22</v>
      </c>
      <c r="K45" s="167">
        <f t="shared" si="21"/>
        <v>34</v>
      </c>
      <c r="L45" s="167">
        <f t="shared" si="22"/>
        <v>35</v>
      </c>
      <c r="M45" s="166">
        <f t="shared" si="23"/>
        <v>69</v>
      </c>
      <c r="N45" s="193">
        <f t="shared" si="24"/>
        <v>61.818181818181813</v>
      </c>
      <c r="O45" s="193">
        <f t="shared" si="24"/>
        <v>53.030303030303031</v>
      </c>
      <c r="P45" s="193">
        <f t="shared" si="24"/>
        <v>57.02479338842975</v>
      </c>
    </row>
    <row r="46" spans="1:16" s="2" customFormat="1" ht="13.5">
      <c r="A46" s="160" t="s">
        <v>17</v>
      </c>
      <c r="B46" s="167">
        <f t="shared" si="12"/>
        <v>63</v>
      </c>
      <c r="C46" s="167">
        <f t="shared" si="13"/>
        <v>81</v>
      </c>
      <c r="D46" s="166">
        <f t="shared" si="14"/>
        <v>144</v>
      </c>
      <c r="E46" s="167">
        <f t="shared" si="15"/>
        <v>11</v>
      </c>
      <c r="F46" s="167">
        <f t="shared" si="16"/>
        <v>15</v>
      </c>
      <c r="G46" s="166">
        <f t="shared" si="17"/>
        <v>26</v>
      </c>
      <c r="H46" s="167">
        <f t="shared" si="18"/>
        <v>26</v>
      </c>
      <c r="I46" s="167">
        <f t="shared" si="19"/>
        <v>27</v>
      </c>
      <c r="J46" s="166">
        <f t="shared" si="20"/>
        <v>53</v>
      </c>
      <c r="K46" s="167">
        <f t="shared" si="21"/>
        <v>37</v>
      </c>
      <c r="L46" s="167">
        <f t="shared" si="22"/>
        <v>42</v>
      </c>
      <c r="M46" s="166">
        <f t="shared" si="23"/>
        <v>79</v>
      </c>
      <c r="N46" s="193">
        <f t="shared" si="24"/>
        <v>58.730158730158735</v>
      </c>
      <c r="O46" s="193">
        <f t="shared" si="24"/>
        <v>51.851851851851848</v>
      </c>
      <c r="P46" s="193">
        <f t="shared" si="24"/>
        <v>54.861111111111114</v>
      </c>
    </row>
    <row r="47" spans="1:16" s="2" customFormat="1" ht="13.5">
      <c r="A47" s="160" t="s">
        <v>4</v>
      </c>
      <c r="B47" s="167">
        <f t="shared" si="12"/>
        <v>64</v>
      </c>
      <c r="C47" s="167">
        <f t="shared" si="13"/>
        <v>77</v>
      </c>
      <c r="D47" s="166">
        <f t="shared" si="14"/>
        <v>141</v>
      </c>
      <c r="E47" s="167">
        <f t="shared" si="15"/>
        <v>15</v>
      </c>
      <c r="F47" s="167">
        <f t="shared" si="16"/>
        <v>27</v>
      </c>
      <c r="G47" s="166">
        <f t="shared" si="17"/>
        <v>42</v>
      </c>
      <c r="H47" s="167">
        <f t="shared" si="18"/>
        <v>23</v>
      </c>
      <c r="I47" s="167">
        <f t="shared" si="19"/>
        <v>18</v>
      </c>
      <c r="J47" s="166">
        <f t="shared" si="20"/>
        <v>41</v>
      </c>
      <c r="K47" s="167">
        <f t="shared" si="21"/>
        <v>38</v>
      </c>
      <c r="L47" s="167">
        <f t="shared" si="22"/>
        <v>45</v>
      </c>
      <c r="M47" s="166">
        <f t="shared" si="23"/>
        <v>83</v>
      </c>
      <c r="N47" s="193">
        <f t="shared" si="24"/>
        <v>59.375</v>
      </c>
      <c r="O47" s="193">
        <f t="shared" si="24"/>
        <v>58.441558441558442</v>
      </c>
      <c r="P47" s="193">
        <f t="shared" si="24"/>
        <v>58.865248226950349</v>
      </c>
    </row>
    <row r="48" spans="1:16" s="2" customFormat="1" ht="13.5">
      <c r="A48" s="160" t="s">
        <v>10</v>
      </c>
      <c r="B48" s="167">
        <f t="shared" si="12"/>
        <v>91</v>
      </c>
      <c r="C48" s="167">
        <f t="shared" si="13"/>
        <v>94</v>
      </c>
      <c r="D48" s="166">
        <f t="shared" si="14"/>
        <v>185</v>
      </c>
      <c r="E48" s="167">
        <f t="shared" si="15"/>
        <v>29</v>
      </c>
      <c r="F48" s="167">
        <f t="shared" si="16"/>
        <v>32</v>
      </c>
      <c r="G48" s="166">
        <f t="shared" si="17"/>
        <v>61</v>
      </c>
      <c r="H48" s="167">
        <f t="shared" si="18"/>
        <v>32</v>
      </c>
      <c r="I48" s="167">
        <f t="shared" si="19"/>
        <v>27</v>
      </c>
      <c r="J48" s="166">
        <f t="shared" si="20"/>
        <v>59</v>
      </c>
      <c r="K48" s="167">
        <f t="shared" si="21"/>
        <v>61</v>
      </c>
      <c r="L48" s="167">
        <f t="shared" si="22"/>
        <v>59</v>
      </c>
      <c r="M48" s="166">
        <f t="shared" si="23"/>
        <v>120</v>
      </c>
      <c r="N48" s="193">
        <f t="shared" si="24"/>
        <v>67.032967032967022</v>
      </c>
      <c r="O48" s="193">
        <f t="shared" si="24"/>
        <v>62.765957446808507</v>
      </c>
      <c r="P48" s="193">
        <f t="shared" si="24"/>
        <v>64.86486486486487</v>
      </c>
    </row>
    <row r="49" spans="1:16" s="2" customFormat="1" ht="13.5">
      <c r="A49" s="160" t="s">
        <v>14</v>
      </c>
      <c r="B49" s="167">
        <f t="shared" si="12"/>
        <v>74</v>
      </c>
      <c r="C49" s="167">
        <f t="shared" si="13"/>
        <v>95</v>
      </c>
      <c r="D49" s="166">
        <f t="shared" si="14"/>
        <v>169</v>
      </c>
      <c r="E49" s="167">
        <f t="shared" si="15"/>
        <v>26</v>
      </c>
      <c r="F49" s="167">
        <f t="shared" si="16"/>
        <v>29</v>
      </c>
      <c r="G49" s="166">
        <f t="shared" si="17"/>
        <v>55</v>
      </c>
      <c r="H49" s="167">
        <f t="shared" si="18"/>
        <v>19</v>
      </c>
      <c r="I49" s="167">
        <f t="shared" si="19"/>
        <v>22</v>
      </c>
      <c r="J49" s="166">
        <f t="shared" si="20"/>
        <v>41</v>
      </c>
      <c r="K49" s="167">
        <f t="shared" si="21"/>
        <v>45</v>
      </c>
      <c r="L49" s="167">
        <f t="shared" si="22"/>
        <v>51</v>
      </c>
      <c r="M49" s="166">
        <f t="shared" si="23"/>
        <v>96</v>
      </c>
      <c r="N49" s="193">
        <f t="shared" si="24"/>
        <v>60.810810810810814</v>
      </c>
      <c r="O49" s="193">
        <f t="shared" si="24"/>
        <v>53.684210526315788</v>
      </c>
      <c r="P49" s="193">
        <f t="shared" si="24"/>
        <v>56.80473372781065</v>
      </c>
    </row>
    <row r="50" spans="1:16" s="2" customFormat="1" ht="13.5">
      <c r="A50" s="160" t="s">
        <v>20</v>
      </c>
      <c r="B50" s="167">
        <f t="shared" si="12"/>
        <v>66</v>
      </c>
      <c r="C50" s="167">
        <f t="shared" si="13"/>
        <v>85</v>
      </c>
      <c r="D50" s="166">
        <f t="shared" si="14"/>
        <v>151</v>
      </c>
      <c r="E50" s="167">
        <f t="shared" si="15"/>
        <v>22</v>
      </c>
      <c r="F50" s="167">
        <f t="shared" si="16"/>
        <v>30</v>
      </c>
      <c r="G50" s="166">
        <f t="shared" si="17"/>
        <v>52</v>
      </c>
      <c r="H50" s="167">
        <f t="shared" si="18"/>
        <v>20</v>
      </c>
      <c r="I50" s="167">
        <f t="shared" si="19"/>
        <v>21</v>
      </c>
      <c r="J50" s="166">
        <f t="shared" si="20"/>
        <v>41</v>
      </c>
      <c r="K50" s="167">
        <f t="shared" si="21"/>
        <v>42</v>
      </c>
      <c r="L50" s="167">
        <f t="shared" si="22"/>
        <v>51</v>
      </c>
      <c r="M50" s="166">
        <f t="shared" si="23"/>
        <v>93</v>
      </c>
      <c r="N50" s="193">
        <f t="shared" si="24"/>
        <v>63.636363636363633</v>
      </c>
      <c r="O50" s="193">
        <f t="shared" si="24"/>
        <v>60</v>
      </c>
      <c r="P50" s="193">
        <f t="shared" si="24"/>
        <v>61.589403973509938</v>
      </c>
    </row>
    <row r="51" spans="1:16" s="2" customFormat="1" ht="13.5">
      <c r="A51" s="160" t="s">
        <v>23</v>
      </c>
      <c r="B51" s="167">
        <f t="shared" si="12"/>
        <v>56</v>
      </c>
      <c r="C51" s="167">
        <f t="shared" si="13"/>
        <v>66</v>
      </c>
      <c r="D51" s="166">
        <f t="shared" si="14"/>
        <v>122</v>
      </c>
      <c r="E51" s="167">
        <f t="shared" si="15"/>
        <v>25</v>
      </c>
      <c r="F51" s="167">
        <f t="shared" si="16"/>
        <v>30</v>
      </c>
      <c r="G51" s="166">
        <f t="shared" si="17"/>
        <v>55</v>
      </c>
      <c r="H51" s="167">
        <f t="shared" si="18"/>
        <v>15</v>
      </c>
      <c r="I51" s="167">
        <f t="shared" si="19"/>
        <v>17</v>
      </c>
      <c r="J51" s="166">
        <f t="shared" si="20"/>
        <v>32</v>
      </c>
      <c r="K51" s="167">
        <f t="shared" si="21"/>
        <v>40</v>
      </c>
      <c r="L51" s="167">
        <f t="shared" si="22"/>
        <v>47</v>
      </c>
      <c r="M51" s="166">
        <f t="shared" si="23"/>
        <v>87</v>
      </c>
      <c r="N51" s="193">
        <f t="shared" si="24"/>
        <v>71.428571428571431</v>
      </c>
      <c r="O51" s="193">
        <f t="shared" si="24"/>
        <v>71.212121212121218</v>
      </c>
      <c r="P51" s="193">
        <f t="shared" si="24"/>
        <v>71.311475409836063</v>
      </c>
    </row>
    <row r="52" spans="1:16" s="2" customFormat="1" ht="13.5">
      <c r="A52" s="160" t="s">
        <v>35</v>
      </c>
      <c r="B52" s="167">
        <f t="shared" si="12"/>
        <v>225</v>
      </c>
      <c r="C52" s="167">
        <f t="shared" si="13"/>
        <v>321</v>
      </c>
      <c r="D52" s="166">
        <f t="shared" si="14"/>
        <v>546</v>
      </c>
      <c r="E52" s="167">
        <f t="shared" si="15"/>
        <v>80</v>
      </c>
      <c r="F52" s="167">
        <f t="shared" si="16"/>
        <v>109</v>
      </c>
      <c r="G52" s="166">
        <f t="shared" si="17"/>
        <v>189</v>
      </c>
      <c r="H52" s="167">
        <f t="shared" si="18"/>
        <v>58</v>
      </c>
      <c r="I52" s="167">
        <f t="shared" si="19"/>
        <v>55</v>
      </c>
      <c r="J52" s="166">
        <f t="shared" si="20"/>
        <v>113</v>
      </c>
      <c r="K52" s="167">
        <f t="shared" si="21"/>
        <v>138</v>
      </c>
      <c r="L52" s="167">
        <f t="shared" si="22"/>
        <v>164</v>
      </c>
      <c r="M52" s="166">
        <f t="shared" si="23"/>
        <v>302</v>
      </c>
      <c r="N52" s="193">
        <f t="shared" si="24"/>
        <v>61.333333333333329</v>
      </c>
      <c r="O52" s="193">
        <f t="shared" si="24"/>
        <v>51.090342679127723</v>
      </c>
      <c r="P52" s="193">
        <f t="shared" si="24"/>
        <v>55.311355311355314</v>
      </c>
    </row>
    <row r="53" spans="1:16" s="2" customFormat="1" ht="13.5">
      <c r="A53" s="160" t="s">
        <v>34</v>
      </c>
      <c r="B53" s="166">
        <f t="shared" ref="B53:M53" si="25">SUM(B40:B52)</f>
        <v>863</v>
      </c>
      <c r="C53" s="166">
        <f t="shared" si="25"/>
        <v>1047</v>
      </c>
      <c r="D53" s="166">
        <f t="shared" si="25"/>
        <v>1910</v>
      </c>
      <c r="E53" s="166">
        <f t="shared" si="25"/>
        <v>271</v>
      </c>
      <c r="F53" s="166">
        <f t="shared" si="25"/>
        <v>338</v>
      </c>
      <c r="G53" s="166">
        <f t="shared" si="25"/>
        <v>609</v>
      </c>
      <c r="H53" s="166">
        <f t="shared" si="25"/>
        <v>243</v>
      </c>
      <c r="I53" s="166">
        <f t="shared" si="25"/>
        <v>240</v>
      </c>
      <c r="J53" s="166">
        <f t="shared" si="25"/>
        <v>483</v>
      </c>
      <c r="K53" s="166">
        <f t="shared" si="25"/>
        <v>514</v>
      </c>
      <c r="L53" s="166">
        <f t="shared" si="25"/>
        <v>578</v>
      </c>
      <c r="M53" s="166">
        <f t="shared" si="25"/>
        <v>1092</v>
      </c>
      <c r="N53" s="193">
        <f>ROUND(IF(OR(K53=0,B53=0),0,K53/B53*100),2)</f>
        <v>59.56</v>
      </c>
      <c r="O53" s="193">
        <f>ROUND(IF(OR(L53=0,C53=0),0,L53/C53*100),2)</f>
        <v>55.21</v>
      </c>
      <c r="P53" s="193">
        <f>ROUND(IF(OR(M53=0,D53=0),0,M53/D53*100),2)</f>
        <v>57.17</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567" priority="209" stopIfTrue="1" operator="notEqual">
      <formula>B36</formula>
    </cfRule>
  </conditionalFormatting>
  <conditionalFormatting sqref="H49:J49">
    <cfRule type="cellIs" dxfId="1566" priority="210" stopIfTrue="1" operator="greaterThan">
      <formula>100</formula>
    </cfRule>
    <cfRule type="cellIs" dxfId="1565" priority="211" stopIfTrue="1" operator="notEqual">
      <formula>H36</formula>
    </cfRule>
  </conditionalFormatting>
  <conditionalFormatting sqref="H39:J48">
    <cfRule type="cellIs" dxfId="1564" priority="212" stopIfTrue="1" operator="greaterThan">
      <formula>100</formula>
    </cfRule>
  </conditionalFormatting>
  <conditionalFormatting sqref="B49:G49">
    <cfRule type="cellIs" dxfId="1563" priority="208" stopIfTrue="1" operator="notEqual">
      <formula>B36</formula>
    </cfRule>
  </conditionalFormatting>
  <conditionalFormatting sqref="H49:J49">
    <cfRule type="cellIs" dxfId="1562" priority="206" stopIfTrue="1" operator="greaterThan">
      <formula>100</formula>
    </cfRule>
    <cfRule type="cellIs" dxfId="1561" priority="207" stopIfTrue="1" operator="notEqual">
      <formula>H36</formula>
    </cfRule>
  </conditionalFormatting>
  <conditionalFormatting sqref="H39:J48">
    <cfRule type="cellIs" dxfId="1560" priority="205" stopIfTrue="1" operator="greaterThan">
      <formula>100</formula>
    </cfRule>
  </conditionalFormatting>
  <conditionalFormatting sqref="B49:G49">
    <cfRule type="cellIs" dxfId="1559" priority="204" stopIfTrue="1" operator="notEqual">
      <formula>B36</formula>
    </cfRule>
  </conditionalFormatting>
  <conditionalFormatting sqref="H49:J49">
    <cfRule type="cellIs" dxfId="1558" priority="202" stopIfTrue="1" operator="greaterThan">
      <formula>100</formula>
    </cfRule>
    <cfRule type="cellIs" dxfId="1557" priority="203" stopIfTrue="1" operator="notEqual">
      <formula>H36</formula>
    </cfRule>
  </conditionalFormatting>
  <conditionalFormatting sqref="H39:J48">
    <cfRule type="cellIs" dxfId="1556" priority="201" stopIfTrue="1" operator="greaterThan">
      <formula>100</formula>
    </cfRule>
  </conditionalFormatting>
  <conditionalFormatting sqref="B49:G49">
    <cfRule type="cellIs" dxfId="1555" priority="200" stopIfTrue="1" operator="notEqual">
      <formula>B36</formula>
    </cfRule>
  </conditionalFormatting>
  <conditionalFormatting sqref="H49:J49">
    <cfRule type="cellIs" dxfId="1554" priority="198" stopIfTrue="1" operator="greaterThan">
      <formula>100</formula>
    </cfRule>
    <cfRule type="cellIs" dxfId="1553" priority="199" stopIfTrue="1" operator="notEqual">
      <formula>H36</formula>
    </cfRule>
  </conditionalFormatting>
  <conditionalFormatting sqref="H39:J48">
    <cfRule type="cellIs" dxfId="1552" priority="197" stopIfTrue="1" operator="greaterThan">
      <formula>100</formula>
    </cfRule>
  </conditionalFormatting>
  <conditionalFormatting sqref="B49:G49">
    <cfRule type="cellIs" dxfId="1551" priority="196" stopIfTrue="1" operator="notEqual">
      <formula>B36</formula>
    </cfRule>
  </conditionalFormatting>
  <conditionalFormatting sqref="H49:J49">
    <cfRule type="cellIs" dxfId="1550" priority="194" stopIfTrue="1" operator="greaterThan">
      <formula>100</formula>
    </cfRule>
    <cfRule type="cellIs" dxfId="1549" priority="195" stopIfTrue="1" operator="notEqual">
      <formula>H36</formula>
    </cfRule>
  </conditionalFormatting>
  <conditionalFormatting sqref="H39:J48">
    <cfRule type="cellIs" dxfId="1548" priority="193" stopIfTrue="1" operator="greaterThan">
      <formula>100</formula>
    </cfRule>
  </conditionalFormatting>
  <conditionalFormatting sqref="B49:G49">
    <cfRule type="cellIs" dxfId="1547" priority="192" stopIfTrue="1" operator="notEqual">
      <formula>B36</formula>
    </cfRule>
  </conditionalFormatting>
  <conditionalFormatting sqref="H49:J49">
    <cfRule type="cellIs" dxfId="1546" priority="190" stopIfTrue="1" operator="greaterThan">
      <formula>100</formula>
    </cfRule>
    <cfRule type="cellIs" dxfId="1545" priority="191" stopIfTrue="1" operator="notEqual">
      <formula>H36</formula>
    </cfRule>
  </conditionalFormatting>
  <conditionalFormatting sqref="H39:J48">
    <cfRule type="cellIs" dxfId="1544" priority="189" stopIfTrue="1" operator="greaterThan">
      <formula>100</formula>
    </cfRule>
  </conditionalFormatting>
  <conditionalFormatting sqref="B49:G49">
    <cfRule type="cellIs" dxfId="1543" priority="188" stopIfTrue="1" operator="notEqual">
      <formula>B36</formula>
    </cfRule>
  </conditionalFormatting>
  <conditionalFormatting sqref="H49:J49">
    <cfRule type="cellIs" dxfId="1542" priority="186" stopIfTrue="1" operator="greaterThan">
      <formula>100</formula>
    </cfRule>
    <cfRule type="cellIs" dxfId="1541" priority="187" stopIfTrue="1" operator="notEqual">
      <formula>H36</formula>
    </cfRule>
  </conditionalFormatting>
  <conditionalFormatting sqref="H39:J48">
    <cfRule type="cellIs" dxfId="1540" priority="185" stopIfTrue="1" operator="greaterThan">
      <formula>100</formula>
    </cfRule>
  </conditionalFormatting>
  <conditionalFormatting sqref="B49:G49">
    <cfRule type="cellIs" dxfId="1539" priority="184" stopIfTrue="1" operator="notEqual">
      <formula>B36</formula>
    </cfRule>
  </conditionalFormatting>
  <conditionalFormatting sqref="H49:J49">
    <cfRule type="cellIs" dxfId="1538" priority="182" stopIfTrue="1" operator="greaterThan">
      <formula>100</formula>
    </cfRule>
    <cfRule type="cellIs" dxfId="1537" priority="183" stopIfTrue="1" operator="notEqual">
      <formula>H36</formula>
    </cfRule>
  </conditionalFormatting>
  <conditionalFormatting sqref="H39:J48">
    <cfRule type="cellIs" dxfId="1536" priority="181" stopIfTrue="1" operator="greaterThan">
      <formula>100</formula>
    </cfRule>
  </conditionalFormatting>
  <conditionalFormatting sqref="B49:G49">
    <cfRule type="cellIs" dxfId="1535" priority="180" stopIfTrue="1" operator="notEqual">
      <formula>B36</formula>
    </cfRule>
  </conditionalFormatting>
  <conditionalFormatting sqref="H49:J49">
    <cfRule type="cellIs" dxfId="1534" priority="178" stopIfTrue="1" operator="greaterThan">
      <formula>100</formula>
    </cfRule>
    <cfRule type="cellIs" dxfId="1533" priority="179" stopIfTrue="1" operator="notEqual">
      <formula>H36</formula>
    </cfRule>
  </conditionalFormatting>
  <conditionalFormatting sqref="H39:J48">
    <cfRule type="cellIs" dxfId="1532" priority="177" stopIfTrue="1" operator="greaterThan">
      <formula>100</formula>
    </cfRule>
  </conditionalFormatting>
  <conditionalFormatting sqref="B49:G49">
    <cfRule type="cellIs" dxfId="1531" priority="176" stopIfTrue="1" operator="notEqual">
      <formula>B36</formula>
    </cfRule>
  </conditionalFormatting>
  <conditionalFormatting sqref="H49:J49">
    <cfRule type="cellIs" dxfId="1530" priority="174" stopIfTrue="1" operator="greaterThan">
      <formula>100</formula>
    </cfRule>
    <cfRule type="cellIs" dxfId="1529" priority="175" stopIfTrue="1" operator="notEqual">
      <formula>H36</formula>
    </cfRule>
  </conditionalFormatting>
  <conditionalFormatting sqref="H39:J48">
    <cfRule type="cellIs" dxfId="1528" priority="173" stopIfTrue="1" operator="greaterThan">
      <formula>100</formula>
    </cfRule>
  </conditionalFormatting>
  <conditionalFormatting sqref="B49:G49">
    <cfRule type="cellIs" dxfId="1527" priority="172" stopIfTrue="1" operator="notEqual">
      <formula>B36</formula>
    </cfRule>
  </conditionalFormatting>
  <conditionalFormatting sqref="H49:J49">
    <cfRule type="cellIs" dxfId="1526" priority="170" stopIfTrue="1" operator="greaterThan">
      <formula>100</formula>
    </cfRule>
    <cfRule type="cellIs" dxfId="1525" priority="171" stopIfTrue="1" operator="notEqual">
      <formula>H36</formula>
    </cfRule>
  </conditionalFormatting>
  <conditionalFormatting sqref="H39:J48">
    <cfRule type="cellIs" dxfId="1524" priority="169" stopIfTrue="1" operator="greaterThan">
      <formula>100</formula>
    </cfRule>
  </conditionalFormatting>
  <conditionalFormatting sqref="B49:G49">
    <cfRule type="cellIs" dxfId="1523" priority="168" stopIfTrue="1" operator="notEqual">
      <formula>B36</formula>
    </cfRule>
  </conditionalFormatting>
  <conditionalFormatting sqref="H49:J49">
    <cfRule type="cellIs" dxfId="1522" priority="166" stopIfTrue="1" operator="greaterThan">
      <formula>100</formula>
    </cfRule>
    <cfRule type="cellIs" dxfId="1521" priority="167" stopIfTrue="1" operator="notEqual">
      <formula>H36</formula>
    </cfRule>
  </conditionalFormatting>
  <conditionalFormatting sqref="H39:J48">
    <cfRule type="cellIs" dxfId="1520" priority="165" stopIfTrue="1" operator="greaterThan">
      <formula>100</formula>
    </cfRule>
  </conditionalFormatting>
  <conditionalFormatting sqref="B49:G49">
    <cfRule type="cellIs" dxfId="1519" priority="164" stopIfTrue="1" operator="notEqual">
      <formula>B36</formula>
    </cfRule>
  </conditionalFormatting>
  <conditionalFormatting sqref="H49:J49">
    <cfRule type="cellIs" dxfId="1518" priority="162" stopIfTrue="1" operator="greaterThan">
      <formula>100</formula>
    </cfRule>
    <cfRule type="cellIs" dxfId="1517" priority="163" stopIfTrue="1" operator="notEqual">
      <formula>H36</formula>
    </cfRule>
  </conditionalFormatting>
  <conditionalFormatting sqref="H39:J48">
    <cfRule type="cellIs" dxfId="1516" priority="161" stopIfTrue="1" operator="greaterThan">
      <formula>100</formula>
    </cfRule>
  </conditionalFormatting>
  <conditionalFormatting sqref="B49:G49">
    <cfRule type="cellIs" dxfId="1515" priority="160" stopIfTrue="1" operator="notEqual">
      <formula>B36</formula>
    </cfRule>
  </conditionalFormatting>
  <conditionalFormatting sqref="H49:J49">
    <cfRule type="cellIs" dxfId="1514" priority="158" stopIfTrue="1" operator="greaterThan">
      <formula>100</formula>
    </cfRule>
    <cfRule type="cellIs" dxfId="1513" priority="159" stopIfTrue="1" operator="notEqual">
      <formula>H36</formula>
    </cfRule>
  </conditionalFormatting>
  <conditionalFormatting sqref="H39:J48">
    <cfRule type="cellIs" dxfId="1512" priority="157" stopIfTrue="1" operator="greaterThan">
      <formula>100</formula>
    </cfRule>
  </conditionalFormatting>
  <conditionalFormatting sqref="B49:G49">
    <cfRule type="cellIs" dxfId="1511" priority="156" stopIfTrue="1" operator="notEqual">
      <formula>B36</formula>
    </cfRule>
  </conditionalFormatting>
  <conditionalFormatting sqref="H49:J49">
    <cfRule type="cellIs" dxfId="1510" priority="154" stopIfTrue="1" operator="greaterThan">
      <formula>100</formula>
    </cfRule>
    <cfRule type="cellIs" dxfId="1509" priority="155" stopIfTrue="1" operator="notEqual">
      <formula>H36</formula>
    </cfRule>
  </conditionalFormatting>
  <conditionalFormatting sqref="H39:J48">
    <cfRule type="cellIs" dxfId="1508" priority="153" stopIfTrue="1" operator="greaterThan">
      <formula>100</formula>
    </cfRule>
  </conditionalFormatting>
  <conditionalFormatting sqref="B49:G49">
    <cfRule type="cellIs" dxfId="1507" priority="152" stopIfTrue="1" operator="notEqual">
      <formula>B36</formula>
    </cfRule>
  </conditionalFormatting>
  <conditionalFormatting sqref="H49:J49">
    <cfRule type="cellIs" dxfId="1506" priority="150" stopIfTrue="1" operator="greaterThan">
      <formula>100</formula>
    </cfRule>
    <cfRule type="cellIs" dxfId="1505" priority="151" stopIfTrue="1" operator="notEqual">
      <formula>H36</formula>
    </cfRule>
  </conditionalFormatting>
  <conditionalFormatting sqref="H39:J48">
    <cfRule type="cellIs" dxfId="1504" priority="149" stopIfTrue="1" operator="greaterThan">
      <formula>100</formula>
    </cfRule>
  </conditionalFormatting>
  <conditionalFormatting sqref="B49:G49">
    <cfRule type="cellIs" dxfId="1503" priority="148" stopIfTrue="1" operator="notEqual">
      <formula>B36</formula>
    </cfRule>
  </conditionalFormatting>
  <conditionalFormatting sqref="H49:J49">
    <cfRule type="cellIs" dxfId="1502" priority="146" stopIfTrue="1" operator="greaterThan">
      <formula>100</formula>
    </cfRule>
    <cfRule type="cellIs" dxfId="1501" priority="147" stopIfTrue="1" operator="notEqual">
      <formula>H36</formula>
    </cfRule>
  </conditionalFormatting>
  <conditionalFormatting sqref="H39:J48">
    <cfRule type="cellIs" dxfId="1500" priority="145" stopIfTrue="1" operator="greaterThan">
      <formula>100</formula>
    </cfRule>
  </conditionalFormatting>
  <conditionalFormatting sqref="B49:G49">
    <cfRule type="cellIs" dxfId="1499" priority="144" stopIfTrue="1" operator="notEqual">
      <formula>B36</formula>
    </cfRule>
  </conditionalFormatting>
  <conditionalFormatting sqref="H49:J49">
    <cfRule type="cellIs" dxfId="1498" priority="142" stopIfTrue="1" operator="greaterThan">
      <formula>100</formula>
    </cfRule>
    <cfRule type="cellIs" dxfId="1497" priority="143" stopIfTrue="1" operator="notEqual">
      <formula>H36</formula>
    </cfRule>
  </conditionalFormatting>
  <conditionalFormatting sqref="H39:J48">
    <cfRule type="cellIs" dxfId="1496" priority="141" stopIfTrue="1" operator="greaterThan">
      <formula>100</formula>
    </cfRule>
  </conditionalFormatting>
  <conditionalFormatting sqref="B49:G49">
    <cfRule type="cellIs" dxfId="1495" priority="140" stopIfTrue="1" operator="notEqual">
      <formula>B36</formula>
    </cfRule>
  </conditionalFormatting>
  <conditionalFormatting sqref="H49:J49">
    <cfRule type="cellIs" dxfId="1494" priority="138" stopIfTrue="1" operator="greaterThan">
      <formula>100</formula>
    </cfRule>
    <cfRule type="cellIs" dxfId="1493" priority="139" stopIfTrue="1" operator="notEqual">
      <formula>H36</formula>
    </cfRule>
  </conditionalFormatting>
  <conditionalFormatting sqref="H39:J48">
    <cfRule type="cellIs" dxfId="1492" priority="137" stopIfTrue="1" operator="greaterThan">
      <formula>100</formula>
    </cfRule>
  </conditionalFormatting>
  <conditionalFormatting sqref="B49:G49">
    <cfRule type="cellIs" dxfId="1491" priority="136" stopIfTrue="1" operator="notEqual">
      <formula>B36</formula>
    </cfRule>
  </conditionalFormatting>
  <conditionalFormatting sqref="H49:J49">
    <cfRule type="cellIs" dxfId="1490" priority="134" stopIfTrue="1" operator="greaterThan">
      <formula>100</formula>
    </cfRule>
    <cfRule type="cellIs" dxfId="1489" priority="135" stopIfTrue="1" operator="notEqual">
      <formula>H36</formula>
    </cfRule>
  </conditionalFormatting>
  <conditionalFormatting sqref="H39:J48">
    <cfRule type="cellIs" dxfId="1488" priority="133" stopIfTrue="1" operator="greaterThan">
      <formula>100</formula>
    </cfRule>
  </conditionalFormatting>
  <conditionalFormatting sqref="B49:G49">
    <cfRule type="cellIs" dxfId="1487" priority="132" stopIfTrue="1" operator="notEqual">
      <formula>B36</formula>
    </cfRule>
  </conditionalFormatting>
  <conditionalFormatting sqref="H49:J49">
    <cfRule type="cellIs" dxfId="1486" priority="130" stopIfTrue="1" operator="greaterThan">
      <formula>100</formula>
    </cfRule>
    <cfRule type="cellIs" dxfId="1485" priority="131" stopIfTrue="1" operator="notEqual">
      <formula>H36</formula>
    </cfRule>
  </conditionalFormatting>
  <conditionalFormatting sqref="H39:J48">
    <cfRule type="cellIs" dxfId="1484" priority="129" stopIfTrue="1" operator="greaterThan">
      <formula>100</formula>
    </cfRule>
  </conditionalFormatting>
  <conditionalFormatting sqref="B49:G49">
    <cfRule type="cellIs" dxfId="1483" priority="128" stopIfTrue="1" operator="notEqual">
      <formula>B36</formula>
    </cfRule>
  </conditionalFormatting>
  <conditionalFormatting sqref="H49:J49">
    <cfRule type="cellIs" dxfId="1482" priority="126" stopIfTrue="1" operator="greaterThan">
      <formula>100</formula>
    </cfRule>
    <cfRule type="cellIs" dxfId="1481" priority="127" stopIfTrue="1" operator="notEqual">
      <formula>H36</formula>
    </cfRule>
  </conditionalFormatting>
  <conditionalFormatting sqref="H39:J48">
    <cfRule type="cellIs" dxfId="1480" priority="125" stopIfTrue="1" operator="greaterThan">
      <formula>100</formula>
    </cfRule>
  </conditionalFormatting>
  <conditionalFormatting sqref="B49:G49">
    <cfRule type="cellIs" dxfId="1479" priority="124" stopIfTrue="1" operator="notEqual">
      <formula>B36</formula>
    </cfRule>
  </conditionalFormatting>
  <conditionalFormatting sqref="H49:J49">
    <cfRule type="cellIs" dxfId="1478" priority="122" stopIfTrue="1" operator="greaterThan">
      <formula>100</formula>
    </cfRule>
    <cfRule type="cellIs" dxfId="1477" priority="123" stopIfTrue="1" operator="notEqual">
      <formula>H36</formula>
    </cfRule>
  </conditionalFormatting>
  <conditionalFormatting sqref="H39:J48">
    <cfRule type="cellIs" dxfId="1476" priority="121" stopIfTrue="1" operator="greaterThan">
      <formula>100</formula>
    </cfRule>
  </conditionalFormatting>
  <conditionalFormatting sqref="B49:G49">
    <cfRule type="cellIs" dxfId="1475" priority="120" stopIfTrue="1" operator="notEqual">
      <formula>B36</formula>
    </cfRule>
  </conditionalFormatting>
  <conditionalFormatting sqref="H49:J49">
    <cfRule type="cellIs" dxfId="1474" priority="118" stopIfTrue="1" operator="greaterThan">
      <formula>100</formula>
    </cfRule>
    <cfRule type="cellIs" dxfId="1473" priority="119" stopIfTrue="1" operator="notEqual">
      <formula>H36</formula>
    </cfRule>
  </conditionalFormatting>
  <conditionalFormatting sqref="H39:J48">
    <cfRule type="cellIs" dxfId="1472" priority="117" stopIfTrue="1" operator="greaterThan">
      <formula>100</formula>
    </cfRule>
  </conditionalFormatting>
  <conditionalFormatting sqref="B49:G49">
    <cfRule type="cellIs" dxfId="1471" priority="116" stopIfTrue="1" operator="notEqual">
      <formula>B36</formula>
    </cfRule>
  </conditionalFormatting>
  <conditionalFormatting sqref="H49:J49">
    <cfRule type="cellIs" dxfId="1470" priority="114" stopIfTrue="1" operator="greaterThan">
      <formula>100</formula>
    </cfRule>
    <cfRule type="cellIs" dxfId="1469" priority="115" stopIfTrue="1" operator="notEqual">
      <formula>H36</formula>
    </cfRule>
  </conditionalFormatting>
  <conditionalFormatting sqref="H39:J48">
    <cfRule type="cellIs" dxfId="1468" priority="113" stopIfTrue="1" operator="greaterThan">
      <formula>100</formula>
    </cfRule>
  </conditionalFormatting>
  <conditionalFormatting sqref="B49:G49">
    <cfRule type="cellIs" dxfId="1467" priority="112" stopIfTrue="1" operator="notEqual">
      <formula>B36</formula>
    </cfRule>
  </conditionalFormatting>
  <conditionalFormatting sqref="H49:J49">
    <cfRule type="cellIs" dxfId="1466" priority="110" stopIfTrue="1" operator="greaterThan">
      <formula>100</formula>
    </cfRule>
    <cfRule type="cellIs" dxfId="1465" priority="111" stopIfTrue="1" operator="notEqual">
      <formula>H36</formula>
    </cfRule>
  </conditionalFormatting>
  <conditionalFormatting sqref="H39:J48">
    <cfRule type="cellIs" dxfId="1464" priority="109" stopIfTrue="1" operator="greaterThan">
      <formula>100</formula>
    </cfRule>
  </conditionalFormatting>
  <conditionalFormatting sqref="B49:G49">
    <cfRule type="cellIs" dxfId="1463" priority="108" stopIfTrue="1" operator="notEqual">
      <formula>B36</formula>
    </cfRule>
  </conditionalFormatting>
  <conditionalFormatting sqref="H49:J49">
    <cfRule type="cellIs" dxfId="1462" priority="106" stopIfTrue="1" operator="greaterThan">
      <formula>100</formula>
    </cfRule>
    <cfRule type="cellIs" dxfId="1461" priority="107" stopIfTrue="1" operator="notEqual">
      <formula>H36</formula>
    </cfRule>
  </conditionalFormatting>
  <conditionalFormatting sqref="H39:J48">
    <cfRule type="cellIs" dxfId="1460" priority="105" stopIfTrue="1" operator="greaterThan">
      <formula>100</formula>
    </cfRule>
  </conditionalFormatting>
  <conditionalFormatting sqref="B49:G49">
    <cfRule type="cellIs" dxfId="1459" priority="104" stopIfTrue="1" operator="notEqual">
      <formula>B36</formula>
    </cfRule>
  </conditionalFormatting>
  <conditionalFormatting sqref="H49:J49">
    <cfRule type="cellIs" dxfId="1458" priority="102" stopIfTrue="1" operator="greaterThan">
      <formula>100</formula>
    </cfRule>
    <cfRule type="cellIs" dxfId="1457" priority="103" stopIfTrue="1" operator="notEqual">
      <formula>H36</formula>
    </cfRule>
  </conditionalFormatting>
  <conditionalFormatting sqref="H39:J48">
    <cfRule type="cellIs" dxfId="1456" priority="101" stopIfTrue="1" operator="greaterThan">
      <formula>100</formula>
    </cfRule>
  </conditionalFormatting>
  <conditionalFormatting sqref="B49:G49">
    <cfRule type="cellIs" dxfId="1455" priority="100" stopIfTrue="1" operator="notEqual">
      <formula>B36</formula>
    </cfRule>
  </conditionalFormatting>
  <conditionalFormatting sqref="H49:J49">
    <cfRule type="cellIs" dxfId="1454" priority="98" stopIfTrue="1" operator="greaterThan">
      <formula>100</formula>
    </cfRule>
    <cfRule type="cellIs" dxfId="1453" priority="99" stopIfTrue="1" operator="notEqual">
      <formula>H36</formula>
    </cfRule>
  </conditionalFormatting>
  <conditionalFormatting sqref="H39:J48">
    <cfRule type="cellIs" dxfId="1452" priority="97" stopIfTrue="1" operator="greaterThan">
      <formula>100</formula>
    </cfRule>
  </conditionalFormatting>
  <conditionalFormatting sqref="B49:G49">
    <cfRule type="cellIs" dxfId="1451" priority="96" stopIfTrue="1" operator="notEqual">
      <formula>B36</formula>
    </cfRule>
  </conditionalFormatting>
  <conditionalFormatting sqref="H49:J49">
    <cfRule type="cellIs" dxfId="1450" priority="94" stopIfTrue="1" operator="greaterThan">
      <formula>100</formula>
    </cfRule>
    <cfRule type="cellIs" dxfId="1449" priority="95" stopIfTrue="1" operator="notEqual">
      <formula>H36</formula>
    </cfRule>
  </conditionalFormatting>
  <conditionalFormatting sqref="H39:J48">
    <cfRule type="cellIs" dxfId="1448" priority="93" stopIfTrue="1" operator="greaterThan">
      <formula>100</formula>
    </cfRule>
  </conditionalFormatting>
  <conditionalFormatting sqref="B49:G49">
    <cfRule type="cellIs" dxfId="1447" priority="92" stopIfTrue="1" operator="notEqual">
      <formula>B36</formula>
    </cfRule>
  </conditionalFormatting>
  <conditionalFormatting sqref="H49:J49">
    <cfRule type="cellIs" dxfId="1446" priority="90" stopIfTrue="1" operator="greaterThan">
      <formula>100</formula>
    </cfRule>
    <cfRule type="cellIs" dxfId="1445" priority="91" stopIfTrue="1" operator="notEqual">
      <formula>H36</formula>
    </cfRule>
  </conditionalFormatting>
  <conditionalFormatting sqref="H39:J48">
    <cfRule type="cellIs" dxfId="1444" priority="89" stopIfTrue="1" operator="greaterThan">
      <formula>100</formula>
    </cfRule>
  </conditionalFormatting>
  <conditionalFormatting sqref="B49:G49">
    <cfRule type="cellIs" dxfId="1443" priority="88" stopIfTrue="1" operator="notEqual">
      <formula>B36</formula>
    </cfRule>
  </conditionalFormatting>
  <conditionalFormatting sqref="H49:J49">
    <cfRule type="cellIs" dxfId="1442" priority="86" stopIfTrue="1" operator="greaterThan">
      <formula>100</formula>
    </cfRule>
    <cfRule type="cellIs" dxfId="1441" priority="87" stopIfTrue="1" operator="notEqual">
      <formula>H36</formula>
    </cfRule>
  </conditionalFormatting>
  <conditionalFormatting sqref="H39:J48">
    <cfRule type="cellIs" dxfId="1440" priority="85" stopIfTrue="1" operator="greaterThan">
      <formula>100</formula>
    </cfRule>
  </conditionalFormatting>
  <conditionalFormatting sqref="B49:G49">
    <cfRule type="cellIs" dxfId="1439" priority="84" stopIfTrue="1" operator="notEqual">
      <formula>B36</formula>
    </cfRule>
  </conditionalFormatting>
  <conditionalFormatting sqref="H49:J49">
    <cfRule type="cellIs" dxfId="1438" priority="82" stopIfTrue="1" operator="greaterThan">
      <formula>100</formula>
    </cfRule>
    <cfRule type="cellIs" dxfId="1437" priority="83" stopIfTrue="1" operator="notEqual">
      <formula>H36</formula>
    </cfRule>
  </conditionalFormatting>
  <conditionalFormatting sqref="H39:J48">
    <cfRule type="cellIs" dxfId="1436" priority="81" stopIfTrue="1" operator="greaterThan">
      <formula>100</formula>
    </cfRule>
  </conditionalFormatting>
  <conditionalFormatting sqref="B49:G49">
    <cfRule type="cellIs" dxfId="1435" priority="80" stopIfTrue="1" operator="notEqual">
      <formula>B36</formula>
    </cfRule>
  </conditionalFormatting>
  <conditionalFormatting sqref="H49:J49">
    <cfRule type="cellIs" dxfId="1434" priority="78" stopIfTrue="1" operator="greaterThan">
      <formula>100</formula>
    </cfRule>
    <cfRule type="cellIs" dxfId="1433" priority="79" stopIfTrue="1" operator="notEqual">
      <formula>H36</formula>
    </cfRule>
  </conditionalFormatting>
  <conditionalFormatting sqref="H39:J48">
    <cfRule type="cellIs" dxfId="1432" priority="77" stopIfTrue="1" operator="greaterThan">
      <formula>100</formula>
    </cfRule>
  </conditionalFormatting>
  <conditionalFormatting sqref="B49:G49">
    <cfRule type="cellIs" dxfId="1431" priority="76" stopIfTrue="1" operator="notEqual">
      <formula>B36</formula>
    </cfRule>
  </conditionalFormatting>
  <conditionalFormatting sqref="H49:J49">
    <cfRule type="cellIs" dxfId="1430" priority="74" stopIfTrue="1" operator="greaterThan">
      <formula>100</formula>
    </cfRule>
    <cfRule type="cellIs" dxfId="1429" priority="75" stopIfTrue="1" operator="notEqual">
      <formula>H36</formula>
    </cfRule>
  </conditionalFormatting>
  <conditionalFormatting sqref="H39:J48">
    <cfRule type="cellIs" dxfId="1428" priority="73" stopIfTrue="1" operator="greaterThan">
      <formula>100</formula>
    </cfRule>
  </conditionalFormatting>
  <conditionalFormatting sqref="B49:G49">
    <cfRule type="cellIs" dxfId="1427" priority="72" stopIfTrue="1" operator="notEqual">
      <formula>B36</formula>
    </cfRule>
  </conditionalFormatting>
  <conditionalFormatting sqref="H49:J49">
    <cfRule type="cellIs" dxfId="1426" priority="70" stopIfTrue="1" operator="greaterThan">
      <formula>100</formula>
    </cfRule>
    <cfRule type="cellIs" dxfId="1425" priority="71" stopIfTrue="1" operator="notEqual">
      <formula>H36</formula>
    </cfRule>
  </conditionalFormatting>
  <conditionalFormatting sqref="H39:J48">
    <cfRule type="cellIs" dxfId="1424" priority="69" stopIfTrue="1" operator="greaterThan">
      <formula>100</formula>
    </cfRule>
  </conditionalFormatting>
  <conditionalFormatting sqref="B49:G49">
    <cfRule type="cellIs" dxfId="1423" priority="68" stopIfTrue="1" operator="notEqual">
      <formula>B36</formula>
    </cfRule>
  </conditionalFormatting>
  <conditionalFormatting sqref="H49:J49">
    <cfRule type="cellIs" dxfId="1422" priority="66" stopIfTrue="1" operator="greaterThan">
      <formula>100</formula>
    </cfRule>
    <cfRule type="cellIs" dxfId="1421" priority="67" stopIfTrue="1" operator="notEqual">
      <formula>H36</formula>
    </cfRule>
  </conditionalFormatting>
  <conditionalFormatting sqref="H39:J48">
    <cfRule type="cellIs" dxfId="1420" priority="65" stopIfTrue="1" operator="greaterThan">
      <formula>100</formula>
    </cfRule>
  </conditionalFormatting>
  <conditionalFormatting sqref="B49:G49">
    <cfRule type="cellIs" dxfId="1419" priority="64" stopIfTrue="1" operator="notEqual">
      <formula>B36</formula>
    </cfRule>
  </conditionalFormatting>
  <conditionalFormatting sqref="H49:J49">
    <cfRule type="cellIs" dxfId="1418" priority="62" stopIfTrue="1" operator="greaterThan">
      <formula>100</formula>
    </cfRule>
    <cfRule type="cellIs" dxfId="1417" priority="63" stopIfTrue="1" operator="notEqual">
      <formula>H36</formula>
    </cfRule>
  </conditionalFormatting>
  <conditionalFormatting sqref="H39:J48">
    <cfRule type="cellIs" dxfId="1416" priority="61" stopIfTrue="1" operator="greaterThan">
      <formula>100</formula>
    </cfRule>
  </conditionalFormatting>
  <conditionalFormatting sqref="B49:G49">
    <cfRule type="cellIs" dxfId="1415" priority="60" stopIfTrue="1" operator="notEqual">
      <formula>B36</formula>
    </cfRule>
  </conditionalFormatting>
  <conditionalFormatting sqref="H49:J49">
    <cfRule type="cellIs" dxfId="1414" priority="58" stopIfTrue="1" operator="greaterThan">
      <formula>100</formula>
    </cfRule>
    <cfRule type="cellIs" dxfId="1413" priority="59" stopIfTrue="1" operator="notEqual">
      <formula>H36</formula>
    </cfRule>
  </conditionalFormatting>
  <conditionalFormatting sqref="H39:J48">
    <cfRule type="cellIs" dxfId="1412" priority="57" stopIfTrue="1" operator="greaterThan">
      <formula>100</formula>
    </cfRule>
  </conditionalFormatting>
  <conditionalFormatting sqref="B49:G49">
    <cfRule type="cellIs" dxfId="1411" priority="56" stopIfTrue="1" operator="notEqual">
      <formula>B36</formula>
    </cfRule>
  </conditionalFormatting>
  <conditionalFormatting sqref="H49:J49">
    <cfRule type="cellIs" dxfId="1410" priority="54" stopIfTrue="1" operator="greaterThan">
      <formula>100</formula>
    </cfRule>
    <cfRule type="cellIs" dxfId="1409" priority="55" stopIfTrue="1" operator="notEqual">
      <formula>H36</formula>
    </cfRule>
  </conditionalFormatting>
  <conditionalFormatting sqref="H39:J48">
    <cfRule type="cellIs" dxfId="1408" priority="53" stopIfTrue="1" operator="greaterThan">
      <formula>100</formula>
    </cfRule>
  </conditionalFormatting>
  <conditionalFormatting sqref="B49:G49">
    <cfRule type="cellIs" dxfId="1407" priority="52" stopIfTrue="1" operator="notEqual">
      <formula>B36</formula>
    </cfRule>
  </conditionalFormatting>
  <conditionalFormatting sqref="H49:J49">
    <cfRule type="cellIs" dxfId="1406" priority="50" stopIfTrue="1" operator="greaterThan">
      <formula>100</formula>
    </cfRule>
    <cfRule type="cellIs" dxfId="1405" priority="51" stopIfTrue="1" operator="notEqual">
      <formula>H36</formula>
    </cfRule>
  </conditionalFormatting>
  <conditionalFormatting sqref="H39:J48">
    <cfRule type="cellIs" dxfId="1404" priority="49" stopIfTrue="1" operator="greaterThan">
      <formula>100</formula>
    </cfRule>
  </conditionalFormatting>
  <conditionalFormatting sqref="B49:G49">
    <cfRule type="cellIs" dxfId="1403" priority="48" stopIfTrue="1" operator="notEqual">
      <formula>B36</formula>
    </cfRule>
  </conditionalFormatting>
  <conditionalFormatting sqref="H49:J49">
    <cfRule type="cellIs" dxfId="1402" priority="46" stopIfTrue="1" operator="greaterThan">
      <formula>100</formula>
    </cfRule>
    <cfRule type="cellIs" dxfId="1401" priority="47" stopIfTrue="1" operator="notEqual">
      <formula>H36</formula>
    </cfRule>
  </conditionalFormatting>
  <conditionalFormatting sqref="H39:J48">
    <cfRule type="cellIs" dxfId="1400" priority="45" stopIfTrue="1" operator="greaterThan">
      <formula>100</formula>
    </cfRule>
  </conditionalFormatting>
  <conditionalFormatting sqref="B53:G53">
    <cfRule type="cellIs" dxfId="1399" priority="44" stopIfTrue="1" operator="notEqual">
      <formula>B38</formula>
    </cfRule>
  </conditionalFormatting>
  <conditionalFormatting sqref="H53:J53">
    <cfRule type="cellIs" dxfId="1398" priority="42" stopIfTrue="1" operator="greaterThan">
      <formula>100</formula>
    </cfRule>
    <cfRule type="cellIs" dxfId="1397" priority="43" stopIfTrue="1" operator="notEqual">
      <formula>H38</formula>
    </cfRule>
  </conditionalFormatting>
  <conditionalFormatting sqref="H40:J52">
    <cfRule type="cellIs" dxfId="1396" priority="41" stopIfTrue="1" operator="greaterThan">
      <formula>100</formula>
    </cfRule>
  </conditionalFormatting>
  <conditionalFormatting sqref="B53:G53">
    <cfRule type="cellIs" dxfId="1395" priority="40" stopIfTrue="1" operator="notEqual">
      <formula>B38</formula>
    </cfRule>
  </conditionalFormatting>
  <conditionalFormatting sqref="H53:J53">
    <cfRule type="cellIs" dxfId="1394" priority="38" stopIfTrue="1" operator="greaterThan">
      <formula>100</formula>
    </cfRule>
    <cfRule type="cellIs" dxfId="1393" priority="39" stopIfTrue="1" operator="notEqual">
      <formula>H38</formula>
    </cfRule>
  </conditionalFormatting>
  <conditionalFormatting sqref="H40:J52">
    <cfRule type="cellIs" dxfId="1392" priority="37" stopIfTrue="1" operator="greaterThan">
      <formula>100</formula>
    </cfRule>
  </conditionalFormatting>
  <conditionalFormatting sqref="B49:G49">
    <cfRule type="cellIs" dxfId="1391" priority="36" stopIfTrue="1" operator="notEqual">
      <formula>B36</formula>
    </cfRule>
  </conditionalFormatting>
  <conditionalFormatting sqref="H49:J49">
    <cfRule type="cellIs" dxfId="1390" priority="34" stopIfTrue="1" operator="greaterThan">
      <formula>100</formula>
    </cfRule>
    <cfRule type="cellIs" dxfId="1389" priority="35" stopIfTrue="1" operator="notEqual">
      <formula>H36</formula>
    </cfRule>
  </conditionalFormatting>
  <conditionalFormatting sqref="H39:J48">
    <cfRule type="cellIs" dxfId="1388" priority="33" stopIfTrue="1" operator="greaterThan">
      <formula>100</formula>
    </cfRule>
  </conditionalFormatting>
  <conditionalFormatting sqref="B53:G53">
    <cfRule type="cellIs" dxfId="1387" priority="32" stopIfTrue="1" operator="notEqual">
      <formula>B38</formula>
    </cfRule>
  </conditionalFormatting>
  <conditionalFormatting sqref="H53:J53">
    <cfRule type="cellIs" dxfId="1386" priority="30" stopIfTrue="1" operator="greaterThan">
      <formula>100</formula>
    </cfRule>
    <cfRule type="cellIs" dxfId="1385" priority="31" stopIfTrue="1" operator="notEqual">
      <formula>H38</formula>
    </cfRule>
  </conditionalFormatting>
  <conditionalFormatting sqref="H40:J52">
    <cfRule type="cellIs" dxfId="1384" priority="29" stopIfTrue="1" operator="greaterThan">
      <formula>100</formula>
    </cfRule>
  </conditionalFormatting>
  <conditionalFormatting sqref="B53:G53">
    <cfRule type="cellIs" dxfId="1383" priority="28" stopIfTrue="1" operator="notEqual">
      <formula>B38</formula>
    </cfRule>
  </conditionalFormatting>
  <conditionalFormatting sqref="H53:J53">
    <cfRule type="cellIs" dxfId="1382" priority="26" stopIfTrue="1" operator="greaterThan">
      <formula>100</formula>
    </cfRule>
    <cfRule type="cellIs" dxfId="1381" priority="27" stopIfTrue="1" operator="notEqual">
      <formula>H38</formula>
    </cfRule>
  </conditionalFormatting>
  <conditionalFormatting sqref="H40:J52">
    <cfRule type="cellIs" dxfId="1380" priority="25" stopIfTrue="1" operator="greaterThan">
      <formula>100</formula>
    </cfRule>
  </conditionalFormatting>
  <conditionalFormatting sqref="B49:G49">
    <cfRule type="cellIs" dxfId="1379" priority="24" stopIfTrue="1" operator="notEqual">
      <formula>B36</formula>
    </cfRule>
  </conditionalFormatting>
  <conditionalFormatting sqref="H49:J49">
    <cfRule type="cellIs" dxfId="1378" priority="22" stopIfTrue="1" operator="greaterThan">
      <formula>100</formula>
    </cfRule>
    <cfRule type="cellIs" dxfId="1377" priority="23" stopIfTrue="1" operator="notEqual">
      <formula>H36</formula>
    </cfRule>
  </conditionalFormatting>
  <conditionalFormatting sqref="H39:J48">
    <cfRule type="cellIs" dxfId="1376" priority="21" stopIfTrue="1" operator="greaterThan">
      <formula>100</formula>
    </cfRule>
  </conditionalFormatting>
  <conditionalFormatting sqref="B53:G53">
    <cfRule type="cellIs" dxfId="1375" priority="20" stopIfTrue="1" operator="notEqual">
      <formula>B38</formula>
    </cfRule>
  </conditionalFormatting>
  <conditionalFormatting sqref="H53:J53">
    <cfRule type="cellIs" dxfId="1374" priority="18" stopIfTrue="1" operator="greaterThan">
      <formula>100</formula>
    </cfRule>
    <cfRule type="cellIs" dxfId="1373" priority="19" stopIfTrue="1" operator="notEqual">
      <formula>H38</formula>
    </cfRule>
  </conditionalFormatting>
  <conditionalFormatting sqref="H40:J52">
    <cfRule type="cellIs" dxfId="1372" priority="17" stopIfTrue="1" operator="greaterThan">
      <formula>100</formula>
    </cfRule>
  </conditionalFormatting>
  <conditionalFormatting sqref="B53:G53">
    <cfRule type="cellIs" dxfId="1371" priority="16" stopIfTrue="1" operator="notEqual">
      <formula>B38</formula>
    </cfRule>
  </conditionalFormatting>
  <conditionalFormatting sqref="H53:J53">
    <cfRule type="cellIs" dxfId="1370" priority="14" stopIfTrue="1" operator="greaterThan">
      <formula>100</formula>
    </cfRule>
    <cfRule type="cellIs" dxfId="1369" priority="15" stopIfTrue="1" operator="notEqual">
      <formula>H38</formula>
    </cfRule>
  </conditionalFormatting>
  <conditionalFormatting sqref="H40:J52">
    <cfRule type="cellIs" dxfId="1368" priority="13" stopIfTrue="1" operator="greaterThan">
      <formula>100</formula>
    </cfRule>
  </conditionalFormatting>
  <conditionalFormatting sqref="B53:G53">
    <cfRule type="cellIs" dxfId="1367" priority="12" stopIfTrue="1" operator="notEqual">
      <formula>B38</formula>
    </cfRule>
  </conditionalFormatting>
  <conditionalFormatting sqref="H53:J53">
    <cfRule type="cellIs" dxfId="1366" priority="10" stopIfTrue="1" operator="greaterThan">
      <formula>100</formula>
    </cfRule>
    <cfRule type="cellIs" dxfId="1365" priority="11" stopIfTrue="1" operator="notEqual">
      <formula>H38</formula>
    </cfRule>
  </conditionalFormatting>
  <conditionalFormatting sqref="H40:J52">
    <cfRule type="cellIs" dxfId="1364" priority="9" stopIfTrue="1" operator="greaterThan">
      <formula>100</formula>
    </cfRule>
  </conditionalFormatting>
  <conditionalFormatting sqref="B53:G53">
    <cfRule type="cellIs" dxfId="1363" priority="8" stopIfTrue="1" operator="notEqual">
      <formula>B38</formula>
    </cfRule>
  </conditionalFormatting>
  <conditionalFormatting sqref="H53:J53">
    <cfRule type="cellIs" dxfId="1362" priority="6" stopIfTrue="1" operator="greaterThan">
      <formula>100</formula>
    </cfRule>
    <cfRule type="cellIs" dxfId="1361" priority="7" stopIfTrue="1" operator="notEqual">
      <formula>H38</formula>
    </cfRule>
  </conditionalFormatting>
  <conditionalFormatting sqref="H40:J52">
    <cfRule type="cellIs" dxfId="1360" priority="5" stopIfTrue="1" operator="greaterThan">
      <formula>100</formula>
    </cfRule>
  </conditionalFormatting>
  <conditionalFormatting sqref="B53:M53">
    <cfRule type="cellIs" dxfId="1359" priority="4" stopIfTrue="1" operator="notEqual">
      <formula>B38</formula>
    </cfRule>
  </conditionalFormatting>
  <conditionalFormatting sqref="N53:P53">
    <cfRule type="cellIs" dxfId="1358" priority="2" stopIfTrue="1" operator="greaterThan">
      <formula>100</formula>
    </cfRule>
    <cfRule type="cellIs" dxfId="1357" priority="3" stopIfTrue="1" operator="notEqual">
      <formula>N38</formula>
    </cfRule>
  </conditionalFormatting>
  <conditionalFormatting sqref="N40:P52">
    <cfRule type="cellIs" dxfId="135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0" sqref="H30"/>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136</v>
      </c>
      <c r="C6" s="168">
        <f t="shared" si="0"/>
        <v>129</v>
      </c>
      <c r="D6" s="171">
        <f t="shared" ref="D6:D16" si="1">SUM(B6:C6)</f>
        <v>265</v>
      </c>
      <c r="E6" s="174"/>
      <c r="F6" s="174"/>
      <c r="G6" s="174"/>
      <c r="H6" s="174"/>
      <c r="I6" s="174"/>
      <c r="J6" s="174"/>
      <c r="K6" s="179">
        <f t="shared" ref="K6:L16" si="2">K42</f>
        <v>55</v>
      </c>
      <c r="L6" s="183">
        <f t="shared" si="2"/>
        <v>63</v>
      </c>
      <c r="M6" s="188">
        <f t="shared" ref="M6:M17" si="3">SUM(K6:L6)</f>
        <v>118</v>
      </c>
      <c r="N6" s="91">
        <f t="shared" ref="N6:P17" si="4">IF(OR(K6=0,B6=0),0,K6/B6*100)</f>
        <v>40.441176470588239</v>
      </c>
      <c r="O6" s="194">
        <f t="shared" si="4"/>
        <v>48.837209302325576</v>
      </c>
      <c r="P6" s="196">
        <f t="shared" si="4"/>
        <v>44.528301886792455</v>
      </c>
    </row>
    <row r="7" spans="1:16" s="2" customFormat="1" ht="22.5" hidden="1" customHeight="1">
      <c r="A7" s="8" t="s">
        <v>7</v>
      </c>
      <c r="B7" s="161">
        <f t="shared" si="0"/>
        <v>131</v>
      </c>
      <c r="C7" s="168">
        <f t="shared" si="0"/>
        <v>134</v>
      </c>
      <c r="D7" s="130">
        <f t="shared" si="1"/>
        <v>265</v>
      </c>
      <c r="E7" s="175"/>
      <c r="F7" s="175"/>
      <c r="G7" s="175"/>
      <c r="H7" s="175"/>
      <c r="I7" s="175"/>
      <c r="J7" s="175"/>
      <c r="K7" s="162">
        <f t="shared" si="2"/>
        <v>69</v>
      </c>
      <c r="L7" s="169">
        <f t="shared" si="2"/>
        <v>79</v>
      </c>
      <c r="M7" s="130">
        <f t="shared" si="3"/>
        <v>148</v>
      </c>
      <c r="N7" s="139">
        <f t="shared" si="4"/>
        <v>52.671755725190842</v>
      </c>
      <c r="O7" s="145">
        <f t="shared" si="4"/>
        <v>58.955223880597018</v>
      </c>
      <c r="P7" s="151">
        <f t="shared" si="4"/>
        <v>55.849056603773583</v>
      </c>
    </row>
    <row r="8" spans="1:16" s="2" customFormat="1" ht="22.5" hidden="1" customHeight="1">
      <c r="A8" s="8" t="s">
        <v>11</v>
      </c>
      <c r="B8" s="161">
        <f t="shared" si="0"/>
        <v>155</v>
      </c>
      <c r="C8" s="168">
        <f t="shared" si="0"/>
        <v>149</v>
      </c>
      <c r="D8" s="130">
        <f t="shared" si="1"/>
        <v>304</v>
      </c>
      <c r="E8" s="175"/>
      <c r="F8" s="175"/>
      <c r="G8" s="175"/>
      <c r="H8" s="175"/>
      <c r="I8" s="175"/>
      <c r="J8" s="175"/>
      <c r="K8" s="162">
        <f t="shared" si="2"/>
        <v>100</v>
      </c>
      <c r="L8" s="169">
        <f t="shared" si="2"/>
        <v>93</v>
      </c>
      <c r="M8" s="130">
        <f t="shared" si="3"/>
        <v>193</v>
      </c>
      <c r="N8" s="139">
        <f t="shared" si="4"/>
        <v>64.516129032258064</v>
      </c>
      <c r="O8" s="145">
        <f t="shared" si="4"/>
        <v>62.416107382550337</v>
      </c>
      <c r="P8" s="151">
        <f t="shared" si="4"/>
        <v>63.48684210526315</v>
      </c>
    </row>
    <row r="9" spans="1:16" s="2" customFormat="1" ht="22.5" hidden="1" customHeight="1">
      <c r="A9" s="8" t="s">
        <v>5</v>
      </c>
      <c r="B9" s="161">
        <f t="shared" si="0"/>
        <v>227</v>
      </c>
      <c r="C9" s="168">
        <f t="shared" si="0"/>
        <v>223</v>
      </c>
      <c r="D9" s="130">
        <f t="shared" si="1"/>
        <v>450</v>
      </c>
      <c r="E9" s="175"/>
      <c r="F9" s="175"/>
      <c r="G9" s="175"/>
      <c r="H9" s="175"/>
      <c r="I9" s="175"/>
      <c r="J9" s="175"/>
      <c r="K9" s="162">
        <f t="shared" si="2"/>
        <v>144</v>
      </c>
      <c r="L9" s="169">
        <f t="shared" si="2"/>
        <v>147</v>
      </c>
      <c r="M9" s="130">
        <f t="shared" si="3"/>
        <v>291</v>
      </c>
      <c r="N9" s="139">
        <f t="shared" si="4"/>
        <v>63.436123348017624</v>
      </c>
      <c r="O9" s="145">
        <f t="shared" si="4"/>
        <v>65.919282511210767</v>
      </c>
      <c r="P9" s="151">
        <f t="shared" si="4"/>
        <v>64.666666666666657</v>
      </c>
    </row>
    <row r="10" spans="1:16" s="2" customFormat="1" ht="22.5" hidden="1" customHeight="1">
      <c r="A10" s="8" t="s">
        <v>17</v>
      </c>
      <c r="B10" s="161">
        <f t="shared" si="0"/>
        <v>218</v>
      </c>
      <c r="C10" s="168">
        <f t="shared" si="0"/>
        <v>209</v>
      </c>
      <c r="D10" s="130">
        <f t="shared" si="1"/>
        <v>427</v>
      </c>
      <c r="E10" s="175"/>
      <c r="F10" s="175"/>
      <c r="G10" s="175"/>
      <c r="H10" s="175"/>
      <c r="I10" s="175"/>
      <c r="J10" s="175"/>
      <c r="K10" s="162">
        <f t="shared" si="2"/>
        <v>126</v>
      </c>
      <c r="L10" s="169">
        <f t="shared" si="2"/>
        <v>134</v>
      </c>
      <c r="M10" s="130">
        <f t="shared" si="3"/>
        <v>260</v>
      </c>
      <c r="N10" s="139">
        <f t="shared" si="4"/>
        <v>57.798165137614674</v>
      </c>
      <c r="O10" s="145">
        <f t="shared" si="4"/>
        <v>64.114832535885171</v>
      </c>
      <c r="P10" s="151">
        <f t="shared" si="4"/>
        <v>60.889929742388759</v>
      </c>
    </row>
    <row r="11" spans="1:16" s="2" customFormat="1" ht="22.5" hidden="1" customHeight="1">
      <c r="A11" s="8" t="s">
        <v>4</v>
      </c>
      <c r="B11" s="161">
        <f t="shared" si="0"/>
        <v>197</v>
      </c>
      <c r="C11" s="168">
        <f t="shared" si="0"/>
        <v>217</v>
      </c>
      <c r="D11" s="130">
        <f t="shared" si="1"/>
        <v>414</v>
      </c>
      <c r="E11" s="175"/>
      <c r="F11" s="175"/>
      <c r="G11" s="175"/>
      <c r="H11" s="175"/>
      <c r="I11" s="175"/>
      <c r="J11" s="175"/>
      <c r="K11" s="162">
        <f t="shared" si="2"/>
        <v>111</v>
      </c>
      <c r="L11" s="169">
        <f t="shared" si="2"/>
        <v>121</v>
      </c>
      <c r="M11" s="130">
        <f t="shared" si="3"/>
        <v>232</v>
      </c>
      <c r="N11" s="139">
        <f t="shared" si="4"/>
        <v>56.345177664974621</v>
      </c>
      <c r="O11" s="145">
        <f t="shared" si="4"/>
        <v>55.76036866359447</v>
      </c>
      <c r="P11" s="151">
        <f t="shared" si="4"/>
        <v>56.038647342995176</v>
      </c>
    </row>
    <row r="12" spans="1:16" s="2" customFormat="1" ht="22.5" hidden="1" customHeight="1">
      <c r="A12" s="8" t="s">
        <v>10</v>
      </c>
      <c r="B12" s="161">
        <f t="shared" si="0"/>
        <v>205</v>
      </c>
      <c r="C12" s="168">
        <f t="shared" si="0"/>
        <v>199</v>
      </c>
      <c r="D12" s="130">
        <f t="shared" si="1"/>
        <v>404</v>
      </c>
      <c r="E12" s="175"/>
      <c r="F12" s="175"/>
      <c r="G12" s="175"/>
      <c r="H12" s="175"/>
      <c r="I12" s="175"/>
      <c r="J12" s="175"/>
      <c r="K12" s="162">
        <f t="shared" si="2"/>
        <v>121</v>
      </c>
      <c r="L12" s="169">
        <f t="shared" si="2"/>
        <v>126</v>
      </c>
      <c r="M12" s="130">
        <f t="shared" si="3"/>
        <v>247</v>
      </c>
      <c r="N12" s="139">
        <f t="shared" si="4"/>
        <v>59.024390243902438</v>
      </c>
      <c r="O12" s="145">
        <f t="shared" si="4"/>
        <v>63.316582914572862</v>
      </c>
      <c r="P12" s="151">
        <f t="shared" si="4"/>
        <v>61.138613861386141</v>
      </c>
    </row>
    <row r="13" spans="1:16" s="2" customFormat="1" ht="22.5" hidden="1" customHeight="1">
      <c r="A13" s="8" t="s">
        <v>14</v>
      </c>
      <c r="B13" s="161">
        <f t="shared" si="0"/>
        <v>132</v>
      </c>
      <c r="C13" s="168">
        <f t="shared" si="0"/>
        <v>151</v>
      </c>
      <c r="D13" s="130">
        <f t="shared" si="1"/>
        <v>283</v>
      </c>
      <c r="E13" s="175"/>
      <c r="F13" s="175"/>
      <c r="G13" s="175"/>
      <c r="H13" s="175"/>
      <c r="I13" s="175"/>
      <c r="J13" s="175"/>
      <c r="K13" s="162">
        <f t="shared" si="2"/>
        <v>83</v>
      </c>
      <c r="L13" s="169">
        <f t="shared" si="2"/>
        <v>96</v>
      </c>
      <c r="M13" s="130">
        <f t="shared" si="3"/>
        <v>179</v>
      </c>
      <c r="N13" s="139">
        <f t="shared" si="4"/>
        <v>62.878787878787875</v>
      </c>
      <c r="O13" s="145">
        <f t="shared" si="4"/>
        <v>63.576158940397356</v>
      </c>
      <c r="P13" s="151">
        <f t="shared" si="4"/>
        <v>63.250883392226157</v>
      </c>
    </row>
    <row r="14" spans="1:16" s="2" customFormat="1" ht="22.5" hidden="1" customHeight="1">
      <c r="A14" s="8" t="s">
        <v>20</v>
      </c>
      <c r="B14" s="161">
        <f t="shared" si="0"/>
        <v>114</v>
      </c>
      <c r="C14" s="168">
        <f t="shared" si="0"/>
        <v>142</v>
      </c>
      <c r="D14" s="130">
        <f t="shared" si="1"/>
        <v>256</v>
      </c>
      <c r="E14" s="175"/>
      <c r="F14" s="175"/>
      <c r="G14" s="175"/>
      <c r="H14" s="175"/>
      <c r="I14" s="175"/>
      <c r="J14" s="175"/>
      <c r="K14" s="162">
        <f t="shared" si="2"/>
        <v>82</v>
      </c>
      <c r="L14" s="169">
        <f t="shared" si="2"/>
        <v>98</v>
      </c>
      <c r="M14" s="130">
        <f t="shared" si="3"/>
        <v>180</v>
      </c>
      <c r="N14" s="139">
        <f t="shared" si="4"/>
        <v>71.929824561403507</v>
      </c>
      <c r="O14" s="145">
        <f t="shared" si="4"/>
        <v>69.014084507042256</v>
      </c>
      <c r="P14" s="151">
        <f t="shared" si="4"/>
        <v>70.3125</v>
      </c>
    </row>
    <row r="15" spans="1:16" s="2" customFormat="1" ht="22.5" hidden="1" customHeight="1">
      <c r="A15" s="8" t="s">
        <v>23</v>
      </c>
      <c r="B15" s="161">
        <f t="shared" si="0"/>
        <v>111</v>
      </c>
      <c r="C15" s="168">
        <f t="shared" si="0"/>
        <v>118</v>
      </c>
      <c r="D15" s="130">
        <f t="shared" si="1"/>
        <v>229</v>
      </c>
      <c r="E15" s="174"/>
      <c r="F15" s="174"/>
      <c r="G15" s="174"/>
      <c r="H15" s="174"/>
      <c r="I15" s="174"/>
      <c r="J15" s="174"/>
      <c r="K15" s="161">
        <f t="shared" si="2"/>
        <v>78</v>
      </c>
      <c r="L15" s="168">
        <f t="shared" si="2"/>
        <v>83</v>
      </c>
      <c r="M15" s="130">
        <f t="shared" si="3"/>
        <v>161</v>
      </c>
      <c r="N15" s="139">
        <f t="shared" si="4"/>
        <v>70.270270270270274</v>
      </c>
      <c r="O15" s="145">
        <f t="shared" si="4"/>
        <v>70.33898305084746</v>
      </c>
      <c r="P15" s="151">
        <f t="shared" si="4"/>
        <v>70.3056768558952</v>
      </c>
    </row>
    <row r="16" spans="1:16" s="2" customFormat="1" ht="22.5" hidden="1" customHeight="1">
      <c r="A16" s="10" t="s">
        <v>35</v>
      </c>
      <c r="B16" s="162">
        <f t="shared" si="0"/>
        <v>354</v>
      </c>
      <c r="C16" s="169">
        <f t="shared" si="0"/>
        <v>432</v>
      </c>
      <c r="D16" s="172">
        <f t="shared" si="1"/>
        <v>786</v>
      </c>
      <c r="E16" s="176"/>
      <c r="F16" s="176"/>
      <c r="G16" s="176"/>
      <c r="H16" s="176"/>
      <c r="I16" s="176"/>
      <c r="J16" s="176"/>
      <c r="K16" s="162">
        <f t="shared" si="2"/>
        <v>220</v>
      </c>
      <c r="L16" s="169">
        <f t="shared" si="2"/>
        <v>201</v>
      </c>
      <c r="M16" s="130">
        <f t="shared" si="3"/>
        <v>421</v>
      </c>
      <c r="N16" s="190">
        <f t="shared" si="4"/>
        <v>62.146892655367239</v>
      </c>
      <c r="O16" s="195">
        <f t="shared" si="4"/>
        <v>46.527777777777779</v>
      </c>
      <c r="P16" s="197">
        <f t="shared" si="4"/>
        <v>53.56234096692112</v>
      </c>
    </row>
    <row r="17" spans="1:24" s="2" customFormat="1" ht="22.5" hidden="1" customHeight="1">
      <c r="A17" s="11" t="s">
        <v>34</v>
      </c>
      <c r="B17" s="42">
        <f>SUM(B6:B16)</f>
        <v>1980</v>
      </c>
      <c r="C17" s="22">
        <f>SUM(C6:C16)</f>
        <v>2103</v>
      </c>
      <c r="D17" s="37">
        <f>SUM(D6:D16)</f>
        <v>4083</v>
      </c>
      <c r="E17" s="177"/>
      <c r="F17" s="177"/>
      <c r="G17" s="177"/>
      <c r="H17" s="177"/>
      <c r="I17" s="177"/>
      <c r="J17" s="177"/>
      <c r="K17" s="42">
        <f>SUM(K6:K16)</f>
        <v>1189</v>
      </c>
      <c r="L17" s="22">
        <f>SUM(L6:L16)</f>
        <v>1241</v>
      </c>
      <c r="M17" s="37">
        <f t="shared" si="3"/>
        <v>2430</v>
      </c>
      <c r="N17" s="143">
        <f t="shared" si="4"/>
        <v>60.050505050505052</v>
      </c>
      <c r="O17" s="149">
        <f t="shared" si="4"/>
        <v>59.010936757013788</v>
      </c>
      <c r="P17" s="155">
        <f t="shared" si="4"/>
        <v>59.515062454077885</v>
      </c>
    </row>
    <row r="18" spans="1:24" hidden="1"/>
    <row r="19" spans="1:24" hidden="1"/>
    <row r="20" spans="1:24" s="2" customFormat="1" ht="22.5" customHeight="1">
      <c r="A20" s="156" t="str">
        <f>'44小俣第３'!A20:L20</f>
        <v>令和７年７月２０日執行　参議院議員通常選挙</v>
      </c>
      <c r="B20" s="163"/>
      <c r="C20" s="163"/>
      <c r="D20" s="163"/>
      <c r="E20" s="163"/>
      <c r="F20" s="163"/>
      <c r="G20" s="163"/>
      <c r="H20" s="163"/>
      <c r="I20" s="163"/>
      <c r="J20" s="163"/>
      <c r="K20" s="163"/>
      <c r="L20" s="184"/>
      <c r="M20" s="15" t="s">
        <v>98</v>
      </c>
      <c r="N20" s="31"/>
      <c r="O20" s="15" t="s">
        <v>50</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35</v>
      </c>
      <c r="C23" s="170">
        <v>29</v>
      </c>
      <c r="D23" s="171">
        <f t="shared" ref="D23:D35" si="5">SUM(B23:C23)</f>
        <v>64</v>
      </c>
      <c r="E23" s="164">
        <v>8</v>
      </c>
      <c r="F23" s="170">
        <v>4</v>
      </c>
      <c r="G23" s="171">
        <f t="shared" ref="G23:G35" si="6">SUM(E23:F23)</f>
        <v>12</v>
      </c>
      <c r="H23" s="164">
        <v>10</v>
      </c>
      <c r="I23" s="170">
        <v>10</v>
      </c>
      <c r="J23" s="171">
        <f t="shared" ref="J23:J35" si="7">SUM(H23:I23)</f>
        <v>20</v>
      </c>
      <c r="K23" s="180">
        <f t="shared" ref="K23:L35" si="8">E23+H23</f>
        <v>18</v>
      </c>
      <c r="L23" s="185">
        <f t="shared" si="8"/>
        <v>14</v>
      </c>
      <c r="M23" s="189">
        <f t="shared" ref="M23:M35" si="9">SUM(K23:L23)</f>
        <v>32</v>
      </c>
      <c r="N23" s="91">
        <f t="shared" ref="N23:P36" si="10">IF(OR(K23=0,B23=0),0,K23/B23*100)</f>
        <v>51.428571428571423</v>
      </c>
      <c r="O23" s="97">
        <f t="shared" si="10"/>
        <v>48.275862068965516</v>
      </c>
      <c r="P23" s="103">
        <f t="shared" si="10"/>
        <v>50</v>
      </c>
      <c r="Q23" s="158"/>
      <c r="R23" s="198"/>
      <c r="S23" s="1" t="s">
        <v>28</v>
      </c>
      <c r="T23" s="1"/>
      <c r="U23" s="1"/>
      <c r="V23" s="1"/>
      <c r="W23" s="1"/>
      <c r="X23" s="1"/>
    </row>
    <row r="24" spans="1:24" s="2" customFormat="1" ht="22.5" customHeight="1">
      <c r="A24" s="157" t="s">
        <v>70</v>
      </c>
      <c r="B24" s="164">
        <v>32</v>
      </c>
      <c r="C24" s="170">
        <v>20</v>
      </c>
      <c r="D24" s="171">
        <f t="shared" si="5"/>
        <v>52</v>
      </c>
      <c r="E24" s="164">
        <v>6</v>
      </c>
      <c r="F24" s="170">
        <v>5</v>
      </c>
      <c r="G24" s="171">
        <f t="shared" si="6"/>
        <v>11</v>
      </c>
      <c r="H24" s="164">
        <v>7</v>
      </c>
      <c r="I24" s="170">
        <v>4</v>
      </c>
      <c r="J24" s="171">
        <f t="shared" si="7"/>
        <v>11</v>
      </c>
      <c r="K24" s="181">
        <f t="shared" si="8"/>
        <v>13</v>
      </c>
      <c r="L24" s="186">
        <f t="shared" si="8"/>
        <v>9</v>
      </c>
      <c r="M24" s="130">
        <f t="shared" si="9"/>
        <v>22</v>
      </c>
      <c r="N24" s="139">
        <f t="shared" si="10"/>
        <v>40.625</v>
      </c>
      <c r="O24" s="145">
        <f t="shared" si="10"/>
        <v>45</v>
      </c>
      <c r="P24" s="151">
        <f t="shared" si="10"/>
        <v>42.307692307692307</v>
      </c>
      <c r="R24" s="1"/>
      <c r="S24" s="1" t="s">
        <v>61</v>
      </c>
      <c r="T24" s="1"/>
      <c r="U24" s="1"/>
      <c r="V24" s="1"/>
      <c r="W24" s="1"/>
      <c r="X24" s="1"/>
    </row>
    <row r="25" spans="1:24" s="2" customFormat="1" ht="22.5" customHeight="1">
      <c r="A25" s="65" t="s">
        <v>0</v>
      </c>
      <c r="B25" s="164">
        <v>136</v>
      </c>
      <c r="C25" s="170">
        <v>129</v>
      </c>
      <c r="D25" s="171">
        <f t="shared" si="5"/>
        <v>265</v>
      </c>
      <c r="E25" s="164">
        <v>26</v>
      </c>
      <c r="F25" s="170">
        <v>42</v>
      </c>
      <c r="G25" s="171">
        <f t="shared" si="6"/>
        <v>68</v>
      </c>
      <c r="H25" s="164">
        <v>29</v>
      </c>
      <c r="I25" s="170">
        <v>21</v>
      </c>
      <c r="J25" s="171">
        <f t="shared" si="7"/>
        <v>50</v>
      </c>
      <c r="K25" s="181">
        <f t="shared" si="8"/>
        <v>55</v>
      </c>
      <c r="L25" s="186">
        <f t="shared" si="8"/>
        <v>63</v>
      </c>
      <c r="M25" s="171">
        <f t="shared" si="9"/>
        <v>118</v>
      </c>
      <c r="N25" s="191">
        <f t="shared" si="10"/>
        <v>40.441176470588239</v>
      </c>
      <c r="O25" s="101">
        <f t="shared" si="10"/>
        <v>48.837209302325576</v>
      </c>
      <c r="P25" s="107">
        <f t="shared" si="10"/>
        <v>44.528301886792455</v>
      </c>
      <c r="S25" s="1" t="s">
        <v>21</v>
      </c>
      <c r="T25" s="1"/>
      <c r="U25" s="1"/>
      <c r="V25" s="1"/>
      <c r="W25" s="1"/>
      <c r="X25" s="1"/>
    </row>
    <row r="26" spans="1:24" s="2" customFormat="1" ht="22.5" customHeight="1">
      <c r="A26" s="8" t="s">
        <v>7</v>
      </c>
      <c r="B26" s="164">
        <v>131</v>
      </c>
      <c r="C26" s="170">
        <v>134</v>
      </c>
      <c r="D26" s="130">
        <f t="shared" si="5"/>
        <v>265</v>
      </c>
      <c r="E26" s="164">
        <v>43</v>
      </c>
      <c r="F26" s="170">
        <v>44</v>
      </c>
      <c r="G26" s="130">
        <f t="shared" si="6"/>
        <v>87</v>
      </c>
      <c r="H26" s="164">
        <v>26</v>
      </c>
      <c r="I26" s="170">
        <v>35</v>
      </c>
      <c r="J26" s="130">
        <f t="shared" si="7"/>
        <v>61</v>
      </c>
      <c r="K26" s="181">
        <f t="shared" si="8"/>
        <v>69</v>
      </c>
      <c r="L26" s="186">
        <f t="shared" si="8"/>
        <v>79</v>
      </c>
      <c r="M26" s="130">
        <f t="shared" si="9"/>
        <v>148</v>
      </c>
      <c r="N26" s="139">
        <f t="shared" si="10"/>
        <v>52.671755725190842</v>
      </c>
      <c r="O26" s="145">
        <f t="shared" si="10"/>
        <v>58.955223880597018</v>
      </c>
      <c r="P26" s="151">
        <f t="shared" si="10"/>
        <v>55.849056603773583</v>
      </c>
    </row>
    <row r="27" spans="1:24" s="2" customFormat="1" ht="22.5" customHeight="1">
      <c r="A27" s="8" t="s">
        <v>11</v>
      </c>
      <c r="B27" s="164">
        <v>155</v>
      </c>
      <c r="C27" s="170">
        <v>149</v>
      </c>
      <c r="D27" s="130">
        <f t="shared" si="5"/>
        <v>304</v>
      </c>
      <c r="E27" s="164">
        <v>47</v>
      </c>
      <c r="F27" s="170">
        <v>40</v>
      </c>
      <c r="G27" s="130">
        <f t="shared" si="6"/>
        <v>87</v>
      </c>
      <c r="H27" s="164">
        <v>53</v>
      </c>
      <c r="I27" s="170">
        <v>53</v>
      </c>
      <c r="J27" s="130">
        <f t="shared" si="7"/>
        <v>106</v>
      </c>
      <c r="K27" s="181">
        <f t="shared" si="8"/>
        <v>100</v>
      </c>
      <c r="L27" s="186">
        <f t="shared" si="8"/>
        <v>93</v>
      </c>
      <c r="M27" s="130">
        <f t="shared" si="9"/>
        <v>193</v>
      </c>
      <c r="N27" s="139">
        <f t="shared" si="10"/>
        <v>64.516129032258064</v>
      </c>
      <c r="O27" s="145">
        <f t="shared" si="10"/>
        <v>62.416107382550337</v>
      </c>
      <c r="P27" s="151">
        <f t="shared" si="10"/>
        <v>63.48684210526315</v>
      </c>
      <c r="R27" s="199"/>
      <c r="S27" s="1" t="s">
        <v>16</v>
      </c>
    </row>
    <row r="28" spans="1:24" s="2" customFormat="1" ht="22.5" customHeight="1">
      <c r="A28" s="8" t="s">
        <v>5</v>
      </c>
      <c r="B28" s="164">
        <v>227</v>
      </c>
      <c r="C28" s="170">
        <v>223</v>
      </c>
      <c r="D28" s="130">
        <f t="shared" si="5"/>
        <v>450</v>
      </c>
      <c r="E28" s="164">
        <v>75</v>
      </c>
      <c r="F28" s="170">
        <v>77</v>
      </c>
      <c r="G28" s="130">
        <f t="shared" si="6"/>
        <v>152</v>
      </c>
      <c r="H28" s="164">
        <v>69</v>
      </c>
      <c r="I28" s="170">
        <v>70</v>
      </c>
      <c r="J28" s="130">
        <f t="shared" si="7"/>
        <v>139</v>
      </c>
      <c r="K28" s="181">
        <f t="shared" si="8"/>
        <v>144</v>
      </c>
      <c r="L28" s="186">
        <f t="shared" si="8"/>
        <v>147</v>
      </c>
      <c r="M28" s="130">
        <f t="shared" si="9"/>
        <v>291</v>
      </c>
      <c r="N28" s="139">
        <f t="shared" si="10"/>
        <v>63.436123348017624</v>
      </c>
      <c r="O28" s="145">
        <f t="shared" si="10"/>
        <v>65.919282511210767</v>
      </c>
      <c r="P28" s="151">
        <f t="shared" si="10"/>
        <v>64.666666666666657</v>
      </c>
      <c r="S28" s="1" t="s">
        <v>62</v>
      </c>
    </row>
    <row r="29" spans="1:24" s="2" customFormat="1" ht="22.5" customHeight="1">
      <c r="A29" s="8" t="s">
        <v>17</v>
      </c>
      <c r="B29" s="164">
        <v>218</v>
      </c>
      <c r="C29" s="170">
        <v>209</v>
      </c>
      <c r="D29" s="130">
        <f t="shared" si="5"/>
        <v>427</v>
      </c>
      <c r="E29" s="164">
        <v>69</v>
      </c>
      <c r="F29" s="170">
        <v>63</v>
      </c>
      <c r="G29" s="130">
        <f t="shared" si="6"/>
        <v>132</v>
      </c>
      <c r="H29" s="164">
        <v>57</v>
      </c>
      <c r="I29" s="170">
        <v>71</v>
      </c>
      <c r="J29" s="130">
        <f t="shared" si="7"/>
        <v>128</v>
      </c>
      <c r="K29" s="181">
        <f t="shared" si="8"/>
        <v>126</v>
      </c>
      <c r="L29" s="186">
        <f t="shared" si="8"/>
        <v>134</v>
      </c>
      <c r="M29" s="130">
        <f t="shared" si="9"/>
        <v>260</v>
      </c>
      <c r="N29" s="139">
        <f t="shared" si="10"/>
        <v>57.798165137614674</v>
      </c>
      <c r="O29" s="145">
        <f t="shared" si="10"/>
        <v>64.114832535885171</v>
      </c>
      <c r="P29" s="151">
        <f t="shared" si="10"/>
        <v>60.889929742388759</v>
      </c>
    </row>
    <row r="30" spans="1:24" s="2" customFormat="1" ht="22.5" customHeight="1">
      <c r="A30" s="8" t="s">
        <v>4</v>
      </c>
      <c r="B30" s="164">
        <v>197</v>
      </c>
      <c r="C30" s="170">
        <v>217</v>
      </c>
      <c r="D30" s="130">
        <f t="shared" si="5"/>
        <v>414</v>
      </c>
      <c r="E30" s="164">
        <v>54</v>
      </c>
      <c r="F30" s="170">
        <v>54</v>
      </c>
      <c r="G30" s="130">
        <f t="shared" si="6"/>
        <v>108</v>
      </c>
      <c r="H30" s="164">
        <v>57</v>
      </c>
      <c r="I30" s="170">
        <v>67</v>
      </c>
      <c r="J30" s="130">
        <f t="shared" si="7"/>
        <v>124</v>
      </c>
      <c r="K30" s="181">
        <f t="shared" si="8"/>
        <v>111</v>
      </c>
      <c r="L30" s="186">
        <f t="shared" si="8"/>
        <v>121</v>
      </c>
      <c r="M30" s="130">
        <f t="shared" si="9"/>
        <v>232</v>
      </c>
      <c r="N30" s="139">
        <f t="shared" si="10"/>
        <v>56.345177664974621</v>
      </c>
      <c r="O30" s="145">
        <f t="shared" si="10"/>
        <v>55.76036866359447</v>
      </c>
      <c r="P30" s="151">
        <f t="shared" si="10"/>
        <v>56.038647342995176</v>
      </c>
    </row>
    <row r="31" spans="1:24" s="2" customFormat="1" ht="22.5" customHeight="1">
      <c r="A31" s="8" t="s">
        <v>10</v>
      </c>
      <c r="B31" s="164">
        <v>205</v>
      </c>
      <c r="C31" s="170">
        <v>199</v>
      </c>
      <c r="D31" s="130">
        <f t="shared" si="5"/>
        <v>404</v>
      </c>
      <c r="E31" s="164">
        <v>59</v>
      </c>
      <c r="F31" s="170">
        <v>55</v>
      </c>
      <c r="G31" s="130">
        <f t="shared" si="6"/>
        <v>114</v>
      </c>
      <c r="H31" s="164">
        <v>62</v>
      </c>
      <c r="I31" s="170">
        <v>71</v>
      </c>
      <c r="J31" s="130">
        <f t="shared" si="7"/>
        <v>133</v>
      </c>
      <c r="K31" s="181">
        <f t="shared" si="8"/>
        <v>121</v>
      </c>
      <c r="L31" s="186">
        <f t="shared" si="8"/>
        <v>126</v>
      </c>
      <c r="M31" s="130">
        <f t="shared" si="9"/>
        <v>247</v>
      </c>
      <c r="N31" s="139">
        <f t="shared" si="10"/>
        <v>59.024390243902438</v>
      </c>
      <c r="O31" s="145">
        <f t="shared" si="10"/>
        <v>63.316582914572862</v>
      </c>
      <c r="P31" s="151">
        <f t="shared" si="10"/>
        <v>61.138613861386141</v>
      </c>
    </row>
    <row r="32" spans="1:24" s="2" customFormat="1" ht="22.5" customHeight="1">
      <c r="A32" s="8" t="s">
        <v>14</v>
      </c>
      <c r="B32" s="164">
        <v>132</v>
      </c>
      <c r="C32" s="170">
        <v>151</v>
      </c>
      <c r="D32" s="130">
        <f t="shared" si="5"/>
        <v>283</v>
      </c>
      <c r="E32" s="164">
        <v>40</v>
      </c>
      <c r="F32" s="170">
        <v>46</v>
      </c>
      <c r="G32" s="130">
        <f t="shared" si="6"/>
        <v>86</v>
      </c>
      <c r="H32" s="164">
        <v>43</v>
      </c>
      <c r="I32" s="170">
        <v>50</v>
      </c>
      <c r="J32" s="130">
        <f t="shared" si="7"/>
        <v>93</v>
      </c>
      <c r="K32" s="181">
        <f t="shared" si="8"/>
        <v>83</v>
      </c>
      <c r="L32" s="186">
        <f t="shared" si="8"/>
        <v>96</v>
      </c>
      <c r="M32" s="130">
        <f t="shared" si="9"/>
        <v>179</v>
      </c>
      <c r="N32" s="139">
        <f t="shared" si="10"/>
        <v>62.878787878787875</v>
      </c>
      <c r="O32" s="145">
        <f t="shared" si="10"/>
        <v>63.576158940397356</v>
      </c>
      <c r="P32" s="151">
        <f t="shared" si="10"/>
        <v>63.250883392226157</v>
      </c>
    </row>
    <row r="33" spans="1:16" s="2" customFormat="1" ht="22.5" customHeight="1">
      <c r="A33" s="8" t="s">
        <v>20</v>
      </c>
      <c r="B33" s="164">
        <v>114</v>
      </c>
      <c r="C33" s="170">
        <v>142</v>
      </c>
      <c r="D33" s="130">
        <f t="shared" si="5"/>
        <v>256</v>
      </c>
      <c r="E33" s="164">
        <v>45</v>
      </c>
      <c r="F33" s="170">
        <v>57</v>
      </c>
      <c r="G33" s="130">
        <f t="shared" si="6"/>
        <v>102</v>
      </c>
      <c r="H33" s="164">
        <v>37</v>
      </c>
      <c r="I33" s="170">
        <v>41</v>
      </c>
      <c r="J33" s="130">
        <f t="shared" si="7"/>
        <v>78</v>
      </c>
      <c r="K33" s="181">
        <f t="shared" si="8"/>
        <v>82</v>
      </c>
      <c r="L33" s="186">
        <f t="shared" si="8"/>
        <v>98</v>
      </c>
      <c r="M33" s="130">
        <f t="shared" si="9"/>
        <v>180</v>
      </c>
      <c r="N33" s="139">
        <f t="shared" si="10"/>
        <v>71.929824561403507</v>
      </c>
      <c r="O33" s="145">
        <f t="shared" si="10"/>
        <v>69.014084507042256</v>
      </c>
      <c r="P33" s="151">
        <f t="shared" si="10"/>
        <v>70.3125</v>
      </c>
    </row>
    <row r="34" spans="1:16" s="2" customFormat="1" ht="22.5" customHeight="1">
      <c r="A34" s="8" t="s">
        <v>23</v>
      </c>
      <c r="B34" s="164">
        <v>111</v>
      </c>
      <c r="C34" s="170">
        <v>118</v>
      </c>
      <c r="D34" s="130">
        <f t="shared" si="5"/>
        <v>229</v>
      </c>
      <c r="E34" s="164">
        <v>39</v>
      </c>
      <c r="F34" s="170">
        <v>56</v>
      </c>
      <c r="G34" s="130">
        <f t="shared" si="6"/>
        <v>95</v>
      </c>
      <c r="H34" s="164">
        <v>39</v>
      </c>
      <c r="I34" s="170">
        <v>27</v>
      </c>
      <c r="J34" s="130">
        <f t="shared" si="7"/>
        <v>66</v>
      </c>
      <c r="K34" s="181">
        <f t="shared" si="8"/>
        <v>78</v>
      </c>
      <c r="L34" s="186">
        <f t="shared" si="8"/>
        <v>83</v>
      </c>
      <c r="M34" s="130">
        <f t="shared" si="9"/>
        <v>161</v>
      </c>
      <c r="N34" s="139">
        <f t="shared" si="10"/>
        <v>70.270270270270274</v>
      </c>
      <c r="O34" s="145">
        <f t="shared" si="10"/>
        <v>70.33898305084746</v>
      </c>
      <c r="P34" s="151">
        <f t="shared" si="10"/>
        <v>70.3056768558952</v>
      </c>
    </row>
    <row r="35" spans="1:16" s="2" customFormat="1" ht="22.5" customHeight="1">
      <c r="A35" s="10" t="s">
        <v>35</v>
      </c>
      <c r="B35" s="164">
        <v>354</v>
      </c>
      <c r="C35" s="170">
        <v>432</v>
      </c>
      <c r="D35" s="172">
        <f t="shared" si="5"/>
        <v>786</v>
      </c>
      <c r="E35" s="164">
        <v>131</v>
      </c>
      <c r="F35" s="170">
        <v>115</v>
      </c>
      <c r="G35" s="172">
        <f t="shared" si="6"/>
        <v>246</v>
      </c>
      <c r="H35" s="164">
        <v>89</v>
      </c>
      <c r="I35" s="170">
        <v>86</v>
      </c>
      <c r="J35" s="172">
        <f t="shared" si="7"/>
        <v>175</v>
      </c>
      <c r="K35" s="182">
        <f t="shared" si="8"/>
        <v>220</v>
      </c>
      <c r="L35" s="187">
        <f t="shared" si="8"/>
        <v>201</v>
      </c>
      <c r="M35" s="130">
        <f t="shared" si="9"/>
        <v>421</v>
      </c>
      <c r="N35" s="190">
        <f t="shared" si="10"/>
        <v>62.146892655367239</v>
      </c>
      <c r="O35" s="195">
        <f t="shared" si="10"/>
        <v>46.527777777777779</v>
      </c>
      <c r="P35" s="197">
        <f t="shared" si="10"/>
        <v>53.56234096692112</v>
      </c>
    </row>
    <row r="36" spans="1:16" s="2" customFormat="1" ht="22.5" customHeight="1">
      <c r="A36" s="11" t="s">
        <v>34</v>
      </c>
      <c r="B36" s="42">
        <f t="shared" ref="B36:M36" si="11">SUM(B23:B35)</f>
        <v>2047</v>
      </c>
      <c r="C36" s="22">
        <f t="shared" si="11"/>
        <v>2152</v>
      </c>
      <c r="D36" s="37">
        <f t="shared" si="11"/>
        <v>4199</v>
      </c>
      <c r="E36" s="42">
        <f t="shared" si="11"/>
        <v>642</v>
      </c>
      <c r="F36" s="22">
        <f t="shared" si="11"/>
        <v>658</v>
      </c>
      <c r="G36" s="37">
        <f t="shared" si="11"/>
        <v>1300</v>
      </c>
      <c r="H36" s="42">
        <f t="shared" si="11"/>
        <v>578</v>
      </c>
      <c r="I36" s="22">
        <f t="shared" si="11"/>
        <v>606</v>
      </c>
      <c r="J36" s="37">
        <f t="shared" si="11"/>
        <v>1184</v>
      </c>
      <c r="K36" s="42">
        <f t="shared" si="11"/>
        <v>1220</v>
      </c>
      <c r="L36" s="22">
        <f t="shared" si="11"/>
        <v>1264</v>
      </c>
      <c r="M36" s="37">
        <f t="shared" si="11"/>
        <v>2484</v>
      </c>
      <c r="N36" s="143">
        <f t="shared" si="10"/>
        <v>59.59941377625794</v>
      </c>
      <c r="O36" s="149">
        <f t="shared" si="10"/>
        <v>58.736059479553901</v>
      </c>
      <c r="P36" s="155">
        <f t="shared" si="10"/>
        <v>59.156942129078352</v>
      </c>
    </row>
    <row r="38" spans="1:16" s="2" customFormat="1" ht="13.5">
      <c r="A38" s="158" t="s">
        <v>9</v>
      </c>
      <c r="B38" s="165">
        <f>B36</f>
        <v>2047</v>
      </c>
      <c r="C38" s="165">
        <f>C36</f>
        <v>2152</v>
      </c>
      <c r="D38" s="173">
        <f>SUM(B38:C38)</f>
        <v>4199</v>
      </c>
      <c r="E38" s="178">
        <f>E36</f>
        <v>642</v>
      </c>
      <c r="F38" s="178">
        <f>F36</f>
        <v>658</v>
      </c>
      <c r="G38" s="173">
        <f>SUM(E38:F38)</f>
        <v>1300</v>
      </c>
      <c r="H38" s="178">
        <f>H36</f>
        <v>578</v>
      </c>
      <c r="I38" s="178">
        <f>I36</f>
        <v>606</v>
      </c>
      <c r="J38" s="173">
        <f>SUM(H38:I38)</f>
        <v>1184</v>
      </c>
      <c r="K38" s="165">
        <f>K36</f>
        <v>1220</v>
      </c>
      <c r="L38" s="165">
        <f>L36</f>
        <v>1264</v>
      </c>
      <c r="M38" s="173">
        <f>SUM(K38:L38)</f>
        <v>2484</v>
      </c>
      <c r="N38" s="192">
        <f>IF(OR(K38=0,B38=0),0,K38/B38*100)</f>
        <v>59.59941377625794</v>
      </c>
      <c r="O38" s="192">
        <f>IF(OR(L38=0,C38=0),0,L38/C38*100)</f>
        <v>58.736059479553901</v>
      </c>
      <c r="P38" s="192">
        <f>IF(OR(M38=0,D38=0),0,M38/D38*100)</f>
        <v>59.156942129078352</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35</v>
      </c>
      <c r="C40" s="167">
        <f t="shared" ref="C40:C52" si="13">ROUND(IF(C23=0,0,C23*$C$38/$C$36),0)</f>
        <v>29</v>
      </c>
      <c r="D40" s="166">
        <f t="shared" ref="D40:D52" si="14">SUM(B40:C40)</f>
        <v>64</v>
      </c>
      <c r="E40" s="167">
        <f t="shared" ref="E40:E52" si="15">ROUND(IF(E23=0,0,E23*$E$38/$E$36),0)</f>
        <v>8</v>
      </c>
      <c r="F40" s="167">
        <f t="shared" ref="F40:F52" si="16">ROUND(IF(F23=0,0,F23*$F$38/$F$36),0)</f>
        <v>4</v>
      </c>
      <c r="G40" s="166">
        <f t="shared" ref="G40:G52" si="17">SUM(E40:F40)</f>
        <v>12</v>
      </c>
      <c r="H40" s="167">
        <f t="shared" ref="H40:H52" si="18">ROUND(IF(H23=0,0,H23*$H$38/$H$36),0)</f>
        <v>10</v>
      </c>
      <c r="I40" s="167">
        <f t="shared" ref="I40:I52" si="19">ROUND(IF(I23=0,0,I23*$I$38/$I$36),0)</f>
        <v>10</v>
      </c>
      <c r="J40" s="166">
        <f t="shared" ref="J40:J52" si="20">SUM(H40:I40)</f>
        <v>20</v>
      </c>
      <c r="K40" s="167">
        <f t="shared" ref="K40:K52" si="21">ROUND(IF(K23=0,0,K23*$K$38/$K$36),0)</f>
        <v>18</v>
      </c>
      <c r="L40" s="167">
        <f t="shared" ref="L40:L52" si="22">ROUND(IF(L23=0,0,L23*$L$38/$L$36),0)</f>
        <v>14</v>
      </c>
      <c r="M40" s="166">
        <f t="shared" ref="M40:M52" si="23">SUM(K40:L40)</f>
        <v>32</v>
      </c>
      <c r="N40" s="193">
        <f t="shared" ref="N40:P52" si="24">IF(OR(K40=0,B40=0),0,K40/B40*100)</f>
        <v>51.428571428571423</v>
      </c>
      <c r="O40" s="193">
        <f t="shared" si="24"/>
        <v>48.275862068965516</v>
      </c>
      <c r="P40" s="193">
        <f t="shared" si="24"/>
        <v>50</v>
      </c>
    </row>
    <row r="41" spans="1:16" s="2" customFormat="1" ht="13.5">
      <c r="A41" s="159" t="s">
        <v>70</v>
      </c>
      <c r="B41" s="167">
        <f t="shared" si="12"/>
        <v>32</v>
      </c>
      <c r="C41" s="167">
        <f t="shared" si="13"/>
        <v>20</v>
      </c>
      <c r="D41" s="166">
        <f t="shared" si="14"/>
        <v>52</v>
      </c>
      <c r="E41" s="167">
        <f t="shared" si="15"/>
        <v>6</v>
      </c>
      <c r="F41" s="167">
        <f t="shared" si="16"/>
        <v>5</v>
      </c>
      <c r="G41" s="166">
        <f t="shared" si="17"/>
        <v>11</v>
      </c>
      <c r="H41" s="167">
        <f t="shared" si="18"/>
        <v>7</v>
      </c>
      <c r="I41" s="167">
        <f t="shared" si="19"/>
        <v>4</v>
      </c>
      <c r="J41" s="166">
        <f t="shared" si="20"/>
        <v>11</v>
      </c>
      <c r="K41" s="167">
        <f t="shared" si="21"/>
        <v>13</v>
      </c>
      <c r="L41" s="167">
        <f t="shared" si="22"/>
        <v>9</v>
      </c>
      <c r="M41" s="166">
        <f t="shared" si="23"/>
        <v>22</v>
      </c>
      <c r="N41" s="193">
        <f t="shared" si="24"/>
        <v>40.625</v>
      </c>
      <c r="O41" s="193">
        <f t="shared" si="24"/>
        <v>45</v>
      </c>
      <c r="P41" s="193">
        <f t="shared" si="24"/>
        <v>42.307692307692307</v>
      </c>
    </row>
    <row r="42" spans="1:16" s="2" customFormat="1" ht="13.5">
      <c r="A42" s="160" t="s">
        <v>0</v>
      </c>
      <c r="B42" s="167">
        <f t="shared" si="12"/>
        <v>136</v>
      </c>
      <c r="C42" s="167">
        <f t="shared" si="13"/>
        <v>129</v>
      </c>
      <c r="D42" s="166">
        <f t="shared" si="14"/>
        <v>265</v>
      </c>
      <c r="E42" s="167">
        <f t="shared" si="15"/>
        <v>26</v>
      </c>
      <c r="F42" s="167">
        <f t="shared" si="16"/>
        <v>42</v>
      </c>
      <c r="G42" s="166">
        <f t="shared" si="17"/>
        <v>68</v>
      </c>
      <c r="H42" s="167">
        <f t="shared" si="18"/>
        <v>29</v>
      </c>
      <c r="I42" s="167">
        <f t="shared" si="19"/>
        <v>21</v>
      </c>
      <c r="J42" s="166">
        <f t="shared" si="20"/>
        <v>50</v>
      </c>
      <c r="K42" s="167">
        <f t="shared" si="21"/>
        <v>55</v>
      </c>
      <c r="L42" s="167">
        <f t="shared" si="22"/>
        <v>63</v>
      </c>
      <c r="M42" s="166">
        <f t="shared" si="23"/>
        <v>118</v>
      </c>
      <c r="N42" s="193">
        <f t="shared" si="24"/>
        <v>40.441176470588239</v>
      </c>
      <c r="O42" s="193">
        <f t="shared" si="24"/>
        <v>48.837209302325576</v>
      </c>
      <c r="P42" s="193">
        <f t="shared" si="24"/>
        <v>44.528301886792455</v>
      </c>
    </row>
    <row r="43" spans="1:16" s="2" customFormat="1" ht="13.5">
      <c r="A43" s="160" t="s">
        <v>7</v>
      </c>
      <c r="B43" s="167">
        <f t="shared" si="12"/>
        <v>131</v>
      </c>
      <c r="C43" s="167">
        <f t="shared" si="13"/>
        <v>134</v>
      </c>
      <c r="D43" s="166">
        <f t="shared" si="14"/>
        <v>265</v>
      </c>
      <c r="E43" s="167">
        <f t="shared" si="15"/>
        <v>43</v>
      </c>
      <c r="F43" s="167">
        <f t="shared" si="16"/>
        <v>44</v>
      </c>
      <c r="G43" s="166">
        <f t="shared" si="17"/>
        <v>87</v>
      </c>
      <c r="H43" s="167">
        <f t="shared" si="18"/>
        <v>26</v>
      </c>
      <c r="I43" s="167">
        <f t="shared" si="19"/>
        <v>35</v>
      </c>
      <c r="J43" s="166">
        <f t="shared" si="20"/>
        <v>61</v>
      </c>
      <c r="K43" s="167">
        <f t="shared" si="21"/>
        <v>69</v>
      </c>
      <c r="L43" s="167">
        <f t="shared" si="22"/>
        <v>79</v>
      </c>
      <c r="M43" s="166">
        <f t="shared" si="23"/>
        <v>148</v>
      </c>
      <c r="N43" s="193">
        <f t="shared" si="24"/>
        <v>52.671755725190842</v>
      </c>
      <c r="O43" s="193">
        <f t="shared" si="24"/>
        <v>58.955223880597018</v>
      </c>
      <c r="P43" s="193">
        <f t="shared" si="24"/>
        <v>55.849056603773583</v>
      </c>
    </row>
    <row r="44" spans="1:16" s="2" customFormat="1" ht="13.5">
      <c r="A44" s="160" t="s">
        <v>11</v>
      </c>
      <c r="B44" s="167">
        <f t="shared" si="12"/>
        <v>155</v>
      </c>
      <c r="C44" s="167">
        <f t="shared" si="13"/>
        <v>149</v>
      </c>
      <c r="D44" s="166">
        <f t="shared" si="14"/>
        <v>304</v>
      </c>
      <c r="E44" s="167">
        <f t="shared" si="15"/>
        <v>47</v>
      </c>
      <c r="F44" s="167">
        <f t="shared" si="16"/>
        <v>40</v>
      </c>
      <c r="G44" s="166">
        <f t="shared" si="17"/>
        <v>87</v>
      </c>
      <c r="H44" s="167">
        <f t="shared" si="18"/>
        <v>53</v>
      </c>
      <c r="I44" s="167">
        <f t="shared" si="19"/>
        <v>53</v>
      </c>
      <c r="J44" s="166">
        <f t="shared" si="20"/>
        <v>106</v>
      </c>
      <c r="K44" s="167">
        <f t="shared" si="21"/>
        <v>100</v>
      </c>
      <c r="L44" s="167">
        <f t="shared" si="22"/>
        <v>93</v>
      </c>
      <c r="M44" s="166">
        <f t="shared" si="23"/>
        <v>193</v>
      </c>
      <c r="N44" s="193">
        <f t="shared" si="24"/>
        <v>64.516129032258064</v>
      </c>
      <c r="O44" s="193">
        <f t="shared" si="24"/>
        <v>62.416107382550337</v>
      </c>
      <c r="P44" s="193">
        <f t="shared" si="24"/>
        <v>63.48684210526315</v>
      </c>
    </row>
    <row r="45" spans="1:16" s="2" customFormat="1" ht="13.5">
      <c r="A45" s="160" t="s">
        <v>5</v>
      </c>
      <c r="B45" s="167">
        <f t="shared" si="12"/>
        <v>227</v>
      </c>
      <c r="C45" s="167">
        <f t="shared" si="13"/>
        <v>223</v>
      </c>
      <c r="D45" s="166">
        <f t="shared" si="14"/>
        <v>450</v>
      </c>
      <c r="E45" s="167">
        <f t="shared" si="15"/>
        <v>75</v>
      </c>
      <c r="F45" s="167">
        <f t="shared" si="16"/>
        <v>77</v>
      </c>
      <c r="G45" s="166">
        <f t="shared" si="17"/>
        <v>152</v>
      </c>
      <c r="H45" s="167">
        <f t="shared" si="18"/>
        <v>69</v>
      </c>
      <c r="I45" s="167">
        <f t="shared" si="19"/>
        <v>70</v>
      </c>
      <c r="J45" s="166">
        <f t="shared" si="20"/>
        <v>139</v>
      </c>
      <c r="K45" s="167">
        <f t="shared" si="21"/>
        <v>144</v>
      </c>
      <c r="L45" s="167">
        <f t="shared" si="22"/>
        <v>147</v>
      </c>
      <c r="M45" s="166">
        <f t="shared" si="23"/>
        <v>291</v>
      </c>
      <c r="N45" s="193">
        <f t="shared" si="24"/>
        <v>63.436123348017624</v>
      </c>
      <c r="O45" s="193">
        <f t="shared" si="24"/>
        <v>65.919282511210767</v>
      </c>
      <c r="P45" s="193">
        <f t="shared" si="24"/>
        <v>64.666666666666657</v>
      </c>
    </row>
    <row r="46" spans="1:16" s="2" customFormat="1" ht="13.5">
      <c r="A46" s="160" t="s">
        <v>17</v>
      </c>
      <c r="B46" s="167">
        <f t="shared" si="12"/>
        <v>218</v>
      </c>
      <c r="C46" s="167">
        <f t="shared" si="13"/>
        <v>209</v>
      </c>
      <c r="D46" s="166">
        <f t="shared" si="14"/>
        <v>427</v>
      </c>
      <c r="E46" s="167">
        <f t="shared" si="15"/>
        <v>69</v>
      </c>
      <c r="F46" s="167">
        <f t="shared" si="16"/>
        <v>63</v>
      </c>
      <c r="G46" s="166">
        <f t="shared" si="17"/>
        <v>132</v>
      </c>
      <c r="H46" s="167">
        <f t="shared" si="18"/>
        <v>57</v>
      </c>
      <c r="I46" s="167">
        <f t="shared" si="19"/>
        <v>71</v>
      </c>
      <c r="J46" s="166">
        <f t="shared" si="20"/>
        <v>128</v>
      </c>
      <c r="K46" s="167">
        <f t="shared" si="21"/>
        <v>126</v>
      </c>
      <c r="L46" s="167">
        <f t="shared" si="22"/>
        <v>134</v>
      </c>
      <c r="M46" s="166">
        <f t="shared" si="23"/>
        <v>260</v>
      </c>
      <c r="N46" s="193">
        <f t="shared" si="24"/>
        <v>57.798165137614674</v>
      </c>
      <c r="O46" s="193">
        <f t="shared" si="24"/>
        <v>64.114832535885171</v>
      </c>
      <c r="P46" s="193">
        <f t="shared" si="24"/>
        <v>60.889929742388759</v>
      </c>
    </row>
    <row r="47" spans="1:16" s="2" customFormat="1" ht="13.5">
      <c r="A47" s="160" t="s">
        <v>4</v>
      </c>
      <c r="B47" s="167">
        <f t="shared" si="12"/>
        <v>197</v>
      </c>
      <c r="C47" s="167">
        <f t="shared" si="13"/>
        <v>217</v>
      </c>
      <c r="D47" s="166">
        <f t="shared" si="14"/>
        <v>414</v>
      </c>
      <c r="E47" s="167">
        <f t="shared" si="15"/>
        <v>54</v>
      </c>
      <c r="F47" s="167">
        <f t="shared" si="16"/>
        <v>54</v>
      </c>
      <c r="G47" s="166">
        <f t="shared" si="17"/>
        <v>108</v>
      </c>
      <c r="H47" s="167">
        <f t="shared" si="18"/>
        <v>57</v>
      </c>
      <c r="I47" s="167">
        <f t="shared" si="19"/>
        <v>67</v>
      </c>
      <c r="J47" s="166">
        <f t="shared" si="20"/>
        <v>124</v>
      </c>
      <c r="K47" s="167">
        <f t="shared" si="21"/>
        <v>111</v>
      </c>
      <c r="L47" s="167">
        <f t="shared" si="22"/>
        <v>121</v>
      </c>
      <c r="M47" s="166">
        <f t="shared" si="23"/>
        <v>232</v>
      </c>
      <c r="N47" s="193">
        <f t="shared" si="24"/>
        <v>56.345177664974621</v>
      </c>
      <c r="O47" s="193">
        <f t="shared" si="24"/>
        <v>55.76036866359447</v>
      </c>
      <c r="P47" s="193">
        <f t="shared" si="24"/>
        <v>56.038647342995176</v>
      </c>
    </row>
    <row r="48" spans="1:16" s="2" customFormat="1" ht="13.5">
      <c r="A48" s="160" t="s">
        <v>10</v>
      </c>
      <c r="B48" s="167">
        <f t="shared" si="12"/>
        <v>205</v>
      </c>
      <c r="C48" s="167">
        <f t="shared" si="13"/>
        <v>199</v>
      </c>
      <c r="D48" s="166">
        <f t="shared" si="14"/>
        <v>404</v>
      </c>
      <c r="E48" s="167">
        <f t="shared" si="15"/>
        <v>59</v>
      </c>
      <c r="F48" s="167">
        <f t="shared" si="16"/>
        <v>55</v>
      </c>
      <c r="G48" s="166">
        <f t="shared" si="17"/>
        <v>114</v>
      </c>
      <c r="H48" s="167">
        <f t="shared" si="18"/>
        <v>62</v>
      </c>
      <c r="I48" s="167">
        <f t="shared" si="19"/>
        <v>71</v>
      </c>
      <c r="J48" s="166">
        <f t="shared" si="20"/>
        <v>133</v>
      </c>
      <c r="K48" s="167">
        <f t="shared" si="21"/>
        <v>121</v>
      </c>
      <c r="L48" s="167">
        <f t="shared" si="22"/>
        <v>126</v>
      </c>
      <c r="M48" s="166">
        <f t="shared" si="23"/>
        <v>247</v>
      </c>
      <c r="N48" s="193">
        <f t="shared" si="24"/>
        <v>59.024390243902438</v>
      </c>
      <c r="O48" s="193">
        <f t="shared" si="24"/>
        <v>63.316582914572862</v>
      </c>
      <c r="P48" s="193">
        <f t="shared" si="24"/>
        <v>61.138613861386141</v>
      </c>
    </row>
    <row r="49" spans="1:16" s="2" customFormat="1" ht="13.5">
      <c r="A49" s="160" t="s">
        <v>14</v>
      </c>
      <c r="B49" s="167">
        <f t="shared" si="12"/>
        <v>132</v>
      </c>
      <c r="C49" s="167">
        <f t="shared" si="13"/>
        <v>151</v>
      </c>
      <c r="D49" s="166">
        <f t="shared" si="14"/>
        <v>283</v>
      </c>
      <c r="E49" s="167">
        <f t="shared" si="15"/>
        <v>40</v>
      </c>
      <c r="F49" s="167">
        <f t="shared" si="16"/>
        <v>46</v>
      </c>
      <c r="G49" s="166">
        <f t="shared" si="17"/>
        <v>86</v>
      </c>
      <c r="H49" s="167">
        <f t="shared" si="18"/>
        <v>43</v>
      </c>
      <c r="I49" s="167">
        <f t="shared" si="19"/>
        <v>50</v>
      </c>
      <c r="J49" s="166">
        <f t="shared" si="20"/>
        <v>93</v>
      </c>
      <c r="K49" s="167">
        <f t="shared" si="21"/>
        <v>83</v>
      </c>
      <c r="L49" s="167">
        <f t="shared" si="22"/>
        <v>96</v>
      </c>
      <c r="M49" s="166">
        <f t="shared" si="23"/>
        <v>179</v>
      </c>
      <c r="N49" s="193">
        <f t="shared" si="24"/>
        <v>62.878787878787875</v>
      </c>
      <c r="O49" s="193">
        <f t="shared" si="24"/>
        <v>63.576158940397356</v>
      </c>
      <c r="P49" s="193">
        <f t="shared" si="24"/>
        <v>63.250883392226157</v>
      </c>
    </row>
    <row r="50" spans="1:16" s="2" customFormat="1" ht="13.5">
      <c r="A50" s="160" t="s">
        <v>20</v>
      </c>
      <c r="B50" s="167">
        <f t="shared" si="12"/>
        <v>114</v>
      </c>
      <c r="C50" s="167">
        <f t="shared" si="13"/>
        <v>142</v>
      </c>
      <c r="D50" s="166">
        <f t="shared" si="14"/>
        <v>256</v>
      </c>
      <c r="E50" s="167">
        <f t="shared" si="15"/>
        <v>45</v>
      </c>
      <c r="F50" s="167">
        <f t="shared" si="16"/>
        <v>57</v>
      </c>
      <c r="G50" s="166">
        <f t="shared" si="17"/>
        <v>102</v>
      </c>
      <c r="H50" s="167">
        <f t="shared" si="18"/>
        <v>37</v>
      </c>
      <c r="I50" s="167">
        <f t="shared" si="19"/>
        <v>41</v>
      </c>
      <c r="J50" s="166">
        <f t="shared" si="20"/>
        <v>78</v>
      </c>
      <c r="K50" s="167">
        <f t="shared" si="21"/>
        <v>82</v>
      </c>
      <c r="L50" s="167">
        <f t="shared" si="22"/>
        <v>98</v>
      </c>
      <c r="M50" s="166">
        <f t="shared" si="23"/>
        <v>180</v>
      </c>
      <c r="N50" s="193">
        <f t="shared" si="24"/>
        <v>71.929824561403507</v>
      </c>
      <c r="O50" s="193">
        <f t="shared" si="24"/>
        <v>69.014084507042256</v>
      </c>
      <c r="P50" s="193">
        <f t="shared" si="24"/>
        <v>70.3125</v>
      </c>
    </row>
    <row r="51" spans="1:16" s="2" customFormat="1" ht="13.5">
      <c r="A51" s="160" t="s">
        <v>23</v>
      </c>
      <c r="B51" s="167">
        <f t="shared" si="12"/>
        <v>111</v>
      </c>
      <c r="C51" s="167">
        <f t="shared" si="13"/>
        <v>118</v>
      </c>
      <c r="D51" s="166">
        <f t="shared" si="14"/>
        <v>229</v>
      </c>
      <c r="E51" s="167">
        <f t="shared" si="15"/>
        <v>39</v>
      </c>
      <c r="F51" s="167">
        <f t="shared" si="16"/>
        <v>56</v>
      </c>
      <c r="G51" s="166">
        <f t="shared" si="17"/>
        <v>95</v>
      </c>
      <c r="H51" s="167">
        <f t="shared" si="18"/>
        <v>39</v>
      </c>
      <c r="I51" s="167">
        <f t="shared" si="19"/>
        <v>27</v>
      </c>
      <c r="J51" s="166">
        <f t="shared" si="20"/>
        <v>66</v>
      </c>
      <c r="K51" s="167">
        <f t="shared" si="21"/>
        <v>78</v>
      </c>
      <c r="L51" s="167">
        <f t="shared" si="22"/>
        <v>83</v>
      </c>
      <c r="M51" s="166">
        <f t="shared" si="23"/>
        <v>161</v>
      </c>
      <c r="N51" s="193">
        <f t="shared" si="24"/>
        <v>70.270270270270274</v>
      </c>
      <c r="O51" s="193">
        <f t="shared" si="24"/>
        <v>70.33898305084746</v>
      </c>
      <c r="P51" s="193">
        <f t="shared" si="24"/>
        <v>70.3056768558952</v>
      </c>
    </row>
    <row r="52" spans="1:16" s="2" customFormat="1" ht="13.5">
      <c r="A52" s="160" t="s">
        <v>35</v>
      </c>
      <c r="B52" s="167">
        <f t="shared" si="12"/>
        <v>354</v>
      </c>
      <c r="C52" s="167">
        <f t="shared" si="13"/>
        <v>432</v>
      </c>
      <c r="D52" s="166">
        <f t="shared" si="14"/>
        <v>786</v>
      </c>
      <c r="E52" s="167">
        <f t="shared" si="15"/>
        <v>131</v>
      </c>
      <c r="F52" s="167">
        <f t="shared" si="16"/>
        <v>115</v>
      </c>
      <c r="G52" s="166">
        <f t="shared" si="17"/>
        <v>246</v>
      </c>
      <c r="H52" s="167">
        <f t="shared" si="18"/>
        <v>89</v>
      </c>
      <c r="I52" s="167">
        <f t="shared" si="19"/>
        <v>86</v>
      </c>
      <c r="J52" s="166">
        <f t="shared" si="20"/>
        <v>175</v>
      </c>
      <c r="K52" s="167">
        <f t="shared" si="21"/>
        <v>220</v>
      </c>
      <c r="L52" s="167">
        <f t="shared" si="22"/>
        <v>201</v>
      </c>
      <c r="M52" s="166">
        <f t="shared" si="23"/>
        <v>421</v>
      </c>
      <c r="N52" s="193">
        <f t="shared" si="24"/>
        <v>62.146892655367239</v>
      </c>
      <c r="O52" s="193">
        <f t="shared" si="24"/>
        <v>46.527777777777779</v>
      </c>
      <c r="P52" s="193">
        <f t="shared" si="24"/>
        <v>53.56234096692112</v>
      </c>
    </row>
    <row r="53" spans="1:16" s="2" customFormat="1" ht="13.5">
      <c r="A53" s="160" t="s">
        <v>34</v>
      </c>
      <c r="B53" s="166">
        <f t="shared" ref="B53:M53" si="25">SUM(B40:B52)</f>
        <v>2047</v>
      </c>
      <c r="C53" s="166">
        <f t="shared" si="25"/>
        <v>2152</v>
      </c>
      <c r="D53" s="166">
        <f t="shared" si="25"/>
        <v>4199</v>
      </c>
      <c r="E53" s="166">
        <f t="shared" si="25"/>
        <v>642</v>
      </c>
      <c r="F53" s="166">
        <f t="shared" si="25"/>
        <v>658</v>
      </c>
      <c r="G53" s="166">
        <f t="shared" si="25"/>
        <v>1300</v>
      </c>
      <c r="H53" s="166">
        <f t="shared" si="25"/>
        <v>578</v>
      </c>
      <c r="I53" s="166">
        <f t="shared" si="25"/>
        <v>606</v>
      </c>
      <c r="J53" s="166">
        <f t="shared" si="25"/>
        <v>1184</v>
      </c>
      <c r="K53" s="166">
        <f t="shared" si="25"/>
        <v>1220</v>
      </c>
      <c r="L53" s="166">
        <f t="shared" si="25"/>
        <v>1264</v>
      </c>
      <c r="M53" s="166">
        <f t="shared" si="25"/>
        <v>2484</v>
      </c>
      <c r="N53" s="193">
        <f>ROUND(IF(OR(K53=0,B53=0),0,K53/B53*100),2)</f>
        <v>59.6</v>
      </c>
      <c r="O53" s="193">
        <f>ROUND(IF(OR(L53=0,C53=0),0,L53/C53*100),2)</f>
        <v>58.74</v>
      </c>
      <c r="P53" s="193">
        <f>ROUND(IF(OR(M53=0,D53=0),0,M53/D53*100),2)</f>
        <v>59.16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355" priority="213" stopIfTrue="1" operator="notEqual">
      <formula>B36</formula>
    </cfRule>
  </conditionalFormatting>
  <conditionalFormatting sqref="H49:J49">
    <cfRule type="cellIs" dxfId="1354" priority="214" stopIfTrue="1" operator="greaterThan">
      <formula>100</formula>
    </cfRule>
    <cfRule type="cellIs" dxfId="1353" priority="215" stopIfTrue="1" operator="notEqual">
      <formula>H36</formula>
    </cfRule>
  </conditionalFormatting>
  <conditionalFormatting sqref="H39:J48">
    <cfRule type="cellIs" dxfId="1352" priority="216" stopIfTrue="1" operator="greaterThan">
      <formula>100</formula>
    </cfRule>
  </conditionalFormatting>
  <conditionalFormatting sqref="B49:G49">
    <cfRule type="cellIs" dxfId="1351" priority="212" stopIfTrue="1" operator="notEqual">
      <formula>B36</formula>
    </cfRule>
  </conditionalFormatting>
  <conditionalFormatting sqref="H49:J49">
    <cfRule type="cellIs" dxfId="1350" priority="210" stopIfTrue="1" operator="greaterThan">
      <formula>100</formula>
    </cfRule>
    <cfRule type="cellIs" dxfId="1349" priority="211" stopIfTrue="1" operator="notEqual">
      <formula>H36</formula>
    </cfRule>
  </conditionalFormatting>
  <conditionalFormatting sqref="H39:J48">
    <cfRule type="cellIs" dxfId="1348" priority="209" stopIfTrue="1" operator="greaterThan">
      <formula>100</formula>
    </cfRule>
  </conditionalFormatting>
  <conditionalFormatting sqref="B49:G49">
    <cfRule type="cellIs" dxfId="1347" priority="208" stopIfTrue="1" operator="notEqual">
      <formula>B36</formula>
    </cfRule>
  </conditionalFormatting>
  <conditionalFormatting sqref="H49:J49">
    <cfRule type="cellIs" dxfId="1346" priority="206" stopIfTrue="1" operator="greaterThan">
      <formula>100</formula>
    </cfRule>
    <cfRule type="cellIs" dxfId="1345" priority="207" stopIfTrue="1" operator="notEqual">
      <formula>H36</formula>
    </cfRule>
  </conditionalFormatting>
  <conditionalFormatting sqref="H39:J48">
    <cfRule type="cellIs" dxfId="1344" priority="205" stopIfTrue="1" operator="greaterThan">
      <formula>100</formula>
    </cfRule>
  </conditionalFormatting>
  <conditionalFormatting sqref="B49:G49">
    <cfRule type="cellIs" dxfId="1343" priority="204" stopIfTrue="1" operator="notEqual">
      <formula>B36</formula>
    </cfRule>
  </conditionalFormatting>
  <conditionalFormatting sqref="H49:J49">
    <cfRule type="cellIs" dxfId="1342" priority="202" stopIfTrue="1" operator="greaterThan">
      <formula>100</formula>
    </cfRule>
    <cfRule type="cellIs" dxfId="1341" priority="203" stopIfTrue="1" operator="notEqual">
      <formula>H36</formula>
    </cfRule>
  </conditionalFormatting>
  <conditionalFormatting sqref="H39:J48">
    <cfRule type="cellIs" dxfId="1340" priority="201" stopIfTrue="1" operator="greaterThan">
      <formula>100</formula>
    </cfRule>
  </conditionalFormatting>
  <conditionalFormatting sqref="B49:G49">
    <cfRule type="cellIs" dxfId="1339" priority="200" stopIfTrue="1" operator="notEqual">
      <formula>B36</formula>
    </cfRule>
  </conditionalFormatting>
  <conditionalFormatting sqref="H49:J49">
    <cfRule type="cellIs" dxfId="1338" priority="198" stopIfTrue="1" operator="greaterThan">
      <formula>100</formula>
    </cfRule>
    <cfRule type="cellIs" dxfId="1337" priority="199" stopIfTrue="1" operator="notEqual">
      <formula>H36</formula>
    </cfRule>
  </conditionalFormatting>
  <conditionalFormatting sqref="H39:J48">
    <cfRule type="cellIs" dxfId="1336" priority="197" stopIfTrue="1" operator="greaterThan">
      <formula>100</formula>
    </cfRule>
  </conditionalFormatting>
  <conditionalFormatting sqref="B49:G49">
    <cfRule type="cellIs" dxfId="1335" priority="196" stopIfTrue="1" operator="notEqual">
      <formula>B36</formula>
    </cfRule>
  </conditionalFormatting>
  <conditionalFormatting sqref="H49:J49">
    <cfRule type="cellIs" dxfId="1334" priority="194" stopIfTrue="1" operator="greaterThan">
      <formula>100</formula>
    </cfRule>
    <cfRule type="cellIs" dxfId="1333" priority="195" stopIfTrue="1" operator="notEqual">
      <formula>H36</formula>
    </cfRule>
  </conditionalFormatting>
  <conditionalFormatting sqref="H39:J48">
    <cfRule type="cellIs" dxfId="1332" priority="193" stopIfTrue="1" operator="greaterThan">
      <formula>100</formula>
    </cfRule>
  </conditionalFormatting>
  <conditionalFormatting sqref="B49:G49">
    <cfRule type="cellIs" dxfId="1331" priority="192" stopIfTrue="1" operator="notEqual">
      <formula>B36</formula>
    </cfRule>
  </conditionalFormatting>
  <conditionalFormatting sqref="H49:J49">
    <cfRule type="cellIs" dxfId="1330" priority="190" stopIfTrue="1" operator="greaterThan">
      <formula>100</formula>
    </cfRule>
    <cfRule type="cellIs" dxfId="1329" priority="191" stopIfTrue="1" operator="notEqual">
      <formula>H36</formula>
    </cfRule>
  </conditionalFormatting>
  <conditionalFormatting sqref="H39:J48">
    <cfRule type="cellIs" dxfId="1328" priority="189" stopIfTrue="1" operator="greaterThan">
      <formula>100</formula>
    </cfRule>
  </conditionalFormatting>
  <conditionalFormatting sqref="B49:G49">
    <cfRule type="cellIs" dxfId="1327" priority="188" stopIfTrue="1" operator="notEqual">
      <formula>B36</formula>
    </cfRule>
  </conditionalFormatting>
  <conditionalFormatting sqref="H49:J49">
    <cfRule type="cellIs" dxfId="1326" priority="186" stopIfTrue="1" operator="greaterThan">
      <formula>100</formula>
    </cfRule>
    <cfRule type="cellIs" dxfId="1325" priority="187" stopIfTrue="1" operator="notEqual">
      <formula>H36</formula>
    </cfRule>
  </conditionalFormatting>
  <conditionalFormatting sqref="H39:J48">
    <cfRule type="cellIs" dxfId="1324" priority="185" stopIfTrue="1" operator="greaterThan">
      <formula>100</formula>
    </cfRule>
  </conditionalFormatting>
  <conditionalFormatting sqref="B49:G49">
    <cfRule type="cellIs" dxfId="1323" priority="184" stopIfTrue="1" operator="notEqual">
      <formula>B36</formula>
    </cfRule>
  </conditionalFormatting>
  <conditionalFormatting sqref="H49:J49">
    <cfRule type="cellIs" dxfId="1322" priority="182" stopIfTrue="1" operator="greaterThan">
      <formula>100</formula>
    </cfRule>
    <cfRule type="cellIs" dxfId="1321" priority="183" stopIfTrue="1" operator="notEqual">
      <formula>H36</formula>
    </cfRule>
  </conditionalFormatting>
  <conditionalFormatting sqref="H39:J48">
    <cfRule type="cellIs" dxfId="1320" priority="181" stopIfTrue="1" operator="greaterThan">
      <formula>100</formula>
    </cfRule>
  </conditionalFormatting>
  <conditionalFormatting sqref="B49:G49">
    <cfRule type="cellIs" dxfId="1319" priority="180" stopIfTrue="1" operator="notEqual">
      <formula>B36</formula>
    </cfRule>
  </conditionalFormatting>
  <conditionalFormatting sqref="H49:J49">
    <cfRule type="cellIs" dxfId="1318" priority="178" stopIfTrue="1" operator="greaterThan">
      <formula>100</formula>
    </cfRule>
    <cfRule type="cellIs" dxfId="1317" priority="179" stopIfTrue="1" operator="notEqual">
      <formula>H36</formula>
    </cfRule>
  </conditionalFormatting>
  <conditionalFormatting sqref="H39:J48">
    <cfRule type="cellIs" dxfId="1316" priority="177" stopIfTrue="1" operator="greaterThan">
      <formula>100</formula>
    </cfRule>
  </conditionalFormatting>
  <conditionalFormatting sqref="B49:G49">
    <cfRule type="cellIs" dxfId="1315" priority="176" stopIfTrue="1" operator="notEqual">
      <formula>B36</formula>
    </cfRule>
  </conditionalFormatting>
  <conditionalFormatting sqref="H49:J49">
    <cfRule type="cellIs" dxfId="1314" priority="174" stopIfTrue="1" operator="greaterThan">
      <formula>100</formula>
    </cfRule>
    <cfRule type="cellIs" dxfId="1313" priority="175" stopIfTrue="1" operator="notEqual">
      <formula>H36</formula>
    </cfRule>
  </conditionalFormatting>
  <conditionalFormatting sqref="H39:J48">
    <cfRule type="cellIs" dxfId="1312" priority="173" stopIfTrue="1" operator="greaterThan">
      <formula>100</formula>
    </cfRule>
  </conditionalFormatting>
  <conditionalFormatting sqref="B49:G49">
    <cfRule type="cellIs" dxfId="1311" priority="172" stopIfTrue="1" operator="notEqual">
      <formula>B36</formula>
    </cfRule>
  </conditionalFormatting>
  <conditionalFormatting sqref="H49:J49">
    <cfRule type="cellIs" dxfId="1310" priority="170" stopIfTrue="1" operator="greaterThan">
      <formula>100</formula>
    </cfRule>
    <cfRule type="cellIs" dxfId="1309" priority="171" stopIfTrue="1" operator="notEqual">
      <formula>H36</formula>
    </cfRule>
  </conditionalFormatting>
  <conditionalFormatting sqref="H39:J48">
    <cfRule type="cellIs" dxfId="1308" priority="169" stopIfTrue="1" operator="greaterThan">
      <formula>100</formula>
    </cfRule>
  </conditionalFormatting>
  <conditionalFormatting sqref="B49:G49">
    <cfRule type="cellIs" dxfId="1307" priority="168" stopIfTrue="1" operator="notEqual">
      <formula>B36</formula>
    </cfRule>
  </conditionalFormatting>
  <conditionalFormatting sqref="H49:J49">
    <cfRule type="cellIs" dxfId="1306" priority="166" stopIfTrue="1" operator="greaterThan">
      <formula>100</formula>
    </cfRule>
    <cfRule type="cellIs" dxfId="1305" priority="167" stopIfTrue="1" operator="notEqual">
      <formula>H36</formula>
    </cfRule>
  </conditionalFormatting>
  <conditionalFormatting sqref="H39:J48">
    <cfRule type="cellIs" dxfId="1304" priority="165" stopIfTrue="1" operator="greaterThan">
      <formula>100</formula>
    </cfRule>
  </conditionalFormatting>
  <conditionalFormatting sqref="B49:G49">
    <cfRule type="cellIs" dxfId="1303" priority="164" stopIfTrue="1" operator="notEqual">
      <formula>B36</formula>
    </cfRule>
  </conditionalFormatting>
  <conditionalFormatting sqref="H49:J49">
    <cfRule type="cellIs" dxfId="1302" priority="162" stopIfTrue="1" operator="greaterThan">
      <formula>100</formula>
    </cfRule>
    <cfRule type="cellIs" dxfId="1301" priority="163" stopIfTrue="1" operator="notEqual">
      <formula>H36</formula>
    </cfRule>
  </conditionalFormatting>
  <conditionalFormatting sqref="H39:J48">
    <cfRule type="cellIs" dxfId="1300" priority="161" stopIfTrue="1" operator="greaterThan">
      <formula>100</formula>
    </cfRule>
  </conditionalFormatting>
  <conditionalFormatting sqref="B49:G49">
    <cfRule type="cellIs" dxfId="1299" priority="160" stopIfTrue="1" operator="notEqual">
      <formula>B36</formula>
    </cfRule>
  </conditionalFormatting>
  <conditionalFormatting sqref="H49:J49">
    <cfRule type="cellIs" dxfId="1298" priority="158" stopIfTrue="1" operator="greaterThan">
      <formula>100</formula>
    </cfRule>
    <cfRule type="cellIs" dxfId="1297" priority="159" stopIfTrue="1" operator="notEqual">
      <formula>H36</formula>
    </cfRule>
  </conditionalFormatting>
  <conditionalFormatting sqref="H39:J48">
    <cfRule type="cellIs" dxfId="1296" priority="157" stopIfTrue="1" operator="greaterThan">
      <formula>100</formula>
    </cfRule>
  </conditionalFormatting>
  <conditionalFormatting sqref="B49:G49">
    <cfRule type="cellIs" dxfId="1295" priority="156" stopIfTrue="1" operator="notEqual">
      <formula>B36</formula>
    </cfRule>
  </conditionalFormatting>
  <conditionalFormatting sqref="H49:J49">
    <cfRule type="cellIs" dxfId="1294" priority="154" stopIfTrue="1" operator="greaterThan">
      <formula>100</formula>
    </cfRule>
    <cfRule type="cellIs" dxfId="1293" priority="155" stopIfTrue="1" operator="notEqual">
      <formula>H36</formula>
    </cfRule>
  </conditionalFormatting>
  <conditionalFormatting sqref="H39:J48">
    <cfRule type="cellIs" dxfId="1292" priority="153" stopIfTrue="1" operator="greaterThan">
      <formula>100</formula>
    </cfRule>
  </conditionalFormatting>
  <conditionalFormatting sqref="B49:G49">
    <cfRule type="cellIs" dxfId="1291" priority="152" stopIfTrue="1" operator="notEqual">
      <formula>B36</formula>
    </cfRule>
  </conditionalFormatting>
  <conditionalFormatting sqref="H49:J49">
    <cfRule type="cellIs" dxfId="1290" priority="150" stopIfTrue="1" operator="greaterThan">
      <formula>100</formula>
    </cfRule>
    <cfRule type="cellIs" dxfId="1289" priority="151" stopIfTrue="1" operator="notEqual">
      <formula>H36</formula>
    </cfRule>
  </conditionalFormatting>
  <conditionalFormatting sqref="H39:J48">
    <cfRule type="cellIs" dxfId="1288" priority="149" stopIfTrue="1" operator="greaterThan">
      <formula>100</formula>
    </cfRule>
  </conditionalFormatting>
  <conditionalFormatting sqref="B49:G49">
    <cfRule type="cellIs" dxfId="1287" priority="148" stopIfTrue="1" operator="notEqual">
      <formula>B36</formula>
    </cfRule>
  </conditionalFormatting>
  <conditionalFormatting sqref="H49:J49">
    <cfRule type="cellIs" dxfId="1286" priority="146" stopIfTrue="1" operator="greaterThan">
      <formula>100</formula>
    </cfRule>
    <cfRule type="cellIs" dxfId="1285" priority="147" stopIfTrue="1" operator="notEqual">
      <formula>H36</formula>
    </cfRule>
  </conditionalFormatting>
  <conditionalFormatting sqref="H39:J48">
    <cfRule type="cellIs" dxfId="1284" priority="145" stopIfTrue="1" operator="greaterThan">
      <formula>100</formula>
    </cfRule>
  </conditionalFormatting>
  <conditionalFormatting sqref="B49:G49">
    <cfRule type="cellIs" dxfId="1283" priority="144" stopIfTrue="1" operator="notEqual">
      <formula>B36</formula>
    </cfRule>
  </conditionalFormatting>
  <conditionalFormatting sqref="H49:J49">
    <cfRule type="cellIs" dxfId="1282" priority="142" stopIfTrue="1" operator="greaterThan">
      <formula>100</formula>
    </cfRule>
    <cfRule type="cellIs" dxfId="1281" priority="143" stopIfTrue="1" operator="notEqual">
      <formula>H36</formula>
    </cfRule>
  </conditionalFormatting>
  <conditionalFormatting sqref="H39:J48">
    <cfRule type="cellIs" dxfId="1280" priority="141" stopIfTrue="1" operator="greaterThan">
      <formula>100</formula>
    </cfRule>
  </conditionalFormatting>
  <conditionalFormatting sqref="B49:G49">
    <cfRule type="cellIs" dxfId="1279" priority="140" stopIfTrue="1" operator="notEqual">
      <formula>B36</formula>
    </cfRule>
  </conditionalFormatting>
  <conditionalFormatting sqref="H49:J49">
    <cfRule type="cellIs" dxfId="1278" priority="138" stopIfTrue="1" operator="greaterThan">
      <formula>100</formula>
    </cfRule>
    <cfRule type="cellIs" dxfId="1277" priority="139" stopIfTrue="1" operator="notEqual">
      <formula>H36</formula>
    </cfRule>
  </conditionalFormatting>
  <conditionalFormatting sqref="H39:J48">
    <cfRule type="cellIs" dxfId="1276" priority="137" stopIfTrue="1" operator="greaterThan">
      <formula>100</formula>
    </cfRule>
  </conditionalFormatting>
  <conditionalFormatting sqref="B49:G49">
    <cfRule type="cellIs" dxfId="1275" priority="136" stopIfTrue="1" operator="notEqual">
      <formula>B36</formula>
    </cfRule>
  </conditionalFormatting>
  <conditionalFormatting sqref="H49:J49">
    <cfRule type="cellIs" dxfId="1274" priority="134" stopIfTrue="1" operator="greaterThan">
      <formula>100</formula>
    </cfRule>
    <cfRule type="cellIs" dxfId="1273" priority="135" stopIfTrue="1" operator="notEqual">
      <formula>H36</formula>
    </cfRule>
  </conditionalFormatting>
  <conditionalFormatting sqref="H39:J48">
    <cfRule type="cellIs" dxfId="1272" priority="133" stopIfTrue="1" operator="greaterThan">
      <formula>100</formula>
    </cfRule>
  </conditionalFormatting>
  <conditionalFormatting sqref="B49:G49">
    <cfRule type="cellIs" dxfId="1271" priority="132" stopIfTrue="1" operator="notEqual">
      <formula>B36</formula>
    </cfRule>
  </conditionalFormatting>
  <conditionalFormatting sqref="H49:J49">
    <cfRule type="cellIs" dxfId="1270" priority="130" stopIfTrue="1" operator="greaterThan">
      <formula>100</formula>
    </cfRule>
    <cfRule type="cellIs" dxfId="1269" priority="131" stopIfTrue="1" operator="notEqual">
      <formula>H36</formula>
    </cfRule>
  </conditionalFormatting>
  <conditionalFormatting sqref="H39:J48">
    <cfRule type="cellIs" dxfId="1268" priority="129" stopIfTrue="1" operator="greaterThan">
      <formula>100</formula>
    </cfRule>
  </conditionalFormatting>
  <conditionalFormatting sqref="B49:G49">
    <cfRule type="cellIs" dxfId="1267" priority="128" stopIfTrue="1" operator="notEqual">
      <formula>B36</formula>
    </cfRule>
  </conditionalFormatting>
  <conditionalFormatting sqref="H49:J49">
    <cfRule type="cellIs" dxfId="1266" priority="126" stopIfTrue="1" operator="greaterThan">
      <formula>100</formula>
    </cfRule>
    <cfRule type="cellIs" dxfId="1265" priority="127" stopIfTrue="1" operator="notEqual">
      <formula>H36</formula>
    </cfRule>
  </conditionalFormatting>
  <conditionalFormatting sqref="H39:J48">
    <cfRule type="cellIs" dxfId="1264" priority="125" stopIfTrue="1" operator="greaterThan">
      <formula>100</formula>
    </cfRule>
  </conditionalFormatting>
  <conditionalFormatting sqref="B49:G49">
    <cfRule type="cellIs" dxfId="1263" priority="124" stopIfTrue="1" operator="notEqual">
      <formula>B36</formula>
    </cfRule>
  </conditionalFormatting>
  <conditionalFormatting sqref="H49:J49">
    <cfRule type="cellIs" dxfId="1262" priority="122" stopIfTrue="1" operator="greaterThan">
      <formula>100</formula>
    </cfRule>
    <cfRule type="cellIs" dxfId="1261" priority="123" stopIfTrue="1" operator="notEqual">
      <formula>H36</formula>
    </cfRule>
  </conditionalFormatting>
  <conditionalFormatting sqref="H39:J48">
    <cfRule type="cellIs" dxfId="1260" priority="121" stopIfTrue="1" operator="greaterThan">
      <formula>100</formula>
    </cfRule>
  </conditionalFormatting>
  <conditionalFormatting sqref="B49:G49">
    <cfRule type="cellIs" dxfId="1259" priority="120" stopIfTrue="1" operator="notEqual">
      <formula>B36</formula>
    </cfRule>
  </conditionalFormatting>
  <conditionalFormatting sqref="H49:J49">
    <cfRule type="cellIs" dxfId="1258" priority="118" stopIfTrue="1" operator="greaterThan">
      <formula>100</formula>
    </cfRule>
    <cfRule type="cellIs" dxfId="1257" priority="119" stopIfTrue="1" operator="notEqual">
      <formula>H36</formula>
    </cfRule>
  </conditionalFormatting>
  <conditionalFormatting sqref="H39:J48">
    <cfRule type="cellIs" dxfId="1256" priority="117" stopIfTrue="1" operator="greaterThan">
      <formula>100</formula>
    </cfRule>
  </conditionalFormatting>
  <conditionalFormatting sqref="B49:G49">
    <cfRule type="cellIs" dxfId="1255" priority="116" stopIfTrue="1" operator="notEqual">
      <formula>B36</formula>
    </cfRule>
  </conditionalFormatting>
  <conditionalFormatting sqref="H49:J49">
    <cfRule type="cellIs" dxfId="1254" priority="114" stopIfTrue="1" operator="greaterThan">
      <formula>100</formula>
    </cfRule>
    <cfRule type="cellIs" dxfId="1253" priority="115" stopIfTrue="1" operator="notEqual">
      <formula>H36</formula>
    </cfRule>
  </conditionalFormatting>
  <conditionalFormatting sqref="H39:J48">
    <cfRule type="cellIs" dxfId="1252" priority="113" stopIfTrue="1" operator="greaterThan">
      <formula>100</formula>
    </cfRule>
  </conditionalFormatting>
  <conditionalFormatting sqref="B49:G49">
    <cfRule type="cellIs" dxfId="1251" priority="112" stopIfTrue="1" operator="notEqual">
      <formula>B36</formula>
    </cfRule>
  </conditionalFormatting>
  <conditionalFormatting sqref="H49:J49">
    <cfRule type="cellIs" dxfId="1250" priority="110" stopIfTrue="1" operator="greaterThan">
      <formula>100</formula>
    </cfRule>
    <cfRule type="cellIs" dxfId="1249" priority="111" stopIfTrue="1" operator="notEqual">
      <formula>H36</formula>
    </cfRule>
  </conditionalFormatting>
  <conditionalFormatting sqref="H39:J48">
    <cfRule type="cellIs" dxfId="1248" priority="109" stopIfTrue="1" operator="greaterThan">
      <formula>100</formula>
    </cfRule>
  </conditionalFormatting>
  <conditionalFormatting sqref="B49:G49">
    <cfRule type="cellIs" dxfId="1247" priority="108" stopIfTrue="1" operator="notEqual">
      <formula>B36</formula>
    </cfRule>
  </conditionalFormatting>
  <conditionalFormatting sqref="H49:J49">
    <cfRule type="cellIs" dxfId="1246" priority="106" stopIfTrue="1" operator="greaterThan">
      <formula>100</formula>
    </cfRule>
    <cfRule type="cellIs" dxfId="1245" priority="107" stopIfTrue="1" operator="notEqual">
      <formula>H36</formula>
    </cfRule>
  </conditionalFormatting>
  <conditionalFormatting sqref="H39:J48">
    <cfRule type="cellIs" dxfId="1244" priority="105" stopIfTrue="1" operator="greaterThan">
      <formula>100</formula>
    </cfRule>
  </conditionalFormatting>
  <conditionalFormatting sqref="B49:G49">
    <cfRule type="cellIs" dxfId="1243" priority="104" stopIfTrue="1" operator="notEqual">
      <formula>B36</formula>
    </cfRule>
  </conditionalFormatting>
  <conditionalFormatting sqref="H49:J49">
    <cfRule type="cellIs" dxfId="1242" priority="102" stopIfTrue="1" operator="greaterThan">
      <formula>100</formula>
    </cfRule>
    <cfRule type="cellIs" dxfId="1241" priority="103" stopIfTrue="1" operator="notEqual">
      <formula>H36</formula>
    </cfRule>
  </conditionalFormatting>
  <conditionalFormatting sqref="H39:J48">
    <cfRule type="cellIs" dxfId="1240" priority="101" stopIfTrue="1" operator="greaterThan">
      <formula>100</formula>
    </cfRule>
  </conditionalFormatting>
  <conditionalFormatting sqref="B49:G49">
    <cfRule type="cellIs" dxfId="1239" priority="100" stopIfTrue="1" operator="notEqual">
      <formula>B36</formula>
    </cfRule>
  </conditionalFormatting>
  <conditionalFormatting sqref="H49:J49">
    <cfRule type="cellIs" dxfId="1238" priority="98" stopIfTrue="1" operator="greaterThan">
      <formula>100</formula>
    </cfRule>
    <cfRule type="cellIs" dxfId="1237" priority="99" stopIfTrue="1" operator="notEqual">
      <formula>H36</formula>
    </cfRule>
  </conditionalFormatting>
  <conditionalFormatting sqref="H39:J48">
    <cfRule type="cellIs" dxfId="1236" priority="97" stopIfTrue="1" operator="greaterThan">
      <formula>100</formula>
    </cfRule>
  </conditionalFormatting>
  <conditionalFormatting sqref="B49:G49">
    <cfRule type="cellIs" dxfId="1235" priority="96" stopIfTrue="1" operator="notEqual">
      <formula>B36</formula>
    </cfRule>
  </conditionalFormatting>
  <conditionalFormatting sqref="H49:J49">
    <cfRule type="cellIs" dxfId="1234" priority="94" stopIfTrue="1" operator="greaterThan">
      <formula>100</formula>
    </cfRule>
    <cfRule type="cellIs" dxfId="1233" priority="95" stopIfTrue="1" operator="notEqual">
      <formula>H36</formula>
    </cfRule>
  </conditionalFormatting>
  <conditionalFormatting sqref="H39:J48">
    <cfRule type="cellIs" dxfId="1232" priority="93" stopIfTrue="1" operator="greaterThan">
      <formula>100</formula>
    </cfRule>
  </conditionalFormatting>
  <conditionalFormatting sqref="B49:G49">
    <cfRule type="cellIs" dxfId="1231" priority="92" stopIfTrue="1" operator="notEqual">
      <formula>B36</formula>
    </cfRule>
  </conditionalFormatting>
  <conditionalFormatting sqref="H49:J49">
    <cfRule type="cellIs" dxfId="1230" priority="90" stopIfTrue="1" operator="greaterThan">
      <formula>100</formula>
    </cfRule>
    <cfRule type="cellIs" dxfId="1229" priority="91" stopIfTrue="1" operator="notEqual">
      <formula>H36</formula>
    </cfRule>
  </conditionalFormatting>
  <conditionalFormatting sqref="H39:J48">
    <cfRule type="cellIs" dxfId="1228" priority="89" stopIfTrue="1" operator="greaterThan">
      <formula>100</formula>
    </cfRule>
  </conditionalFormatting>
  <conditionalFormatting sqref="B49:G49">
    <cfRule type="cellIs" dxfId="1227" priority="88" stopIfTrue="1" operator="notEqual">
      <formula>B36</formula>
    </cfRule>
  </conditionalFormatting>
  <conditionalFormatting sqref="H49:J49">
    <cfRule type="cellIs" dxfId="1226" priority="86" stopIfTrue="1" operator="greaterThan">
      <formula>100</formula>
    </cfRule>
    <cfRule type="cellIs" dxfId="1225" priority="87" stopIfTrue="1" operator="notEqual">
      <formula>H36</formula>
    </cfRule>
  </conditionalFormatting>
  <conditionalFormatting sqref="H39:J48">
    <cfRule type="cellIs" dxfId="1224" priority="85" stopIfTrue="1" operator="greaterThan">
      <formula>100</formula>
    </cfRule>
  </conditionalFormatting>
  <conditionalFormatting sqref="B49:G49">
    <cfRule type="cellIs" dxfId="1223" priority="84" stopIfTrue="1" operator="notEqual">
      <formula>B36</formula>
    </cfRule>
  </conditionalFormatting>
  <conditionalFormatting sqref="H49:J49">
    <cfRule type="cellIs" dxfId="1222" priority="82" stopIfTrue="1" operator="greaterThan">
      <formula>100</formula>
    </cfRule>
    <cfRule type="cellIs" dxfId="1221" priority="83" stopIfTrue="1" operator="notEqual">
      <formula>H36</formula>
    </cfRule>
  </conditionalFormatting>
  <conditionalFormatting sqref="H39:J48">
    <cfRule type="cellIs" dxfId="1220" priority="81" stopIfTrue="1" operator="greaterThan">
      <formula>100</formula>
    </cfRule>
  </conditionalFormatting>
  <conditionalFormatting sqref="B49:G49">
    <cfRule type="cellIs" dxfId="1219" priority="80" stopIfTrue="1" operator="notEqual">
      <formula>B36</formula>
    </cfRule>
  </conditionalFormatting>
  <conditionalFormatting sqref="H49:J49">
    <cfRule type="cellIs" dxfId="1218" priority="78" stopIfTrue="1" operator="greaterThan">
      <formula>100</formula>
    </cfRule>
    <cfRule type="cellIs" dxfId="1217" priority="79" stopIfTrue="1" operator="notEqual">
      <formula>H36</formula>
    </cfRule>
  </conditionalFormatting>
  <conditionalFormatting sqref="H39:J48">
    <cfRule type="cellIs" dxfId="1216" priority="77" stopIfTrue="1" operator="greaterThan">
      <formula>100</formula>
    </cfRule>
  </conditionalFormatting>
  <conditionalFormatting sqref="B49:G49">
    <cfRule type="cellIs" dxfId="1215" priority="76" stopIfTrue="1" operator="notEqual">
      <formula>B36</formula>
    </cfRule>
  </conditionalFormatting>
  <conditionalFormatting sqref="H49:J49">
    <cfRule type="cellIs" dxfId="1214" priority="74" stopIfTrue="1" operator="greaterThan">
      <formula>100</formula>
    </cfRule>
    <cfRule type="cellIs" dxfId="1213" priority="75" stopIfTrue="1" operator="notEqual">
      <formula>H36</formula>
    </cfRule>
  </conditionalFormatting>
  <conditionalFormatting sqref="H39:J48">
    <cfRule type="cellIs" dxfId="1212" priority="73" stopIfTrue="1" operator="greaterThan">
      <formula>100</formula>
    </cfRule>
  </conditionalFormatting>
  <conditionalFormatting sqref="B49:G49">
    <cfRule type="cellIs" dxfId="1211" priority="72" stopIfTrue="1" operator="notEqual">
      <formula>B36</formula>
    </cfRule>
  </conditionalFormatting>
  <conditionalFormatting sqref="H49:J49">
    <cfRule type="cellIs" dxfId="1210" priority="70" stopIfTrue="1" operator="greaterThan">
      <formula>100</formula>
    </cfRule>
    <cfRule type="cellIs" dxfId="1209" priority="71" stopIfTrue="1" operator="notEqual">
      <formula>H36</formula>
    </cfRule>
  </conditionalFormatting>
  <conditionalFormatting sqref="H39:J48">
    <cfRule type="cellIs" dxfId="1208" priority="69" stopIfTrue="1" operator="greaterThan">
      <formula>100</formula>
    </cfRule>
  </conditionalFormatting>
  <conditionalFormatting sqref="B49:G49">
    <cfRule type="cellIs" dxfId="1207" priority="68" stopIfTrue="1" operator="notEqual">
      <formula>B36</formula>
    </cfRule>
  </conditionalFormatting>
  <conditionalFormatting sqref="H49:J49">
    <cfRule type="cellIs" dxfId="1206" priority="66" stopIfTrue="1" operator="greaterThan">
      <formula>100</formula>
    </cfRule>
    <cfRule type="cellIs" dxfId="1205" priority="67" stopIfTrue="1" operator="notEqual">
      <formula>H36</formula>
    </cfRule>
  </conditionalFormatting>
  <conditionalFormatting sqref="H39:J48">
    <cfRule type="cellIs" dxfId="1204" priority="65" stopIfTrue="1" operator="greaterThan">
      <formula>100</formula>
    </cfRule>
  </conditionalFormatting>
  <conditionalFormatting sqref="B49:G49">
    <cfRule type="cellIs" dxfId="1203" priority="64" stopIfTrue="1" operator="notEqual">
      <formula>B36</formula>
    </cfRule>
  </conditionalFormatting>
  <conditionalFormatting sqref="H49:J49">
    <cfRule type="cellIs" dxfId="1202" priority="62" stopIfTrue="1" operator="greaterThan">
      <formula>100</formula>
    </cfRule>
    <cfRule type="cellIs" dxfId="1201" priority="63" stopIfTrue="1" operator="notEqual">
      <formula>H36</formula>
    </cfRule>
  </conditionalFormatting>
  <conditionalFormatting sqref="H39:J48">
    <cfRule type="cellIs" dxfId="1200" priority="61" stopIfTrue="1" operator="greaterThan">
      <formula>100</formula>
    </cfRule>
  </conditionalFormatting>
  <conditionalFormatting sqref="B49:G49">
    <cfRule type="cellIs" dxfId="1199" priority="60" stopIfTrue="1" operator="notEqual">
      <formula>B36</formula>
    </cfRule>
  </conditionalFormatting>
  <conditionalFormatting sqref="H49:J49">
    <cfRule type="cellIs" dxfId="1198" priority="58" stopIfTrue="1" operator="greaterThan">
      <formula>100</formula>
    </cfRule>
    <cfRule type="cellIs" dxfId="1197" priority="59" stopIfTrue="1" operator="notEqual">
      <formula>H36</formula>
    </cfRule>
  </conditionalFormatting>
  <conditionalFormatting sqref="H39:J48">
    <cfRule type="cellIs" dxfId="1196" priority="57" stopIfTrue="1" operator="greaterThan">
      <formula>100</formula>
    </cfRule>
  </conditionalFormatting>
  <conditionalFormatting sqref="B49:G49">
    <cfRule type="cellIs" dxfId="1195" priority="56" stopIfTrue="1" operator="notEqual">
      <formula>B36</formula>
    </cfRule>
  </conditionalFormatting>
  <conditionalFormatting sqref="H49:J49">
    <cfRule type="cellIs" dxfId="1194" priority="54" stopIfTrue="1" operator="greaterThan">
      <formula>100</formula>
    </cfRule>
    <cfRule type="cellIs" dxfId="1193" priority="55" stopIfTrue="1" operator="notEqual">
      <formula>H36</formula>
    </cfRule>
  </conditionalFormatting>
  <conditionalFormatting sqref="H39:J48">
    <cfRule type="cellIs" dxfId="1192" priority="53" stopIfTrue="1" operator="greaterThan">
      <formula>100</formula>
    </cfRule>
  </conditionalFormatting>
  <conditionalFormatting sqref="B49:G49">
    <cfRule type="cellIs" dxfId="1191" priority="52" stopIfTrue="1" operator="notEqual">
      <formula>B36</formula>
    </cfRule>
  </conditionalFormatting>
  <conditionalFormatting sqref="H49:J49">
    <cfRule type="cellIs" dxfId="1190" priority="50" stopIfTrue="1" operator="greaterThan">
      <formula>100</formula>
    </cfRule>
    <cfRule type="cellIs" dxfId="1189" priority="51" stopIfTrue="1" operator="notEqual">
      <formula>H36</formula>
    </cfRule>
  </conditionalFormatting>
  <conditionalFormatting sqref="H39:J48">
    <cfRule type="cellIs" dxfId="1188" priority="49" stopIfTrue="1" operator="greaterThan">
      <formula>100</formula>
    </cfRule>
  </conditionalFormatting>
  <conditionalFormatting sqref="B49:G49">
    <cfRule type="cellIs" dxfId="1187" priority="48" stopIfTrue="1" operator="notEqual">
      <formula>B36</formula>
    </cfRule>
  </conditionalFormatting>
  <conditionalFormatting sqref="H49:J49">
    <cfRule type="cellIs" dxfId="1186" priority="46" stopIfTrue="1" operator="greaterThan">
      <formula>100</formula>
    </cfRule>
    <cfRule type="cellIs" dxfId="1185" priority="47" stopIfTrue="1" operator="notEqual">
      <formula>H36</formula>
    </cfRule>
  </conditionalFormatting>
  <conditionalFormatting sqref="H39:J48">
    <cfRule type="cellIs" dxfId="1184" priority="45" stopIfTrue="1" operator="greaterThan">
      <formula>100</formula>
    </cfRule>
  </conditionalFormatting>
  <conditionalFormatting sqref="B53:G53">
    <cfRule type="cellIs" dxfId="1183" priority="44" stopIfTrue="1" operator="notEqual">
      <formula>B38</formula>
    </cfRule>
  </conditionalFormatting>
  <conditionalFormatting sqref="H53:J53">
    <cfRule type="cellIs" dxfId="1182" priority="42" stopIfTrue="1" operator="greaterThan">
      <formula>100</formula>
    </cfRule>
    <cfRule type="cellIs" dxfId="1181" priority="43" stopIfTrue="1" operator="notEqual">
      <formula>H38</formula>
    </cfRule>
  </conditionalFormatting>
  <conditionalFormatting sqref="H40:J52">
    <cfRule type="cellIs" dxfId="1180" priority="41" stopIfTrue="1" operator="greaterThan">
      <formula>100</formula>
    </cfRule>
  </conditionalFormatting>
  <conditionalFormatting sqref="B53:G53">
    <cfRule type="cellIs" dxfId="1179" priority="40" stopIfTrue="1" operator="notEqual">
      <formula>B38</formula>
    </cfRule>
  </conditionalFormatting>
  <conditionalFormatting sqref="H53:J53">
    <cfRule type="cellIs" dxfId="1178" priority="38" stopIfTrue="1" operator="greaterThan">
      <formula>100</formula>
    </cfRule>
    <cfRule type="cellIs" dxfId="1177" priority="39" stopIfTrue="1" operator="notEqual">
      <formula>H38</formula>
    </cfRule>
  </conditionalFormatting>
  <conditionalFormatting sqref="H40:J52">
    <cfRule type="cellIs" dxfId="1176" priority="37" stopIfTrue="1" operator="greaterThan">
      <formula>100</formula>
    </cfRule>
  </conditionalFormatting>
  <conditionalFormatting sqref="B49:G49">
    <cfRule type="cellIs" dxfId="1175" priority="36" stopIfTrue="1" operator="notEqual">
      <formula>B36</formula>
    </cfRule>
  </conditionalFormatting>
  <conditionalFormatting sqref="H49:J49">
    <cfRule type="cellIs" dxfId="1174" priority="34" stopIfTrue="1" operator="greaterThan">
      <formula>100</formula>
    </cfRule>
    <cfRule type="cellIs" dxfId="1173" priority="35" stopIfTrue="1" operator="notEqual">
      <formula>H36</formula>
    </cfRule>
  </conditionalFormatting>
  <conditionalFormatting sqref="H39:J48">
    <cfRule type="cellIs" dxfId="1172" priority="33" stopIfTrue="1" operator="greaterThan">
      <formula>100</formula>
    </cfRule>
  </conditionalFormatting>
  <conditionalFormatting sqref="B53:G53">
    <cfRule type="cellIs" dxfId="1171" priority="32" stopIfTrue="1" operator="notEqual">
      <formula>B38</formula>
    </cfRule>
  </conditionalFormatting>
  <conditionalFormatting sqref="H53:J53">
    <cfRule type="cellIs" dxfId="1170" priority="30" stopIfTrue="1" operator="greaterThan">
      <formula>100</formula>
    </cfRule>
    <cfRule type="cellIs" dxfId="1169" priority="31" stopIfTrue="1" operator="notEqual">
      <formula>H38</formula>
    </cfRule>
  </conditionalFormatting>
  <conditionalFormatting sqref="H40:J52">
    <cfRule type="cellIs" dxfId="1168" priority="29" stopIfTrue="1" operator="greaterThan">
      <formula>100</formula>
    </cfRule>
  </conditionalFormatting>
  <conditionalFormatting sqref="B53:G53">
    <cfRule type="cellIs" dxfId="1167" priority="28" stopIfTrue="1" operator="notEqual">
      <formula>B38</formula>
    </cfRule>
  </conditionalFormatting>
  <conditionalFormatting sqref="H53:J53">
    <cfRule type="cellIs" dxfId="1166" priority="26" stopIfTrue="1" operator="greaterThan">
      <formula>100</formula>
    </cfRule>
    <cfRule type="cellIs" dxfId="1165" priority="27" stopIfTrue="1" operator="notEqual">
      <formula>H38</formula>
    </cfRule>
  </conditionalFormatting>
  <conditionalFormatting sqref="H40:J52">
    <cfRule type="cellIs" dxfId="1164" priority="25" stopIfTrue="1" operator="greaterThan">
      <formula>100</formula>
    </cfRule>
  </conditionalFormatting>
  <conditionalFormatting sqref="B49:G49">
    <cfRule type="cellIs" dxfId="1163" priority="24" stopIfTrue="1" operator="notEqual">
      <formula>B36</formula>
    </cfRule>
  </conditionalFormatting>
  <conditionalFormatting sqref="H49:J49">
    <cfRule type="cellIs" dxfId="1162" priority="22" stopIfTrue="1" operator="greaterThan">
      <formula>100</formula>
    </cfRule>
    <cfRule type="cellIs" dxfId="1161" priority="23" stopIfTrue="1" operator="notEqual">
      <formula>H36</formula>
    </cfRule>
  </conditionalFormatting>
  <conditionalFormatting sqref="H39:J48">
    <cfRule type="cellIs" dxfId="1160" priority="21" stopIfTrue="1" operator="greaterThan">
      <formula>100</formula>
    </cfRule>
  </conditionalFormatting>
  <conditionalFormatting sqref="B53:G53">
    <cfRule type="cellIs" dxfId="1159" priority="20" stopIfTrue="1" operator="notEqual">
      <formula>B38</formula>
    </cfRule>
  </conditionalFormatting>
  <conditionalFormatting sqref="H53:J53">
    <cfRule type="cellIs" dxfId="1158" priority="18" stopIfTrue="1" operator="greaterThan">
      <formula>100</formula>
    </cfRule>
    <cfRule type="cellIs" dxfId="1157" priority="19" stopIfTrue="1" operator="notEqual">
      <formula>H38</formula>
    </cfRule>
  </conditionalFormatting>
  <conditionalFormatting sqref="H40:J52">
    <cfRule type="cellIs" dxfId="1156" priority="17" stopIfTrue="1" operator="greaterThan">
      <formula>100</formula>
    </cfRule>
  </conditionalFormatting>
  <conditionalFormatting sqref="B53:G53">
    <cfRule type="cellIs" dxfId="1155" priority="16" stopIfTrue="1" operator="notEqual">
      <formula>B38</formula>
    </cfRule>
  </conditionalFormatting>
  <conditionalFormatting sqref="H53:J53">
    <cfRule type="cellIs" dxfId="1154" priority="14" stopIfTrue="1" operator="greaterThan">
      <formula>100</formula>
    </cfRule>
    <cfRule type="cellIs" dxfId="1153" priority="15" stopIfTrue="1" operator="notEqual">
      <formula>H38</formula>
    </cfRule>
  </conditionalFormatting>
  <conditionalFormatting sqref="H40:J52">
    <cfRule type="cellIs" dxfId="1152" priority="13" stopIfTrue="1" operator="greaterThan">
      <formula>100</formula>
    </cfRule>
  </conditionalFormatting>
  <conditionalFormatting sqref="B53:G53">
    <cfRule type="cellIs" dxfId="1151" priority="12" stopIfTrue="1" operator="notEqual">
      <formula>B38</formula>
    </cfRule>
  </conditionalFormatting>
  <conditionalFormatting sqref="H53:J53">
    <cfRule type="cellIs" dxfId="1150" priority="10" stopIfTrue="1" operator="greaterThan">
      <formula>100</formula>
    </cfRule>
    <cfRule type="cellIs" dxfId="1149" priority="11" stopIfTrue="1" operator="notEqual">
      <formula>H38</formula>
    </cfRule>
  </conditionalFormatting>
  <conditionalFormatting sqref="H40:J52">
    <cfRule type="cellIs" dxfId="1148" priority="9" stopIfTrue="1" operator="greaterThan">
      <formula>100</formula>
    </cfRule>
  </conditionalFormatting>
  <conditionalFormatting sqref="B53:G53">
    <cfRule type="cellIs" dxfId="1147" priority="8" stopIfTrue="1" operator="notEqual">
      <formula>B38</formula>
    </cfRule>
  </conditionalFormatting>
  <conditionalFormatting sqref="H53:J53">
    <cfRule type="cellIs" dxfId="1146" priority="6" stopIfTrue="1" operator="greaterThan">
      <formula>100</formula>
    </cfRule>
    <cfRule type="cellIs" dxfId="1145" priority="7" stopIfTrue="1" operator="notEqual">
      <formula>H38</formula>
    </cfRule>
  </conditionalFormatting>
  <conditionalFormatting sqref="H40:J52">
    <cfRule type="cellIs" dxfId="1144" priority="5" stopIfTrue="1" operator="greaterThan">
      <formula>100</formula>
    </cfRule>
  </conditionalFormatting>
  <conditionalFormatting sqref="B53:M53">
    <cfRule type="cellIs" dxfId="1143" priority="4" stopIfTrue="1" operator="notEqual">
      <formula>B38</formula>
    </cfRule>
  </conditionalFormatting>
  <conditionalFormatting sqref="N53:P53">
    <cfRule type="cellIs" dxfId="1142" priority="2" stopIfTrue="1" operator="greaterThan">
      <formula>100</formula>
    </cfRule>
    <cfRule type="cellIs" dxfId="1141" priority="3" stopIfTrue="1" operator="notEqual">
      <formula>N38</formula>
    </cfRule>
  </conditionalFormatting>
  <conditionalFormatting sqref="N40:P52">
    <cfRule type="cellIs" dxfId="114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2"/>
  </sheetPr>
  <dimension ref="A3:X53"/>
  <sheetViews>
    <sheetView view="pageBreakPreview" zoomScaleNormal="80" zoomScaleSheetLayoutView="10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64</v>
      </c>
      <c r="C6" s="168">
        <f t="shared" si="0"/>
        <v>62</v>
      </c>
      <c r="D6" s="171">
        <f t="shared" ref="D6:D16" si="1">SUM(B6:C6)</f>
        <v>126</v>
      </c>
      <c r="E6" s="174"/>
      <c r="F6" s="174"/>
      <c r="G6" s="174"/>
      <c r="H6" s="174"/>
      <c r="I6" s="174"/>
      <c r="J6" s="174"/>
      <c r="K6" s="179">
        <f t="shared" ref="K6:L16" si="2">K42</f>
        <v>37</v>
      </c>
      <c r="L6" s="183">
        <f t="shared" si="2"/>
        <v>22</v>
      </c>
      <c r="M6" s="188">
        <f t="shared" ref="M6:M17" si="3">SUM(K6:L6)</f>
        <v>59</v>
      </c>
      <c r="N6" s="91">
        <f t="shared" ref="N6:P17" si="4">IF(OR(K6=0,B6=0),0,K6/B6*100)</f>
        <v>57.8125</v>
      </c>
      <c r="O6" s="194">
        <f t="shared" si="4"/>
        <v>35.483870967741936</v>
      </c>
      <c r="P6" s="196">
        <f t="shared" si="4"/>
        <v>46.825396825396822</v>
      </c>
    </row>
    <row r="7" spans="1:16" s="2" customFormat="1" ht="22.5" hidden="1" customHeight="1">
      <c r="A7" s="8" t="s">
        <v>7</v>
      </c>
      <c r="B7" s="161">
        <f t="shared" si="0"/>
        <v>36</v>
      </c>
      <c r="C7" s="168">
        <f t="shared" si="0"/>
        <v>41</v>
      </c>
      <c r="D7" s="130">
        <f t="shared" si="1"/>
        <v>77</v>
      </c>
      <c r="E7" s="175"/>
      <c r="F7" s="175"/>
      <c r="G7" s="175"/>
      <c r="H7" s="175"/>
      <c r="I7" s="175"/>
      <c r="J7" s="175"/>
      <c r="K7" s="162">
        <f t="shared" si="2"/>
        <v>17</v>
      </c>
      <c r="L7" s="169">
        <f t="shared" si="2"/>
        <v>19</v>
      </c>
      <c r="M7" s="130">
        <f t="shared" si="3"/>
        <v>36</v>
      </c>
      <c r="N7" s="139">
        <f t="shared" si="4"/>
        <v>47.222222222222221</v>
      </c>
      <c r="O7" s="145">
        <f t="shared" si="4"/>
        <v>46.341463414634148</v>
      </c>
      <c r="P7" s="151">
        <f t="shared" si="4"/>
        <v>46.753246753246749</v>
      </c>
    </row>
    <row r="8" spans="1:16" s="2" customFormat="1" ht="22.5" hidden="1" customHeight="1">
      <c r="A8" s="8" t="s">
        <v>11</v>
      </c>
      <c r="B8" s="161">
        <f t="shared" si="0"/>
        <v>39</v>
      </c>
      <c r="C8" s="168">
        <f t="shared" si="0"/>
        <v>47</v>
      </c>
      <c r="D8" s="130">
        <f t="shared" si="1"/>
        <v>86</v>
      </c>
      <c r="E8" s="175"/>
      <c r="F8" s="175"/>
      <c r="G8" s="175"/>
      <c r="H8" s="175"/>
      <c r="I8" s="175"/>
      <c r="J8" s="175"/>
      <c r="K8" s="162">
        <f t="shared" si="2"/>
        <v>27</v>
      </c>
      <c r="L8" s="169">
        <f t="shared" si="2"/>
        <v>27</v>
      </c>
      <c r="M8" s="130">
        <f t="shared" si="3"/>
        <v>54</v>
      </c>
      <c r="N8" s="139">
        <f t="shared" si="4"/>
        <v>69.230769230769226</v>
      </c>
      <c r="O8" s="145">
        <f t="shared" si="4"/>
        <v>57.446808510638306</v>
      </c>
      <c r="P8" s="151">
        <f t="shared" si="4"/>
        <v>62.790697674418603</v>
      </c>
    </row>
    <row r="9" spans="1:16" s="2" customFormat="1" ht="22.5" hidden="1" customHeight="1">
      <c r="A9" s="8" t="s">
        <v>5</v>
      </c>
      <c r="B9" s="161">
        <f t="shared" si="0"/>
        <v>44</v>
      </c>
      <c r="C9" s="168">
        <f t="shared" si="0"/>
        <v>41</v>
      </c>
      <c r="D9" s="130">
        <f t="shared" si="1"/>
        <v>85</v>
      </c>
      <c r="E9" s="175"/>
      <c r="F9" s="175"/>
      <c r="G9" s="175"/>
      <c r="H9" s="175"/>
      <c r="I9" s="175"/>
      <c r="J9" s="175"/>
      <c r="K9" s="162">
        <f t="shared" si="2"/>
        <v>21</v>
      </c>
      <c r="L9" s="169">
        <f t="shared" si="2"/>
        <v>29</v>
      </c>
      <c r="M9" s="130">
        <f t="shared" si="3"/>
        <v>50</v>
      </c>
      <c r="N9" s="139">
        <f t="shared" si="4"/>
        <v>47.727272727272727</v>
      </c>
      <c r="O9" s="145">
        <f t="shared" si="4"/>
        <v>70.731707317073173</v>
      </c>
      <c r="P9" s="151">
        <f t="shared" si="4"/>
        <v>58.82352941176471</v>
      </c>
    </row>
    <row r="10" spans="1:16" s="2" customFormat="1" ht="22.5" hidden="1" customHeight="1">
      <c r="A10" s="8" t="s">
        <v>17</v>
      </c>
      <c r="B10" s="161">
        <f t="shared" si="0"/>
        <v>68</v>
      </c>
      <c r="C10" s="168">
        <f t="shared" si="0"/>
        <v>74</v>
      </c>
      <c r="D10" s="130">
        <f t="shared" si="1"/>
        <v>142</v>
      </c>
      <c r="E10" s="175"/>
      <c r="F10" s="175"/>
      <c r="G10" s="175"/>
      <c r="H10" s="175"/>
      <c r="I10" s="175"/>
      <c r="J10" s="175"/>
      <c r="K10" s="162">
        <f t="shared" si="2"/>
        <v>32</v>
      </c>
      <c r="L10" s="169">
        <f t="shared" si="2"/>
        <v>46</v>
      </c>
      <c r="M10" s="130">
        <f t="shared" si="3"/>
        <v>78</v>
      </c>
      <c r="N10" s="139">
        <f t="shared" si="4"/>
        <v>47.058823529411761</v>
      </c>
      <c r="O10" s="145">
        <f t="shared" si="4"/>
        <v>62.162162162162161</v>
      </c>
      <c r="P10" s="151">
        <f t="shared" si="4"/>
        <v>54.929577464788736</v>
      </c>
    </row>
    <row r="11" spans="1:16" s="2" customFormat="1" ht="22.5" hidden="1" customHeight="1">
      <c r="A11" s="8" t="s">
        <v>4</v>
      </c>
      <c r="B11" s="161">
        <f t="shared" si="0"/>
        <v>92</v>
      </c>
      <c r="C11" s="168">
        <f t="shared" si="0"/>
        <v>83</v>
      </c>
      <c r="D11" s="130">
        <f t="shared" si="1"/>
        <v>175</v>
      </c>
      <c r="E11" s="175"/>
      <c r="F11" s="175"/>
      <c r="G11" s="175"/>
      <c r="H11" s="175"/>
      <c r="I11" s="175"/>
      <c r="J11" s="175"/>
      <c r="K11" s="162">
        <f t="shared" si="2"/>
        <v>53</v>
      </c>
      <c r="L11" s="169">
        <f t="shared" si="2"/>
        <v>47</v>
      </c>
      <c r="M11" s="130">
        <f t="shared" si="3"/>
        <v>100</v>
      </c>
      <c r="N11" s="139">
        <f t="shared" si="4"/>
        <v>57.608695652173914</v>
      </c>
      <c r="O11" s="145">
        <f t="shared" si="4"/>
        <v>56.626506024096393</v>
      </c>
      <c r="P11" s="151">
        <f t="shared" si="4"/>
        <v>57.142857142857139</v>
      </c>
    </row>
    <row r="12" spans="1:16" s="2" customFormat="1" ht="22.5" hidden="1" customHeight="1">
      <c r="A12" s="8" t="s">
        <v>10</v>
      </c>
      <c r="B12" s="161">
        <f t="shared" si="0"/>
        <v>77</v>
      </c>
      <c r="C12" s="168">
        <f t="shared" si="0"/>
        <v>92</v>
      </c>
      <c r="D12" s="130">
        <f t="shared" si="1"/>
        <v>169</v>
      </c>
      <c r="E12" s="175"/>
      <c r="F12" s="175"/>
      <c r="G12" s="175"/>
      <c r="H12" s="175"/>
      <c r="I12" s="175"/>
      <c r="J12" s="175"/>
      <c r="K12" s="162">
        <f t="shared" si="2"/>
        <v>55</v>
      </c>
      <c r="L12" s="169">
        <f t="shared" si="2"/>
        <v>58</v>
      </c>
      <c r="M12" s="130">
        <f t="shared" si="3"/>
        <v>113</v>
      </c>
      <c r="N12" s="139">
        <f t="shared" si="4"/>
        <v>71.428571428571431</v>
      </c>
      <c r="O12" s="145">
        <f t="shared" si="4"/>
        <v>63.04347826086957</v>
      </c>
      <c r="P12" s="151">
        <f t="shared" si="4"/>
        <v>66.863905325443781</v>
      </c>
    </row>
    <row r="13" spans="1:16" s="2" customFormat="1" ht="22.5" hidden="1" customHeight="1">
      <c r="A13" s="8" t="s">
        <v>14</v>
      </c>
      <c r="B13" s="161">
        <f t="shared" si="0"/>
        <v>88</v>
      </c>
      <c r="C13" s="168">
        <f t="shared" si="0"/>
        <v>103</v>
      </c>
      <c r="D13" s="130">
        <f t="shared" si="1"/>
        <v>191</v>
      </c>
      <c r="E13" s="175"/>
      <c r="F13" s="175"/>
      <c r="G13" s="175"/>
      <c r="H13" s="175"/>
      <c r="I13" s="175"/>
      <c r="J13" s="175"/>
      <c r="K13" s="162">
        <f t="shared" si="2"/>
        <v>60</v>
      </c>
      <c r="L13" s="169">
        <f t="shared" si="2"/>
        <v>71</v>
      </c>
      <c r="M13" s="130">
        <f t="shared" si="3"/>
        <v>131</v>
      </c>
      <c r="N13" s="139">
        <f t="shared" si="4"/>
        <v>68.181818181818173</v>
      </c>
      <c r="O13" s="145">
        <f t="shared" si="4"/>
        <v>68.932038834951456</v>
      </c>
      <c r="P13" s="151">
        <f t="shared" si="4"/>
        <v>68.586387434554979</v>
      </c>
    </row>
    <row r="14" spans="1:16" s="2" customFormat="1" ht="22.5" hidden="1" customHeight="1">
      <c r="A14" s="8" t="s">
        <v>20</v>
      </c>
      <c r="B14" s="161">
        <f t="shared" si="0"/>
        <v>89</v>
      </c>
      <c r="C14" s="168">
        <f t="shared" si="0"/>
        <v>99</v>
      </c>
      <c r="D14" s="130">
        <f t="shared" si="1"/>
        <v>188</v>
      </c>
      <c r="E14" s="175"/>
      <c r="F14" s="175"/>
      <c r="G14" s="175"/>
      <c r="H14" s="175"/>
      <c r="I14" s="175"/>
      <c r="J14" s="175"/>
      <c r="K14" s="162">
        <f t="shared" si="2"/>
        <v>58</v>
      </c>
      <c r="L14" s="169">
        <f t="shared" si="2"/>
        <v>59</v>
      </c>
      <c r="M14" s="130">
        <f t="shared" si="3"/>
        <v>117</v>
      </c>
      <c r="N14" s="139">
        <f t="shared" si="4"/>
        <v>65.168539325842701</v>
      </c>
      <c r="O14" s="145">
        <f t="shared" si="4"/>
        <v>59.595959595959592</v>
      </c>
      <c r="P14" s="151">
        <f t="shared" si="4"/>
        <v>62.234042553191493</v>
      </c>
    </row>
    <row r="15" spans="1:16" s="2" customFormat="1" ht="22.5" hidden="1" customHeight="1">
      <c r="A15" s="8" t="s">
        <v>23</v>
      </c>
      <c r="B15" s="161">
        <f t="shared" si="0"/>
        <v>70</v>
      </c>
      <c r="C15" s="168">
        <f t="shared" si="0"/>
        <v>84</v>
      </c>
      <c r="D15" s="130">
        <f t="shared" si="1"/>
        <v>154</v>
      </c>
      <c r="E15" s="174"/>
      <c r="F15" s="174"/>
      <c r="G15" s="174"/>
      <c r="H15" s="174"/>
      <c r="I15" s="174"/>
      <c r="J15" s="174"/>
      <c r="K15" s="161">
        <f t="shared" si="2"/>
        <v>51</v>
      </c>
      <c r="L15" s="168">
        <f t="shared" si="2"/>
        <v>65</v>
      </c>
      <c r="M15" s="130">
        <f t="shared" si="3"/>
        <v>116</v>
      </c>
      <c r="N15" s="139">
        <f t="shared" si="4"/>
        <v>72.857142857142847</v>
      </c>
      <c r="O15" s="145">
        <f t="shared" si="4"/>
        <v>77.38095238095238</v>
      </c>
      <c r="P15" s="151">
        <f t="shared" si="4"/>
        <v>75.324675324675326</v>
      </c>
    </row>
    <row r="16" spans="1:16" s="2" customFormat="1" ht="22.5" hidden="1" customHeight="1">
      <c r="A16" s="10" t="s">
        <v>35</v>
      </c>
      <c r="B16" s="162">
        <f t="shared" si="0"/>
        <v>317</v>
      </c>
      <c r="C16" s="169">
        <f t="shared" si="0"/>
        <v>475</v>
      </c>
      <c r="D16" s="172">
        <f t="shared" si="1"/>
        <v>792</v>
      </c>
      <c r="E16" s="176"/>
      <c r="F16" s="176"/>
      <c r="G16" s="176"/>
      <c r="H16" s="176"/>
      <c r="I16" s="176"/>
      <c r="J16" s="176"/>
      <c r="K16" s="162">
        <f t="shared" si="2"/>
        <v>203</v>
      </c>
      <c r="L16" s="169">
        <f t="shared" si="2"/>
        <v>251</v>
      </c>
      <c r="M16" s="130">
        <f t="shared" si="3"/>
        <v>454</v>
      </c>
      <c r="N16" s="190">
        <f t="shared" si="4"/>
        <v>64.037854889589909</v>
      </c>
      <c r="O16" s="195">
        <f t="shared" si="4"/>
        <v>52.84210526315789</v>
      </c>
      <c r="P16" s="197">
        <f t="shared" si="4"/>
        <v>57.323232323232318</v>
      </c>
    </row>
    <row r="17" spans="1:24" s="2" customFormat="1" ht="22.5" hidden="1" customHeight="1">
      <c r="A17" s="11" t="s">
        <v>34</v>
      </c>
      <c r="B17" s="42">
        <f>SUM(B6:B16)</f>
        <v>984</v>
      </c>
      <c r="C17" s="22">
        <f>SUM(C6:C16)</f>
        <v>1201</v>
      </c>
      <c r="D17" s="37">
        <f>SUM(D6:D16)</f>
        <v>2185</v>
      </c>
      <c r="E17" s="177"/>
      <c r="F17" s="177"/>
      <c r="G17" s="177"/>
      <c r="H17" s="177"/>
      <c r="I17" s="177"/>
      <c r="J17" s="177"/>
      <c r="K17" s="42">
        <f>SUM(K6:K16)</f>
        <v>614</v>
      </c>
      <c r="L17" s="22">
        <f>SUM(L6:L16)</f>
        <v>694</v>
      </c>
      <c r="M17" s="37">
        <f t="shared" si="3"/>
        <v>1308</v>
      </c>
      <c r="N17" s="143">
        <f t="shared" si="4"/>
        <v>62.398373983739845</v>
      </c>
      <c r="O17" s="149">
        <f t="shared" si="4"/>
        <v>57.785179017485433</v>
      </c>
      <c r="P17" s="155">
        <f t="shared" si="4"/>
        <v>59.862700228832956</v>
      </c>
    </row>
    <row r="18" spans="1:24" hidden="1"/>
    <row r="19" spans="1:24" hidden="1"/>
    <row r="20" spans="1:24" s="2" customFormat="1" ht="22.5" customHeight="1">
      <c r="A20" s="156" t="s">
        <v>125</v>
      </c>
      <c r="B20" s="163"/>
      <c r="C20" s="163"/>
      <c r="D20" s="163"/>
      <c r="E20" s="163"/>
      <c r="F20" s="163"/>
      <c r="G20" s="163"/>
      <c r="H20" s="163"/>
      <c r="I20" s="163"/>
      <c r="J20" s="163"/>
      <c r="K20" s="163"/>
      <c r="L20" s="184"/>
      <c r="M20" s="15" t="s">
        <v>74</v>
      </c>
      <c r="N20" s="31"/>
      <c r="O20" s="15" t="s">
        <v>75</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14</v>
      </c>
      <c r="C23" s="170">
        <v>19</v>
      </c>
      <c r="D23" s="171">
        <f t="shared" ref="D23:D35" si="5">SUM(B23:C23)</f>
        <v>33</v>
      </c>
      <c r="E23" s="164">
        <v>3</v>
      </c>
      <c r="F23" s="170">
        <v>5</v>
      </c>
      <c r="G23" s="171">
        <f t="shared" ref="G23:G35" si="6">SUM(E23:F23)</f>
        <v>8</v>
      </c>
      <c r="H23" s="164">
        <v>4</v>
      </c>
      <c r="I23" s="170">
        <v>5</v>
      </c>
      <c r="J23" s="171">
        <f t="shared" ref="J23:J35" si="7">SUM(H23:I23)</f>
        <v>9</v>
      </c>
      <c r="K23" s="180">
        <f t="shared" ref="K23:L35" si="8">E23+H23</f>
        <v>7</v>
      </c>
      <c r="L23" s="185">
        <f t="shared" si="8"/>
        <v>10</v>
      </c>
      <c r="M23" s="189">
        <f t="shared" ref="M23:M35" si="9">SUM(K23:L23)</f>
        <v>17</v>
      </c>
      <c r="N23" s="91">
        <f t="shared" ref="N23:P36" si="10">IF(OR(K23=0,B23=0),0,K23/B23*100)</f>
        <v>50</v>
      </c>
      <c r="O23" s="97">
        <f t="shared" si="10"/>
        <v>52.631578947368418</v>
      </c>
      <c r="P23" s="103">
        <f t="shared" si="10"/>
        <v>51.515151515151516</v>
      </c>
      <c r="Q23" s="158"/>
      <c r="R23" s="198"/>
      <c r="S23" s="1" t="s">
        <v>28</v>
      </c>
      <c r="T23" s="1"/>
      <c r="U23" s="1"/>
      <c r="V23" s="1"/>
      <c r="W23" s="1"/>
      <c r="X23" s="1"/>
    </row>
    <row r="24" spans="1:24" s="2" customFormat="1" ht="22.5" customHeight="1">
      <c r="A24" s="157" t="s">
        <v>70</v>
      </c>
      <c r="B24" s="164">
        <v>8</v>
      </c>
      <c r="C24" s="170">
        <v>13</v>
      </c>
      <c r="D24" s="171">
        <f t="shared" si="5"/>
        <v>21</v>
      </c>
      <c r="E24" s="164">
        <v>0</v>
      </c>
      <c r="F24" s="170">
        <v>1</v>
      </c>
      <c r="G24" s="171">
        <f t="shared" si="6"/>
        <v>1</v>
      </c>
      <c r="H24" s="164">
        <v>2</v>
      </c>
      <c r="I24" s="170">
        <v>6</v>
      </c>
      <c r="J24" s="171">
        <f t="shared" si="7"/>
        <v>8</v>
      </c>
      <c r="K24" s="181">
        <f t="shared" si="8"/>
        <v>2</v>
      </c>
      <c r="L24" s="186">
        <f t="shared" si="8"/>
        <v>7</v>
      </c>
      <c r="M24" s="130">
        <f t="shared" si="9"/>
        <v>9</v>
      </c>
      <c r="N24" s="139">
        <f t="shared" si="10"/>
        <v>25</v>
      </c>
      <c r="O24" s="145">
        <f t="shared" si="10"/>
        <v>53.846153846153847</v>
      </c>
      <c r="P24" s="151">
        <f t="shared" si="10"/>
        <v>42.857142857142854</v>
      </c>
      <c r="R24" s="1"/>
      <c r="S24" s="1" t="s">
        <v>61</v>
      </c>
      <c r="T24" s="1"/>
      <c r="U24" s="1"/>
      <c r="V24" s="1"/>
      <c r="W24" s="1"/>
      <c r="X24" s="1"/>
    </row>
    <row r="25" spans="1:24" s="2" customFormat="1" ht="22.5" customHeight="1">
      <c r="A25" s="65" t="s">
        <v>0</v>
      </c>
      <c r="B25" s="164">
        <v>64</v>
      </c>
      <c r="C25" s="170">
        <v>62</v>
      </c>
      <c r="D25" s="171">
        <f t="shared" si="5"/>
        <v>126</v>
      </c>
      <c r="E25" s="164">
        <v>19</v>
      </c>
      <c r="F25" s="170">
        <v>10</v>
      </c>
      <c r="G25" s="171">
        <f t="shared" si="6"/>
        <v>29</v>
      </c>
      <c r="H25" s="164">
        <v>18</v>
      </c>
      <c r="I25" s="170">
        <v>12</v>
      </c>
      <c r="J25" s="171">
        <f t="shared" si="7"/>
        <v>30</v>
      </c>
      <c r="K25" s="181">
        <f t="shared" si="8"/>
        <v>37</v>
      </c>
      <c r="L25" s="186">
        <f t="shared" si="8"/>
        <v>22</v>
      </c>
      <c r="M25" s="171">
        <f t="shared" si="9"/>
        <v>59</v>
      </c>
      <c r="N25" s="191">
        <f t="shared" si="10"/>
        <v>57.8125</v>
      </c>
      <c r="O25" s="101">
        <f t="shared" si="10"/>
        <v>35.483870967741936</v>
      </c>
      <c r="P25" s="107">
        <f t="shared" si="10"/>
        <v>46.825396825396822</v>
      </c>
      <c r="S25" s="1" t="s">
        <v>21</v>
      </c>
      <c r="T25" s="1"/>
      <c r="U25" s="1"/>
      <c r="V25" s="1"/>
      <c r="W25" s="1"/>
      <c r="X25" s="1"/>
    </row>
    <row r="26" spans="1:24" s="2" customFormat="1" ht="22.5" customHeight="1">
      <c r="A26" s="8" t="s">
        <v>7</v>
      </c>
      <c r="B26" s="164">
        <v>36</v>
      </c>
      <c r="C26" s="170">
        <v>41</v>
      </c>
      <c r="D26" s="171">
        <f t="shared" si="5"/>
        <v>77</v>
      </c>
      <c r="E26" s="164">
        <v>14</v>
      </c>
      <c r="F26" s="170">
        <v>5</v>
      </c>
      <c r="G26" s="130">
        <f t="shared" si="6"/>
        <v>19</v>
      </c>
      <c r="H26" s="164">
        <v>3</v>
      </c>
      <c r="I26" s="170">
        <v>14</v>
      </c>
      <c r="J26" s="130">
        <f t="shared" si="7"/>
        <v>17</v>
      </c>
      <c r="K26" s="181">
        <f t="shared" si="8"/>
        <v>17</v>
      </c>
      <c r="L26" s="186">
        <f t="shared" si="8"/>
        <v>19</v>
      </c>
      <c r="M26" s="130">
        <f t="shared" si="9"/>
        <v>36</v>
      </c>
      <c r="N26" s="139">
        <f t="shared" si="10"/>
        <v>47.222222222222221</v>
      </c>
      <c r="O26" s="145">
        <f t="shared" si="10"/>
        <v>46.341463414634148</v>
      </c>
      <c r="P26" s="151">
        <f t="shared" si="10"/>
        <v>46.753246753246749</v>
      </c>
    </row>
    <row r="27" spans="1:24" s="2" customFormat="1" ht="22.5" customHeight="1">
      <c r="A27" s="8" t="s">
        <v>11</v>
      </c>
      <c r="B27" s="164">
        <v>39</v>
      </c>
      <c r="C27" s="170">
        <v>47</v>
      </c>
      <c r="D27" s="171">
        <f t="shared" si="5"/>
        <v>86</v>
      </c>
      <c r="E27" s="164">
        <v>14</v>
      </c>
      <c r="F27" s="170">
        <v>16</v>
      </c>
      <c r="G27" s="130">
        <f t="shared" si="6"/>
        <v>30</v>
      </c>
      <c r="H27" s="164">
        <v>13</v>
      </c>
      <c r="I27" s="170">
        <v>11</v>
      </c>
      <c r="J27" s="130">
        <f t="shared" si="7"/>
        <v>24</v>
      </c>
      <c r="K27" s="181">
        <f t="shared" si="8"/>
        <v>27</v>
      </c>
      <c r="L27" s="186">
        <f t="shared" si="8"/>
        <v>27</v>
      </c>
      <c r="M27" s="130">
        <f t="shared" si="9"/>
        <v>54</v>
      </c>
      <c r="N27" s="139">
        <f t="shared" si="10"/>
        <v>69.230769230769226</v>
      </c>
      <c r="O27" s="145">
        <f t="shared" si="10"/>
        <v>57.446808510638306</v>
      </c>
      <c r="P27" s="151">
        <f t="shared" si="10"/>
        <v>62.790697674418603</v>
      </c>
      <c r="R27" s="199"/>
      <c r="S27" s="1" t="s">
        <v>16</v>
      </c>
    </row>
    <row r="28" spans="1:24" s="2" customFormat="1" ht="22.5" customHeight="1">
      <c r="A28" s="8" t="s">
        <v>5</v>
      </c>
      <c r="B28" s="164">
        <v>44</v>
      </c>
      <c r="C28" s="170">
        <v>41</v>
      </c>
      <c r="D28" s="171">
        <f t="shared" si="5"/>
        <v>85</v>
      </c>
      <c r="E28" s="164">
        <v>7</v>
      </c>
      <c r="F28" s="170">
        <v>15</v>
      </c>
      <c r="G28" s="130">
        <f t="shared" si="6"/>
        <v>22</v>
      </c>
      <c r="H28" s="164">
        <v>14</v>
      </c>
      <c r="I28" s="170">
        <v>14</v>
      </c>
      <c r="J28" s="130">
        <f t="shared" si="7"/>
        <v>28</v>
      </c>
      <c r="K28" s="181">
        <f t="shared" si="8"/>
        <v>21</v>
      </c>
      <c r="L28" s="186">
        <f t="shared" si="8"/>
        <v>29</v>
      </c>
      <c r="M28" s="130">
        <f t="shared" si="9"/>
        <v>50</v>
      </c>
      <c r="N28" s="139">
        <f t="shared" si="10"/>
        <v>47.727272727272727</v>
      </c>
      <c r="O28" s="145">
        <f t="shared" si="10"/>
        <v>70.731707317073173</v>
      </c>
      <c r="P28" s="151">
        <f t="shared" si="10"/>
        <v>58.82352941176471</v>
      </c>
      <c r="S28" s="1" t="s">
        <v>62</v>
      </c>
    </row>
    <row r="29" spans="1:24" s="2" customFormat="1" ht="22.5" customHeight="1">
      <c r="A29" s="8" t="s">
        <v>17</v>
      </c>
      <c r="B29" s="164">
        <v>68</v>
      </c>
      <c r="C29" s="170">
        <v>74</v>
      </c>
      <c r="D29" s="171">
        <f t="shared" si="5"/>
        <v>142</v>
      </c>
      <c r="E29" s="164">
        <v>19</v>
      </c>
      <c r="F29" s="170">
        <v>19</v>
      </c>
      <c r="G29" s="130">
        <f t="shared" si="6"/>
        <v>38</v>
      </c>
      <c r="H29" s="164">
        <v>13</v>
      </c>
      <c r="I29" s="170">
        <v>27</v>
      </c>
      <c r="J29" s="130">
        <f t="shared" si="7"/>
        <v>40</v>
      </c>
      <c r="K29" s="181">
        <f t="shared" si="8"/>
        <v>32</v>
      </c>
      <c r="L29" s="186">
        <f t="shared" si="8"/>
        <v>46</v>
      </c>
      <c r="M29" s="130">
        <f t="shared" si="9"/>
        <v>78</v>
      </c>
      <c r="N29" s="139">
        <f t="shared" si="10"/>
        <v>47.058823529411761</v>
      </c>
      <c r="O29" s="145">
        <f t="shared" si="10"/>
        <v>62.162162162162161</v>
      </c>
      <c r="P29" s="151">
        <f t="shared" si="10"/>
        <v>54.929577464788736</v>
      </c>
    </row>
    <row r="30" spans="1:24" s="2" customFormat="1" ht="22.5" customHeight="1">
      <c r="A30" s="8" t="s">
        <v>4</v>
      </c>
      <c r="B30" s="164">
        <v>92</v>
      </c>
      <c r="C30" s="170">
        <v>83</v>
      </c>
      <c r="D30" s="171">
        <f t="shared" si="5"/>
        <v>175</v>
      </c>
      <c r="E30" s="164">
        <v>26</v>
      </c>
      <c r="F30" s="170">
        <v>27</v>
      </c>
      <c r="G30" s="130">
        <f t="shared" si="6"/>
        <v>53</v>
      </c>
      <c r="H30" s="164">
        <v>27</v>
      </c>
      <c r="I30" s="170">
        <v>20</v>
      </c>
      <c r="J30" s="130">
        <f t="shared" si="7"/>
        <v>47</v>
      </c>
      <c r="K30" s="181">
        <f t="shared" si="8"/>
        <v>53</v>
      </c>
      <c r="L30" s="186">
        <f t="shared" si="8"/>
        <v>47</v>
      </c>
      <c r="M30" s="130">
        <f t="shared" si="9"/>
        <v>100</v>
      </c>
      <c r="N30" s="139">
        <f t="shared" si="10"/>
        <v>57.608695652173914</v>
      </c>
      <c r="O30" s="145">
        <f t="shared" si="10"/>
        <v>56.626506024096393</v>
      </c>
      <c r="P30" s="151">
        <f t="shared" si="10"/>
        <v>57.142857142857139</v>
      </c>
    </row>
    <row r="31" spans="1:24" s="2" customFormat="1" ht="22.5" customHeight="1">
      <c r="A31" s="8" t="s">
        <v>10</v>
      </c>
      <c r="B31" s="164">
        <v>77</v>
      </c>
      <c r="C31" s="170">
        <v>92</v>
      </c>
      <c r="D31" s="171">
        <f t="shared" si="5"/>
        <v>169</v>
      </c>
      <c r="E31" s="164">
        <v>31</v>
      </c>
      <c r="F31" s="170">
        <v>36</v>
      </c>
      <c r="G31" s="130">
        <f t="shared" si="6"/>
        <v>67</v>
      </c>
      <c r="H31" s="164">
        <v>24</v>
      </c>
      <c r="I31" s="170">
        <v>22</v>
      </c>
      <c r="J31" s="130">
        <f t="shared" si="7"/>
        <v>46</v>
      </c>
      <c r="K31" s="181">
        <f t="shared" si="8"/>
        <v>55</v>
      </c>
      <c r="L31" s="186">
        <f t="shared" si="8"/>
        <v>58</v>
      </c>
      <c r="M31" s="130">
        <f t="shared" si="9"/>
        <v>113</v>
      </c>
      <c r="N31" s="139">
        <f t="shared" si="10"/>
        <v>71.428571428571431</v>
      </c>
      <c r="O31" s="145">
        <f t="shared" si="10"/>
        <v>63.04347826086957</v>
      </c>
      <c r="P31" s="151">
        <f t="shared" si="10"/>
        <v>66.863905325443781</v>
      </c>
    </row>
    <row r="32" spans="1:24" s="2" customFormat="1" ht="22.5" customHeight="1">
      <c r="A32" s="8" t="s">
        <v>14</v>
      </c>
      <c r="B32" s="164">
        <v>88</v>
      </c>
      <c r="C32" s="170">
        <v>103</v>
      </c>
      <c r="D32" s="171">
        <f t="shared" si="5"/>
        <v>191</v>
      </c>
      <c r="E32" s="164">
        <v>34</v>
      </c>
      <c r="F32" s="170">
        <v>48</v>
      </c>
      <c r="G32" s="130">
        <f t="shared" si="6"/>
        <v>82</v>
      </c>
      <c r="H32" s="164">
        <v>26</v>
      </c>
      <c r="I32" s="170">
        <v>23</v>
      </c>
      <c r="J32" s="130">
        <f t="shared" si="7"/>
        <v>49</v>
      </c>
      <c r="K32" s="181">
        <f t="shared" si="8"/>
        <v>60</v>
      </c>
      <c r="L32" s="186">
        <f t="shared" si="8"/>
        <v>71</v>
      </c>
      <c r="M32" s="130">
        <f t="shared" si="9"/>
        <v>131</v>
      </c>
      <c r="N32" s="139">
        <f t="shared" si="10"/>
        <v>68.181818181818173</v>
      </c>
      <c r="O32" s="145">
        <f t="shared" si="10"/>
        <v>68.932038834951456</v>
      </c>
      <c r="P32" s="151">
        <f t="shared" si="10"/>
        <v>68.586387434554979</v>
      </c>
    </row>
    <row r="33" spans="1:16" s="2" customFormat="1" ht="22.5" customHeight="1">
      <c r="A33" s="8" t="s">
        <v>20</v>
      </c>
      <c r="B33" s="164">
        <v>89</v>
      </c>
      <c r="C33" s="170">
        <v>99</v>
      </c>
      <c r="D33" s="171">
        <f t="shared" si="5"/>
        <v>188</v>
      </c>
      <c r="E33" s="164">
        <v>43</v>
      </c>
      <c r="F33" s="170">
        <v>39</v>
      </c>
      <c r="G33" s="130">
        <f t="shared" si="6"/>
        <v>82</v>
      </c>
      <c r="H33" s="164">
        <v>15</v>
      </c>
      <c r="I33" s="170">
        <v>20</v>
      </c>
      <c r="J33" s="130">
        <f t="shared" si="7"/>
        <v>35</v>
      </c>
      <c r="K33" s="181">
        <f t="shared" si="8"/>
        <v>58</v>
      </c>
      <c r="L33" s="186">
        <f t="shared" si="8"/>
        <v>59</v>
      </c>
      <c r="M33" s="130">
        <f t="shared" si="9"/>
        <v>117</v>
      </c>
      <c r="N33" s="139">
        <f t="shared" si="10"/>
        <v>65.168539325842701</v>
      </c>
      <c r="O33" s="145">
        <f t="shared" si="10"/>
        <v>59.595959595959592</v>
      </c>
      <c r="P33" s="151">
        <f t="shared" si="10"/>
        <v>62.234042553191493</v>
      </c>
    </row>
    <row r="34" spans="1:16" s="2" customFormat="1" ht="22.5" customHeight="1">
      <c r="A34" s="8" t="s">
        <v>23</v>
      </c>
      <c r="B34" s="164">
        <v>70</v>
      </c>
      <c r="C34" s="170">
        <v>84</v>
      </c>
      <c r="D34" s="171">
        <f t="shared" si="5"/>
        <v>154</v>
      </c>
      <c r="E34" s="164">
        <v>30</v>
      </c>
      <c r="F34" s="170">
        <v>40</v>
      </c>
      <c r="G34" s="130">
        <f t="shared" si="6"/>
        <v>70</v>
      </c>
      <c r="H34" s="164">
        <v>21</v>
      </c>
      <c r="I34" s="170">
        <v>25</v>
      </c>
      <c r="J34" s="130">
        <f t="shared" si="7"/>
        <v>46</v>
      </c>
      <c r="K34" s="181">
        <f t="shared" si="8"/>
        <v>51</v>
      </c>
      <c r="L34" s="186">
        <f t="shared" si="8"/>
        <v>65</v>
      </c>
      <c r="M34" s="130">
        <f t="shared" si="9"/>
        <v>116</v>
      </c>
      <c r="N34" s="139">
        <f t="shared" si="10"/>
        <v>72.857142857142847</v>
      </c>
      <c r="O34" s="145">
        <f t="shared" si="10"/>
        <v>77.38095238095238</v>
      </c>
      <c r="P34" s="151">
        <f t="shared" si="10"/>
        <v>75.324675324675326</v>
      </c>
    </row>
    <row r="35" spans="1:16" s="2" customFormat="1" ht="22.5" customHeight="1">
      <c r="A35" s="10" t="s">
        <v>35</v>
      </c>
      <c r="B35" s="164">
        <v>317</v>
      </c>
      <c r="C35" s="170">
        <v>475</v>
      </c>
      <c r="D35" s="171">
        <f t="shared" si="5"/>
        <v>792</v>
      </c>
      <c r="E35" s="164">
        <v>114</v>
      </c>
      <c r="F35" s="170">
        <v>143</v>
      </c>
      <c r="G35" s="172">
        <f t="shared" si="6"/>
        <v>257</v>
      </c>
      <c r="H35" s="164">
        <v>89</v>
      </c>
      <c r="I35" s="170">
        <v>108</v>
      </c>
      <c r="J35" s="172">
        <f t="shared" si="7"/>
        <v>197</v>
      </c>
      <c r="K35" s="182">
        <f t="shared" si="8"/>
        <v>203</v>
      </c>
      <c r="L35" s="187">
        <f t="shared" si="8"/>
        <v>251</v>
      </c>
      <c r="M35" s="130">
        <f t="shared" si="9"/>
        <v>454</v>
      </c>
      <c r="N35" s="190">
        <f t="shared" si="10"/>
        <v>64.037854889589909</v>
      </c>
      <c r="O35" s="195">
        <f t="shared" si="10"/>
        <v>52.84210526315789</v>
      </c>
      <c r="P35" s="197">
        <f t="shared" si="10"/>
        <v>57.323232323232318</v>
      </c>
    </row>
    <row r="36" spans="1:16" s="2" customFormat="1" ht="22.5" customHeight="1">
      <c r="A36" s="11" t="s">
        <v>34</v>
      </c>
      <c r="B36" s="42">
        <f t="shared" ref="B36:M36" si="11">SUM(B23:B35)</f>
        <v>1006</v>
      </c>
      <c r="C36" s="22">
        <f t="shared" si="11"/>
        <v>1233</v>
      </c>
      <c r="D36" s="37">
        <f t="shared" si="11"/>
        <v>2239</v>
      </c>
      <c r="E36" s="42">
        <f t="shared" si="11"/>
        <v>354</v>
      </c>
      <c r="F36" s="22">
        <f t="shared" si="11"/>
        <v>404</v>
      </c>
      <c r="G36" s="37">
        <f t="shared" si="11"/>
        <v>758</v>
      </c>
      <c r="H36" s="42">
        <f t="shared" si="11"/>
        <v>269</v>
      </c>
      <c r="I36" s="22">
        <f t="shared" si="11"/>
        <v>307</v>
      </c>
      <c r="J36" s="37">
        <f t="shared" si="11"/>
        <v>576</v>
      </c>
      <c r="K36" s="42">
        <f t="shared" si="11"/>
        <v>623</v>
      </c>
      <c r="L36" s="22">
        <f t="shared" si="11"/>
        <v>711</v>
      </c>
      <c r="M36" s="37">
        <f t="shared" si="11"/>
        <v>1334</v>
      </c>
      <c r="N36" s="143">
        <f t="shared" si="10"/>
        <v>61.928429423459242</v>
      </c>
      <c r="O36" s="149">
        <f t="shared" si="10"/>
        <v>57.664233576642332</v>
      </c>
      <c r="P36" s="155">
        <f t="shared" si="10"/>
        <v>59.58016971862439</v>
      </c>
    </row>
    <row r="38" spans="1:16" s="2" customFormat="1" ht="13.5">
      <c r="A38" s="158" t="s">
        <v>9</v>
      </c>
      <c r="B38" s="165">
        <f>B36</f>
        <v>1006</v>
      </c>
      <c r="C38" s="165">
        <f>C36</f>
        <v>1233</v>
      </c>
      <c r="D38" s="173">
        <f>SUM(B38:C38)</f>
        <v>2239</v>
      </c>
      <c r="E38" s="178">
        <f>E36</f>
        <v>354</v>
      </c>
      <c r="F38" s="178">
        <f>F36</f>
        <v>404</v>
      </c>
      <c r="G38" s="173">
        <f>SUM(E38:F38)</f>
        <v>758</v>
      </c>
      <c r="H38" s="178">
        <f>H36</f>
        <v>269</v>
      </c>
      <c r="I38" s="178">
        <f>I36</f>
        <v>307</v>
      </c>
      <c r="J38" s="173">
        <f>SUM(H38:I38)</f>
        <v>576</v>
      </c>
      <c r="K38" s="165">
        <f>K36</f>
        <v>623</v>
      </c>
      <c r="L38" s="165">
        <f>L36</f>
        <v>711</v>
      </c>
      <c r="M38" s="173">
        <f>SUM(K38:L38)</f>
        <v>1334</v>
      </c>
      <c r="N38" s="192">
        <f>IF(OR(K38=0,B38=0),0,K38/B38*100)</f>
        <v>61.928429423459242</v>
      </c>
      <c r="O38" s="192">
        <f>IF(OR(L38=0,C38=0),0,L38/C38*100)</f>
        <v>57.664233576642332</v>
      </c>
      <c r="P38" s="192">
        <f>IF(OR(M38=0,D38=0),0,M38/D38*100)</f>
        <v>59.58016971862439</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14</v>
      </c>
      <c r="C40" s="167">
        <f t="shared" ref="C40:C52" si="13">ROUND(IF(C23=0,0,C23*$C$38/$C$36),0)</f>
        <v>19</v>
      </c>
      <c r="D40" s="166">
        <f t="shared" ref="D40:D52" si="14">SUM(B40:C40)</f>
        <v>33</v>
      </c>
      <c r="E40" s="167">
        <f t="shared" ref="E40:E52" si="15">ROUND(IF(E23=0,0,E23*$E$38/$E$36),0)</f>
        <v>3</v>
      </c>
      <c r="F40" s="167">
        <f t="shared" ref="F40:F52" si="16">ROUND(IF(F23=0,0,F23*$F$38/$F$36),0)</f>
        <v>5</v>
      </c>
      <c r="G40" s="166">
        <f t="shared" ref="G40:G52" si="17">SUM(E40:F40)</f>
        <v>8</v>
      </c>
      <c r="H40" s="167">
        <f t="shared" ref="H40:H52" si="18">ROUND(IF(H23=0,0,H23*$H$38/$H$36),0)</f>
        <v>4</v>
      </c>
      <c r="I40" s="167">
        <f t="shared" ref="I40:I52" si="19">ROUND(IF(I23=0,0,I23*$I$38/$I$36),0)</f>
        <v>5</v>
      </c>
      <c r="J40" s="166">
        <f t="shared" ref="J40:J52" si="20">SUM(H40:I40)</f>
        <v>9</v>
      </c>
      <c r="K40" s="167">
        <f t="shared" ref="K40:K52" si="21">ROUND(IF(K23=0,0,K23*$K$38/$K$36),0)</f>
        <v>7</v>
      </c>
      <c r="L40" s="167">
        <f t="shared" ref="L40:L52" si="22">ROUND(IF(L23=0,0,L23*$L$38/$L$36),0)</f>
        <v>10</v>
      </c>
      <c r="M40" s="166">
        <f t="shared" ref="M40:M52" si="23">SUM(K40:L40)</f>
        <v>17</v>
      </c>
      <c r="N40" s="193">
        <f t="shared" ref="N40:P52" si="24">IF(OR(K40=0,B40=0),0,K40/B40*100)</f>
        <v>50</v>
      </c>
      <c r="O40" s="193">
        <f t="shared" si="24"/>
        <v>52.631578947368418</v>
      </c>
      <c r="P40" s="193">
        <f t="shared" si="24"/>
        <v>51.515151515151516</v>
      </c>
    </row>
    <row r="41" spans="1:16" s="2" customFormat="1" ht="13.5">
      <c r="A41" s="159" t="s">
        <v>70</v>
      </c>
      <c r="B41" s="167">
        <f t="shared" si="12"/>
        <v>8</v>
      </c>
      <c r="C41" s="167">
        <f t="shared" si="13"/>
        <v>13</v>
      </c>
      <c r="D41" s="166">
        <f t="shared" si="14"/>
        <v>21</v>
      </c>
      <c r="E41" s="167">
        <f t="shared" si="15"/>
        <v>0</v>
      </c>
      <c r="F41" s="167">
        <f t="shared" si="16"/>
        <v>1</v>
      </c>
      <c r="G41" s="166">
        <f t="shared" si="17"/>
        <v>1</v>
      </c>
      <c r="H41" s="167">
        <f t="shared" si="18"/>
        <v>2</v>
      </c>
      <c r="I41" s="167">
        <f t="shared" si="19"/>
        <v>6</v>
      </c>
      <c r="J41" s="166">
        <f t="shared" si="20"/>
        <v>8</v>
      </c>
      <c r="K41" s="167">
        <f t="shared" si="21"/>
        <v>2</v>
      </c>
      <c r="L41" s="167">
        <f t="shared" si="22"/>
        <v>7</v>
      </c>
      <c r="M41" s="166">
        <f t="shared" si="23"/>
        <v>9</v>
      </c>
      <c r="N41" s="193">
        <f t="shared" si="24"/>
        <v>25</v>
      </c>
      <c r="O41" s="193">
        <f t="shared" si="24"/>
        <v>53.846153846153847</v>
      </c>
      <c r="P41" s="193">
        <f t="shared" si="24"/>
        <v>42.857142857142854</v>
      </c>
    </row>
    <row r="42" spans="1:16" s="2" customFormat="1" ht="13.5">
      <c r="A42" s="160" t="s">
        <v>0</v>
      </c>
      <c r="B42" s="167">
        <f t="shared" si="12"/>
        <v>64</v>
      </c>
      <c r="C42" s="167">
        <f t="shared" si="13"/>
        <v>62</v>
      </c>
      <c r="D42" s="166">
        <f t="shared" si="14"/>
        <v>126</v>
      </c>
      <c r="E42" s="167">
        <f t="shared" si="15"/>
        <v>19</v>
      </c>
      <c r="F42" s="167">
        <f t="shared" si="16"/>
        <v>10</v>
      </c>
      <c r="G42" s="166">
        <f t="shared" si="17"/>
        <v>29</v>
      </c>
      <c r="H42" s="167">
        <f t="shared" si="18"/>
        <v>18</v>
      </c>
      <c r="I42" s="167">
        <f t="shared" si="19"/>
        <v>12</v>
      </c>
      <c r="J42" s="166">
        <f t="shared" si="20"/>
        <v>30</v>
      </c>
      <c r="K42" s="167">
        <f t="shared" si="21"/>
        <v>37</v>
      </c>
      <c r="L42" s="167">
        <f t="shared" si="22"/>
        <v>22</v>
      </c>
      <c r="M42" s="166">
        <f t="shared" si="23"/>
        <v>59</v>
      </c>
      <c r="N42" s="193">
        <f t="shared" si="24"/>
        <v>57.8125</v>
      </c>
      <c r="O42" s="193">
        <f t="shared" si="24"/>
        <v>35.483870967741936</v>
      </c>
      <c r="P42" s="193">
        <f t="shared" si="24"/>
        <v>46.825396825396822</v>
      </c>
    </row>
    <row r="43" spans="1:16" s="2" customFormat="1" ht="13.5">
      <c r="A43" s="160" t="s">
        <v>7</v>
      </c>
      <c r="B43" s="167">
        <f t="shared" si="12"/>
        <v>36</v>
      </c>
      <c r="C43" s="167">
        <f t="shared" si="13"/>
        <v>41</v>
      </c>
      <c r="D43" s="166">
        <f t="shared" si="14"/>
        <v>77</v>
      </c>
      <c r="E43" s="167">
        <f t="shared" si="15"/>
        <v>14</v>
      </c>
      <c r="F43" s="167">
        <f t="shared" si="16"/>
        <v>5</v>
      </c>
      <c r="G43" s="166">
        <f t="shared" si="17"/>
        <v>19</v>
      </c>
      <c r="H43" s="167">
        <f t="shared" si="18"/>
        <v>3</v>
      </c>
      <c r="I43" s="167">
        <f t="shared" si="19"/>
        <v>14</v>
      </c>
      <c r="J43" s="166">
        <f t="shared" si="20"/>
        <v>17</v>
      </c>
      <c r="K43" s="167">
        <f t="shared" si="21"/>
        <v>17</v>
      </c>
      <c r="L43" s="167">
        <f t="shared" si="22"/>
        <v>19</v>
      </c>
      <c r="M43" s="166">
        <f t="shared" si="23"/>
        <v>36</v>
      </c>
      <c r="N43" s="193">
        <f t="shared" si="24"/>
        <v>47.222222222222221</v>
      </c>
      <c r="O43" s="193">
        <f t="shared" si="24"/>
        <v>46.341463414634148</v>
      </c>
      <c r="P43" s="193">
        <f t="shared" si="24"/>
        <v>46.753246753246749</v>
      </c>
    </row>
    <row r="44" spans="1:16" s="2" customFormat="1" ht="13.5">
      <c r="A44" s="160" t="s">
        <v>11</v>
      </c>
      <c r="B44" s="167">
        <f t="shared" si="12"/>
        <v>39</v>
      </c>
      <c r="C44" s="167">
        <f t="shared" si="13"/>
        <v>47</v>
      </c>
      <c r="D44" s="166">
        <f t="shared" si="14"/>
        <v>86</v>
      </c>
      <c r="E44" s="167">
        <f t="shared" si="15"/>
        <v>14</v>
      </c>
      <c r="F44" s="167">
        <f t="shared" si="16"/>
        <v>16</v>
      </c>
      <c r="G44" s="166">
        <f t="shared" si="17"/>
        <v>30</v>
      </c>
      <c r="H44" s="167">
        <f t="shared" si="18"/>
        <v>13</v>
      </c>
      <c r="I44" s="167">
        <f t="shared" si="19"/>
        <v>11</v>
      </c>
      <c r="J44" s="166">
        <f t="shared" si="20"/>
        <v>24</v>
      </c>
      <c r="K44" s="167">
        <f t="shared" si="21"/>
        <v>27</v>
      </c>
      <c r="L44" s="167">
        <f t="shared" si="22"/>
        <v>27</v>
      </c>
      <c r="M44" s="166">
        <f t="shared" si="23"/>
        <v>54</v>
      </c>
      <c r="N44" s="193">
        <f t="shared" si="24"/>
        <v>69.230769230769226</v>
      </c>
      <c r="O44" s="193">
        <f t="shared" si="24"/>
        <v>57.446808510638306</v>
      </c>
      <c r="P44" s="193">
        <f t="shared" si="24"/>
        <v>62.790697674418603</v>
      </c>
    </row>
    <row r="45" spans="1:16" s="2" customFormat="1" ht="13.5">
      <c r="A45" s="160" t="s">
        <v>5</v>
      </c>
      <c r="B45" s="167">
        <f t="shared" si="12"/>
        <v>44</v>
      </c>
      <c r="C45" s="167">
        <f t="shared" si="13"/>
        <v>41</v>
      </c>
      <c r="D45" s="166">
        <f t="shared" si="14"/>
        <v>85</v>
      </c>
      <c r="E45" s="167">
        <f t="shared" si="15"/>
        <v>7</v>
      </c>
      <c r="F45" s="167">
        <f t="shared" si="16"/>
        <v>15</v>
      </c>
      <c r="G45" s="166">
        <f t="shared" si="17"/>
        <v>22</v>
      </c>
      <c r="H45" s="167">
        <f t="shared" si="18"/>
        <v>14</v>
      </c>
      <c r="I45" s="167">
        <f t="shared" si="19"/>
        <v>14</v>
      </c>
      <c r="J45" s="166">
        <f t="shared" si="20"/>
        <v>28</v>
      </c>
      <c r="K45" s="167">
        <f t="shared" si="21"/>
        <v>21</v>
      </c>
      <c r="L45" s="167">
        <f t="shared" si="22"/>
        <v>29</v>
      </c>
      <c r="M45" s="166">
        <f t="shared" si="23"/>
        <v>50</v>
      </c>
      <c r="N45" s="193">
        <f t="shared" si="24"/>
        <v>47.727272727272727</v>
      </c>
      <c r="O45" s="193">
        <f t="shared" si="24"/>
        <v>70.731707317073173</v>
      </c>
      <c r="P45" s="193">
        <f t="shared" si="24"/>
        <v>58.82352941176471</v>
      </c>
    </row>
    <row r="46" spans="1:16" s="2" customFormat="1" ht="13.5">
      <c r="A46" s="160" t="s">
        <v>17</v>
      </c>
      <c r="B46" s="167">
        <f t="shared" si="12"/>
        <v>68</v>
      </c>
      <c r="C46" s="167">
        <f t="shared" si="13"/>
        <v>74</v>
      </c>
      <c r="D46" s="166">
        <f t="shared" si="14"/>
        <v>142</v>
      </c>
      <c r="E46" s="167">
        <f t="shared" si="15"/>
        <v>19</v>
      </c>
      <c r="F46" s="167">
        <f t="shared" si="16"/>
        <v>19</v>
      </c>
      <c r="G46" s="166">
        <f t="shared" si="17"/>
        <v>38</v>
      </c>
      <c r="H46" s="167">
        <f t="shared" si="18"/>
        <v>13</v>
      </c>
      <c r="I46" s="167">
        <f t="shared" si="19"/>
        <v>27</v>
      </c>
      <c r="J46" s="166">
        <f t="shared" si="20"/>
        <v>40</v>
      </c>
      <c r="K46" s="167">
        <f t="shared" si="21"/>
        <v>32</v>
      </c>
      <c r="L46" s="167">
        <f t="shared" si="22"/>
        <v>46</v>
      </c>
      <c r="M46" s="166">
        <f t="shared" si="23"/>
        <v>78</v>
      </c>
      <c r="N46" s="193">
        <f t="shared" si="24"/>
        <v>47.058823529411761</v>
      </c>
      <c r="O46" s="193">
        <f t="shared" si="24"/>
        <v>62.162162162162161</v>
      </c>
      <c r="P46" s="193">
        <f t="shared" si="24"/>
        <v>54.929577464788736</v>
      </c>
    </row>
    <row r="47" spans="1:16" s="2" customFormat="1" ht="13.5">
      <c r="A47" s="160" t="s">
        <v>4</v>
      </c>
      <c r="B47" s="167">
        <f t="shared" si="12"/>
        <v>92</v>
      </c>
      <c r="C47" s="167">
        <f t="shared" si="13"/>
        <v>83</v>
      </c>
      <c r="D47" s="166">
        <f t="shared" si="14"/>
        <v>175</v>
      </c>
      <c r="E47" s="167">
        <f t="shared" si="15"/>
        <v>26</v>
      </c>
      <c r="F47" s="167">
        <f t="shared" si="16"/>
        <v>27</v>
      </c>
      <c r="G47" s="166">
        <f t="shared" si="17"/>
        <v>53</v>
      </c>
      <c r="H47" s="167">
        <f t="shared" si="18"/>
        <v>27</v>
      </c>
      <c r="I47" s="167">
        <f t="shared" si="19"/>
        <v>20</v>
      </c>
      <c r="J47" s="166">
        <f t="shared" si="20"/>
        <v>47</v>
      </c>
      <c r="K47" s="167">
        <f t="shared" si="21"/>
        <v>53</v>
      </c>
      <c r="L47" s="167">
        <f t="shared" si="22"/>
        <v>47</v>
      </c>
      <c r="M47" s="166">
        <f t="shared" si="23"/>
        <v>100</v>
      </c>
      <c r="N47" s="193">
        <f t="shared" si="24"/>
        <v>57.608695652173914</v>
      </c>
      <c r="O47" s="193">
        <f t="shared" si="24"/>
        <v>56.626506024096393</v>
      </c>
      <c r="P47" s="193">
        <f t="shared" si="24"/>
        <v>57.142857142857139</v>
      </c>
    </row>
    <row r="48" spans="1:16" s="2" customFormat="1" ht="13.5">
      <c r="A48" s="160" t="s">
        <v>10</v>
      </c>
      <c r="B48" s="167">
        <f t="shared" si="12"/>
        <v>77</v>
      </c>
      <c r="C48" s="167">
        <f t="shared" si="13"/>
        <v>92</v>
      </c>
      <c r="D48" s="166">
        <f t="shared" si="14"/>
        <v>169</v>
      </c>
      <c r="E48" s="167">
        <f t="shared" si="15"/>
        <v>31</v>
      </c>
      <c r="F48" s="167">
        <f t="shared" si="16"/>
        <v>36</v>
      </c>
      <c r="G48" s="166">
        <f t="shared" si="17"/>
        <v>67</v>
      </c>
      <c r="H48" s="167">
        <f t="shared" si="18"/>
        <v>24</v>
      </c>
      <c r="I48" s="167">
        <f t="shared" si="19"/>
        <v>22</v>
      </c>
      <c r="J48" s="166">
        <f t="shared" si="20"/>
        <v>46</v>
      </c>
      <c r="K48" s="167">
        <f t="shared" si="21"/>
        <v>55</v>
      </c>
      <c r="L48" s="167">
        <f t="shared" si="22"/>
        <v>58</v>
      </c>
      <c r="M48" s="166">
        <f t="shared" si="23"/>
        <v>113</v>
      </c>
      <c r="N48" s="193">
        <f t="shared" si="24"/>
        <v>71.428571428571431</v>
      </c>
      <c r="O48" s="193">
        <f t="shared" si="24"/>
        <v>63.04347826086957</v>
      </c>
      <c r="P48" s="193">
        <f t="shared" si="24"/>
        <v>66.863905325443781</v>
      </c>
    </row>
    <row r="49" spans="1:16" s="2" customFormat="1" ht="13.5">
      <c r="A49" s="160" t="s">
        <v>14</v>
      </c>
      <c r="B49" s="167">
        <f t="shared" si="12"/>
        <v>88</v>
      </c>
      <c r="C49" s="167">
        <f t="shared" si="13"/>
        <v>103</v>
      </c>
      <c r="D49" s="166">
        <f t="shared" si="14"/>
        <v>191</v>
      </c>
      <c r="E49" s="167">
        <f t="shared" si="15"/>
        <v>34</v>
      </c>
      <c r="F49" s="167">
        <f t="shared" si="16"/>
        <v>48</v>
      </c>
      <c r="G49" s="166">
        <f t="shared" si="17"/>
        <v>82</v>
      </c>
      <c r="H49" s="167">
        <f t="shared" si="18"/>
        <v>26</v>
      </c>
      <c r="I49" s="167">
        <f t="shared" si="19"/>
        <v>23</v>
      </c>
      <c r="J49" s="166">
        <f t="shared" si="20"/>
        <v>49</v>
      </c>
      <c r="K49" s="167">
        <f t="shared" si="21"/>
        <v>60</v>
      </c>
      <c r="L49" s="167">
        <f t="shared" si="22"/>
        <v>71</v>
      </c>
      <c r="M49" s="166">
        <f t="shared" si="23"/>
        <v>131</v>
      </c>
      <c r="N49" s="193">
        <f t="shared" si="24"/>
        <v>68.181818181818173</v>
      </c>
      <c r="O49" s="193">
        <f t="shared" si="24"/>
        <v>68.932038834951456</v>
      </c>
      <c r="P49" s="193">
        <f t="shared" si="24"/>
        <v>68.586387434554979</v>
      </c>
    </row>
    <row r="50" spans="1:16" s="2" customFormat="1" ht="13.5">
      <c r="A50" s="160" t="s">
        <v>20</v>
      </c>
      <c r="B50" s="167">
        <f t="shared" si="12"/>
        <v>89</v>
      </c>
      <c r="C50" s="167">
        <f t="shared" si="13"/>
        <v>99</v>
      </c>
      <c r="D50" s="166">
        <f t="shared" si="14"/>
        <v>188</v>
      </c>
      <c r="E50" s="167">
        <f t="shared" si="15"/>
        <v>43</v>
      </c>
      <c r="F50" s="167">
        <f t="shared" si="16"/>
        <v>39</v>
      </c>
      <c r="G50" s="166">
        <f t="shared" si="17"/>
        <v>82</v>
      </c>
      <c r="H50" s="167">
        <f t="shared" si="18"/>
        <v>15</v>
      </c>
      <c r="I50" s="167">
        <f t="shared" si="19"/>
        <v>20</v>
      </c>
      <c r="J50" s="166">
        <f t="shared" si="20"/>
        <v>35</v>
      </c>
      <c r="K50" s="167">
        <f t="shared" si="21"/>
        <v>58</v>
      </c>
      <c r="L50" s="167">
        <f t="shared" si="22"/>
        <v>59</v>
      </c>
      <c r="M50" s="166">
        <f t="shared" si="23"/>
        <v>117</v>
      </c>
      <c r="N50" s="193">
        <f t="shared" si="24"/>
        <v>65.168539325842701</v>
      </c>
      <c r="O50" s="193">
        <f t="shared" si="24"/>
        <v>59.595959595959592</v>
      </c>
      <c r="P50" s="193">
        <f t="shared" si="24"/>
        <v>62.234042553191493</v>
      </c>
    </row>
    <row r="51" spans="1:16" s="2" customFormat="1" ht="13.5">
      <c r="A51" s="160" t="s">
        <v>23</v>
      </c>
      <c r="B51" s="167">
        <f t="shared" si="12"/>
        <v>70</v>
      </c>
      <c r="C51" s="167">
        <f t="shared" si="13"/>
        <v>84</v>
      </c>
      <c r="D51" s="166">
        <f t="shared" si="14"/>
        <v>154</v>
      </c>
      <c r="E51" s="167">
        <f t="shared" si="15"/>
        <v>30</v>
      </c>
      <c r="F51" s="167">
        <f t="shared" si="16"/>
        <v>40</v>
      </c>
      <c r="G51" s="166">
        <f t="shared" si="17"/>
        <v>70</v>
      </c>
      <c r="H51" s="167">
        <f t="shared" si="18"/>
        <v>21</v>
      </c>
      <c r="I51" s="167">
        <f t="shared" si="19"/>
        <v>25</v>
      </c>
      <c r="J51" s="166">
        <f t="shared" si="20"/>
        <v>46</v>
      </c>
      <c r="K51" s="167">
        <f t="shared" si="21"/>
        <v>51</v>
      </c>
      <c r="L51" s="167">
        <f t="shared" si="22"/>
        <v>65</v>
      </c>
      <c r="M51" s="166">
        <f t="shared" si="23"/>
        <v>116</v>
      </c>
      <c r="N51" s="193">
        <f t="shared" si="24"/>
        <v>72.857142857142847</v>
      </c>
      <c r="O51" s="193">
        <f t="shared" si="24"/>
        <v>77.38095238095238</v>
      </c>
      <c r="P51" s="193">
        <f t="shared" si="24"/>
        <v>75.324675324675326</v>
      </c>
    </row>
    <row r="52" spans="1:16" s="2" customFormat="1" ht="13.5">
      <c r="A52" s="160" t="s">
        <v>35</v>
      </c>
      <c r="B52" s="167">
        <f t="shared" si="12"/>
        <v>317</v>
      </c>
      <c r="C52" s="167">
        <f t="shared" si="13"/>
        <v>475</v>
      </c>
      <c r="D52" s="166">
        <f t="shared" si="14"/>
        <v>792</v>
      </c>
      <c r="E52" s="167">
        <f t="shared" si="15"/>
        <v>114</v>
      </c>
      <c r="F52" s="167">
        <f t="shared" si="16"/>
        <v>143</v>
      </c>
      <c r="G52" s="166">
        <f t="shared" si="17"/>
        <v>257</v>
      </c>
      <c r="H52" s="167">
        <f t="shared" si="18"/>
        <v>89</v>
      </c>
      <c r="I52" s="167">
        <f t="shared" si="19"/>
        <v>108</v>
      </c>
      <c r="J52" s="166">
        <f t="shared" si="20"/>
        <v>197</v>
      </c>
      <c r="K52" s="167">
        <f t="shared" si="21"/>
        <v>203</v>
      </c>
      <c r="L52" s="167">
        <f t="shared" si="22"/>
        <v>251</v>
      </c>
      <c r="M52" s="166">
        <f t="shared" si="23"/>
        <v>454</v>
      </c>
      <c r="N52" s="193">
        <f t="shared" si="24"/>
        <v>64.037854889589909</v>
      </c>
      <c r="O52" s="193">
        <f t="shared" si="24"/>
        <v>52.84210526315789</v>
      </c>
      <c r="P52" s="193">
        <f t="shared" si="24"/>
        <v>57.323232323232318</v>
      </c>
    </row>
    <row r="53" spans="1:16" s="2" customFormat="1" ht="13.5">
      <c r="A53" s="160" t="s">
        <v>34</v>
      </c>
      <c r="B53" s="166">
        <f t="shared" ref="B53:M53" si="25">SUM(B40:B52)</f>
        <v>1006</v>
      </c>
      <c r="C53" s="166">
        <f t="shared" si="25"/>
        <v>1233</v>
      </c>
      <c r="D53" s="166">
        <f t="shared" si="25"/>
        <v>2239</v>
      </c>
      <c r="E53" s="166">
        <f t="shared" si="25"/>
        <v>354</v>
      </c>
      <c r="F53" s="166">
        <f t="shared" si="25"/>
        <v>404</v>
      </c>
      <c r="G53" s="166">
        <f t="shared" si="25"/>
        <v>758</v>
      </c>
      <c r="H53" s="166">
        <f t="shared" si="25"/>
        <v>269</v>
      </c>
      <c r="I53" s="166">
        <f t="shared" si="25"/>
        <v>307</v>
      </c>
      <c r="J53" s="166">
        <f t="shared" si="25"/>
        <v>576</v>
      </c>
      <c r="K53" s="166">
        <f t="shared" si="25"/>
        <v>623</v>
      </c>
      <c r="L53" s="166">
        <f t="shared" si="25"/>
        <v>711</v>
      </c>
      <c r="M53" s="166">
        <f t="shared" si="25"/>
        <v>1334</v>
      </c>
      <c r="N53" s="193">
        <f>ROUND(IF(OR(K53=0,B53=0),0,K53/B53*100),2)</f>
        <v>61.93</v>
      </c>
      <c r="O53" s="193">
        <f>ROUND(IF(OR(L53=0,C53=0),0,L53/C53*100),2)</f>
        <v>57.66</v>
      </c>
      <c r="P53" s="193">
        <f>ROUND(IF(OR(M53=0,D53=0),0,M53/D53*100),2)</f>
        <v>59.58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53:M53">
    <cfRule type="cellIs" dxfId="6831" priority="1" stopIfTrue="1" operator="notEqual">
      <formula>B38</formula>
    </cfRule>
  </conditionalFormatting>
  <conditionalFormatting sqref="N53:P53">
    <cfRule type="cellIs" dxfId="6830" priority="2" stopIfTrue="1" operator="greaterThan">
      <formula>100</formula>
    </cfRule>
    <cfRule type="cellIs" dxfId="6829" priority="3" stopIfTrue="1" operator="notEqual">
      <formula>N38</formula>
    </cfRule>
  </conditionalFormatting>
  <conditionalFormatting sqref="N40:P52">
    <cfRule type="cellIs" dxfId="6828" priority="4"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29"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A55" sqref="A55:XFD5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70</v>
      </c>
      <c r="C6" s="168">
        <f t="shared" si="0"/>
        <v>84</v>
      </c>
      <c r="D6" s="171">
        <f t="shared" ref="D6:D16" si="1">SUM(B6:C6)</f>
        <v>154</v>
      </c>
      <c r="E6" s="174"/>
      <c r="F6" s="174"/>
      <c r="G6" s="174"/>
      <c r="H6" s="174"/>
      <c r="I6" s="174"/>
      <c r="J6" s="174"/>
      <c r="K6" s="179">
        <f t="shared" ref="K6:L16" si="2">K42</f>
        <v>25</v>
      </c>
      <c r="L6" s="183">
        <f t="shared" si="2"/>
        <v>38</v>
      </c>
      <c r="M6" s="188">
        <f t="shared" ref="M6:M17" si="3">SUM(K6:L6)</f>
        <v>63</v>
      </c>
      <c r="N6" s="91">
        <f t="shared" ref="N6:P17" si="4">IF(OR(K6=0,B6=0),0,K6/B6*100)</f>
        <v>35.714285714285715</v>
      </c>
      <c r="O6" s="194">
        <f t="shared" si="4"/>
        <v>45.238095238095241</v>
      </c>
      <c r="P6" s="196">
        <f t="shared" si="4"/>
        <v>40.909090909090914</v>
      </c>
    </row>
    <row r="7" spans="1:16" s="2" customFormat="1" ht="22.5" hidden="1" customHeight="1">
      <c r="A7" s="8" t="s">
        <v>7</v>
      </c>
      <c r="B7" s="161">
        <f t="shared" si="0"/>
        <v>102</v>
      </c>
      <c r="C7" s="168">
        <f t="shared" si="0"/>
        <v>101</v>
      </c>
      <c r="D7" s="130">
        <f t="shared" si="1"/>
        <v>203</v>
      </c>
      <c r="E7" s="175"/>
      <c r="F7" s="175"/>
      <c r="G7" s="175"/>
      <c r="H7" s="175"/>
      <c r="I7" s="175"/>
      <c r="J7" s="175"/>
      <c r="K7" s="162">
        <f t="shared" si="2"/>
        <v>59</v>
      </c>
      <c r="L7" s="169">
        <f t="shared" si="2"/>
        <v>58</v>
      </c>
      <c r="M7" s="130">
        <f t="shared" si="3"/>
        <v>117</v>
      </c>
      <c r="N7" s="139">
        <f t="shared" si="4"/>
        <v>57.843137254901968</v>
      </c>
      <c r="O7" s="145">
        <f t="shared" si="4"/>
        <v>57.42574257425742</v>
      </c>
      <c r="P7" s="151">
        <f t="shared" si="4"/>
        <v>57.635467980295566</v>
      </c>
    </row>
    <row r="8" spans="1:16" s="2" customFormat="1" ht="22.5" hidden="1" customHeight="1">
      <c r="A8" s="8" t="s">
        <v>11</v>
      </c>
      <c r="B8" s="161">
        <f t="shared" si="0"/>
        <v>154</v>
      </c>
      <c r="C8" s="168">
        <f t="shared" si="0"/>
        <v>133</v>
      </c>
      <c r="D8" s="130">
        <f t="shared" si="1"/>
        <v>287</v>
      </c>
      <c r="E8" s="175"/>
      <c r="F8" s="175"/>
      <c r="G8" s="175"/>
      <c r="H8" s="175"/>
      <c r="I8" s="175"/>
      <c r="J8" s="175"/>
      <c r="K8" s="162">
        <f t="shared" si="2"/>
        <v>102</v>
      </c>
      <c r="L8" s="169">
        <f t="shared" si="2"/>
        <v>89</v>
      </c>
      <c r="M8" s="130">
        <f t="shared" si="3"/>
        <v>191</v>
      </c>
      <c r="N8" s="139">
        <f t="shared" si="4"/>
        <v>66.233766233766232</v>
      </c>
      <c r="O8" s="145">
        <f t="shared" si="4"/>
        <v>66.917293233082702</v>
      </c>
      <c r="P8" s="151">
        <f t="shared" si="4"/>
        <v>66.550522648083614</v>
      </c>
    </row>
    <row r="9" spans="1:16" s="2" customFormat="1" ht="22.5" hidden="1" customHeight="1">
      <c r="A9" s="8" t="s">
        <v>5</v>
      </c>
      <c r="B9" s="161">
        <f t="shared" si="0"/>
        <v>141</v>
      </c>
      <c r="C9" s="168">
        <f t="shared" si="0"/>
        <v>161</v>
      </c>
      <c r="D9" s="130">
        <f t="shared" si="1"/>
        <v>302</v>
      </c>
      <c r="E9" s="175"/>
      <c r="F9" s="175"/>
      <c r="G9" s="175"/>
      <c r="H9" s="175"/>
      <c r="I9" s="175"/>
      <c r="J9" s="175"/>
      <c r="K9" s="162">
        <f t="shared" si="2"/>
        <v>100</v>
      </c>
      <c r="L9" s="169">
        <f t="shared" si="2"/>
        <v>102</v>
      </c>
      <c r="M9" s="130">
        <f t="shared" si="3"/>
        <v>202</v>
      </c>
      <c r="N9" s="139">
        <f t="shared" si="4"/>
        <v>70.921985815602838</v>
      </c>
      <c r="O9" s="145">
        <f t="shared" si="4"/>
        <v>63.354037267080741</v>
      </c>
      <c r="P9" s="151">
        <f t="shared" si="4"/>
        <v>66.88741721854305</v>
      </c>
    </row>
    <row r="10" spans="1:16" s="2" customFormat="1" ht="22.5" hidden="1" customHeight="1">
      <c r="A10" s="8" t="s">
        <v>17</v>
      </c>
      <c r="B10" s="161">
        <f t="shared" si="0"/>
        <v>143</v>
      </c>
      <c r="C10" s="168">
        <f t="shared" si="0"/>
        <v>129</v>
      </c>
      <c r="D10" s="130">
        <f t="shared" si="1"/>
        <v>272</v>
      </c>
      <c r="E10" s="175"/>
      <c r="F10" s="175"/>
      <c r="G10" s="175"/>
      <c r="H10" s="175"/>
      <c r="I10" s="175"/>
      <c r="J10" s="175"/>
      <c r="K10" s="162">
        <f t="shared" si="2"/>
        <v>91</v>
      </c>
      <c r="L10" s="169">
        <f t="shared" si="2"/>
        <v>90</v>
      </c>
      <c r="M10" s="130">
        <f t="shared" si="3"/>
        <v>181</v>
      </c>
      <c r="N10" s="139">
        <f t="shared" si="4"/>
        <v>63.636363636363633</v>
      </c>
      <c r="O10" s="145">
        <f t="shared" si="4"/>
        <v>69.767441860465112</v>
      </c>
      <c r="P10" s="151">
        <f t="shared" si="4"/>
        <v>66.544117647058826</v>
      </c>
    </row>
    <row r="11" spans="1:16" s="2" customFormat="1" ht="22.5" hidden="1" customHeight="1">
      <c r="A11" s="8" t="s">
        <v>4</v>
      </c>
      <c r="B11" s="161">
        <f t="shared" si="0"/>
        <v>152</v>
      </c>
      <c r="C11" s="168">
        <f t="shared" si="0"/>
        <v>127</v>
      </c>
      <c r="D11" s="130">
        <f t="shared" si="1"/>
        <v>279</v>
      </c>
      <c r="E11" s="175"/>
      <c r="F11" s="175"/>
      <c r="G11" s="175"/>
      <c r="H11" s="175"/>
      <c r="I11" s="175"/>
      <c r="J11" s="175"/>
      <c r="K11" s="162">
        <f t="shared" si="2"/>
        <v>100</v>
      </c>
      <c r="L11" s="169">
        <f t="shared" si="2"/>
        <v>86</v>
      </c>
      <c r="M11" s="130">
        <f t="shared" si="3"/>
        <v>186</v>
      </c>
      <c r="N11" s="139">
        <f t="shared" si="4"/>
        <v>65.789473684210535</v>
      </c>
      <c r="O11" s="145">
        <f t="shared" si="4"/>
        <v>67.716535433070874</v>
      </c>
      <c r="P11" s="151">
        <f t="shared" si="4"/>
        <v>66.666666666666657</v>
      </c>
    </row>
    <row r="12" spans="1:16" s="2" customFormat="1" ht="22.5" hidden="1" customHeight="1">
      <c r="A12" s="8" t="s">
        <v>10</v>
      </c>
      <c r="B12" s="161">
        <f t="shared" si="0"/>
        <v>154</v>
      </c>
      <c r="C12" s="168">
        <f t="shared" si="0"/>
        <v>143</v>
      </c>
      <c r="D12" s="130">
        <f t="shared" si="1"/>
        <v>297</v>
      </c>
      <c r="E12" s="175"/>
      <c r="F12" s="175"/>
      <c r="G12" s="175"/>
      <c r="H12" s="175"/>
      <c r="I12" s="175"/>
      <c r="J12" s="175"/>
      <c r="K12" s="162">
        <f t="shared" si="2"/>
        <v>113</v>
      </c>
      <c r="L12" s="169">
        <f t="shared" si="2"/>
        <v>95</v>
      </c>
      <c r="M12" s="130">
        <f t="shared" si="3"/>
        <v>208</v>
      </c>
      <c r="N12" s="139">
        <f t="shared" si="4"/>
        <v>73.376623376623371</v>
      </c>
      <c r="O12" s="145">
        <f t="shared" si="4"/>
        <v>66.43356643356644</v>
      </c>
      <c r="P12" s="151">
        <f t="shared" si="4"/>
        <v>70.033670033670035</v>
      </c>
    </row>
    <row r="13" spans="1:16" s="2" customFormat="1" ht="22.5" hidden="1" customHeight="1">
      <c r="A13" s="8" t="s">
        <v>14</v>
      </c>
      <c r="B13" s="161">
        <f t="shared" si="0"/>
        <v>113</v>
      </c>
      <c r="C13" s="168">
        <f t="shared" si="0"/>
        <v>112</v>
      </c>
      <c r="D13" s="130">
        <f t="shared" si="1"/>
        <v>225</v>
      </c>
      <c r="E13" s="175"/>
      <c r="F13" s="175"/>
      <c r="G13" s="175"/>
      <c r="H13" s="175"/>
      <c r="I13" s="175"/>
      <c r="J13" s="175"/>
      <c r="K13" s="162">
        <f t="shared" si="2"/>
        <v>68</v>
      </c>
      <c r="L13" s="169">
        <f t="shared" si="2"/>
        <v>77</v>
      </c>
      <c r="M13" s="130">
        <f t="shared" si="3"/>
        <v>145</v>
      </c>
      <c r="N13" s="139">
        <f t="shared" si="4"/>
        <v>60.176991150442483</v>
      </c>
      <c r="O13" s="145">
        <f t="shared" si="4"/>
        <v>68.75</v>
      </c>
      <c r="P13" s="151">
        <f t="shared" si="4"/>
        <v>64.444444444444443</v>
      </c>
    </row>
    <row r="14" spans="1:16" s="2" customFormat="1" ht="22.5" hidden="1" customHeight="1">
      <c r="A14" s="8" t="s">
        <v>20</v>
      </c>
      <c r="B14" s="161">
        <f t="shared" si="0"/>
        <v>113</v>
      </c>
      <c r="C14" s="168">
        <f t="shared" si="0"/>
        <v>125</v>
      </c>
      <c r="D14" s="130">
        <f t="shared" si="1"/>
        <v>238</v>
      </c>
      <c r="E14" s="175"/>
      <c r="F14" s="175"/>
      <c r="G14" s="175"/>
      <c r="H14" s="175"/>
      <c r="I14" s="175"/>
      <c r="J14" s="175"/>
      <c r="K14" s="162">
        <f t="shared" si="2"/>
        <v>81</v>
      </c>
      <c r="L14" s="169">
        <f t="shared" si="2"/>
        <v>86</v>
      </c>
      <c r="M14" s="130">
        <f t="shared" si="3"/>
        <v>167</v>
      </c>
      <c r="N14" s="139">
        <f t="shared" si="4"/>
        <v>71.681415929203538</v>
      </c>
      <c r="O14" s="145">
        <f t="shared" si="4"/>
        <v>68.8</v>
      </c>
      <c r="P14" s="151">
        <f t="shared" si="4"/>
        <v>70.168067226890756</v>
      </c>
    </row>
    <row r="15" spans="1:16" s="2" customFormat="1" ht="22.5" hidden="1" customHeight="1">
      <c r="A15" s="8" t="s">
        <v>23</v>
      </c>
      <c r="B15" s="161">
        <f t="shared" si="0"/>
        <v>111</v>
      </c>
      <c r="C15" s="168">
        <f t="shared" si="0"/>
        <v>133</v>
      </c>
      <c r="D15" s="130">
        <f t="shared" si="1"/>
        <v>244</v>
      </c>
      <c r="E15" s="174"/>
      <c r="F15" s="174"/>
      <c r="G15" s="174"/>
      <c r="H15" s="174"/>
      <c r="I15" s="174"/>
      <c r="J15" s="174"/>
      <c r="K15" s="161">
        <f t="shared" si="2"/>
        <v>81</v>
      </c>
      <c r="L15" s="168">
        <f t="shared" si="2"/>
        <v>95</v>
      </c>
      <c r="M15" s="130">
        <f t="shared" si="3"/>
        <v>176</v>
      </c>
      <c r="N15" s="139">
        <f t="shared" si="4"/>
        <v>72.972972972972968</v>
      </c>
      <c r="O15" s="145">
        <f t="shared" si="4"/>
        <v>71.428571428571431</v>
      </c>
      <c r="P15" s="151">
        <f t="shared" si="4"/>
        <v>72.131147540983605</v>
      </c>
    </row>
    <row r="16" spans="1:16" s="2" customFormat="1" ht="22.5" hidden="1" customHeight="1">
      <c r="A16" s="10" t="s">
        <v>35</v>
      </c>
      <c r="B16" s="162">
        <f t="shared" si="0"/>
        <v>359</v>
      </c>
      <c r="C16" s="169">
        <f t="shared" si="0"/>
        <v>470</v>
      </c>
      <c r="D16" s="172">
        <f t="shared" si="1"/>
        <v>829</v>
      </c>
      <c r="E16" s="176"/>
      <c r="F16" s="176"/>
      <c r="G16" s="176"/>
      <c r="H16" s="176"/>
      <c r="I16" s="176"/>
      <c r="J16" s="176"/>
      <c r="K16" s="162">
        <f t="shared" si="2"/>
        <v>227</v>
      </c>
      <c r="L16" s="169">
        <f t="shared" si="2"/>
        <v>261</v>
      </c>
      <c r="M16" s="130">
        <f t="shared" si="3"/>
        <v>488</v>
      </c>
      <c r="N16" s="190">
        <f t="shared" si="4"/>
        <v>63.231197771587745</v>
      </c>
      <c r="O16" s="195">
        <f t="shared" si="4"/>
        <v>55.531914893617021</v>
      </c>
      <c r="P16" s="197">
        <f t="shared" si="4"/>
        <v>58.866103739445123</v>
      </c>
    </row>
    <row r="17" spans="1:24" s="2" customFormat="1" ht="22.5" hidden="1" customHeight="1">
      <c r="A17" s="11" t="s">
        <v>34</v>
      </c>
      <c r="B17" s="42">
        <f>SUM(B6:B16)</f>
        <v>1612</v>
      </c>
      <c r="C17" s="22">
        <f>SUM(C6:C16)</f>
        <v>1718</v>
      </c>
      <c r="D17" s="37">
        <f>SUM(D6:D16)</f>
        <v>3330</v>
      </c>
      <c r="E17" s="177"/>
      <c r="F17" s="177"/>
      <c r="G17" s="177"/>
      <c r="H17" s="177"/>
      <c r="I17" s="177"/>
      <c r="J17" s="177"/>
      <c r="K17" s="42">
        <f>SUM(K6:K16)</f>
        <v>1047</v>
      </c>
      <c r="L17" s="22">
        <f>SUM(L6:L16)</f>
        <v>1077</v>
      </c>
      <c r="M17" s="37">
        <f t="shared" si="3"/>
        <v>2124</v>
      </c>
      <c r="N17" s="143">
        <f t="shared" si="4"/>
        <v>64.950372208436718</v>
      </c>
      <c r="O17" s="149">
        <f t="shared" si="4"/>
        <v>62.68917345750873</v>
      </c>
      <c r="P17" s="155">
        <f t="shared" si="4"/>
        <v>63.78378378378379</v>
      </c>
    </row>
    <row r="18" spans="1:24" hidden="1"/>
    <row r="19" spans="1:24" hidden="1"/>
    <row r="20" spans="1:24" s="2" customFormat="1" ht="22.5" customHeight="1">
      <c r="A20" s="156" t="str">
        <f>'45小俣第４'!A20:L20</f>
        <v>令和７年７月２０日執行　参議院議員通常選挙</v>
      </c>
      <c r="B20" s="163"/>
      <c r="C20" s="163"/>
      <c r="D20" s="163"/>
      <c r="E20" s="163"/>
      <c r="F20" s="163"/>
      <c r="G20" s="163"/>
      <c r="H20" s="163"/>
      <c r="I20" s="163"/>
      <c r="J20" s="163"/>
      <c r="K20" s="163"/>
      <c r="L20" s="184"/>
      <c r="M20" s="15" t="s">
        <v>134</v>
      </c>
      <c r="N20" s="31"/>
      <c r="O20" s="15" t="s">
        <v>48</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17</v>
      </c>
      <c r="C23" s="170">
        <v>15</v>
      </c>
      <c r="D23" s="171">
        <f t="shared" ref="D23:D35" si="5">SUM(B23:C23)</f>
        <v>32</v>
      </c>
      <c r="E23" s="164">
        <v>4</v>
      </c>
      <c r="F23" s="170">
        <v>4</v>
      </c>
      <c r="G23" s="171">
        <f t="shared" ref="G23:G35" si="6">SUM(E23:F23)</f>
        <v>8</v>
      </c>
      <c r="H23" s="164">
        <v>7</v>
      </c>
      <c r="I23" s="170">
        <v>8</v>
      </c>
      <c r="J23" s="171">
        <f t="shared" ref="J23:J35" si="7">SUM(H23:I23)</f>
        <v>15</v>
      </c>
      <c r="K23" s="180">
        <f t="shared" ref="K23:L35" si="8">E23+H23</f>
        <v>11</v>
      </c>
      <c r="L23" s="185">
        <f t="shared" si="8"/>
        <v>12</v>
      </c>
      <c r="M23" s="189">
        <f t="shared" ref="M23:M35" si="9">SUM(K23:L23)</f>
        <v>23</v>
      </c>
      <c r="N23" s="91">
        <f t="shared" ref="N23:P36" si="10">IF(OR(K23=0,B23=0),0,K23/B23*100)</f>
        <v>64.705882352941174</v>
      </c>
      <c r="O23" s="97">
        <f t="shared" si="10"/>
        <v>80</v>
      </c>
      <c r="P23" s="103">
        <f t="shared" si="10"/>
        <v>71.875</v>
      </c>
      <c r="Q23" s="158"/>
      <c r="R23" s="198"/>
      <c r="S23" s="1" t="s">
        <v>28</v>
      </c>
      <c r="T23" s="1"/>
      <c r="U23" s="1"/>
      <c r="V23" s="1"/>
      <c r="W23" s="1"/>
      <c r="X23" s="1"/>
    </row>
    <row r="24" spans="1:24" s="2" customFormat="1" ht="22.5" customHeight="1">
      <c r="A24" s="157" t="s">
        <v>70</v>
      </c>
      <c r="B24" s="164">
        <v>9</v>
      </c>
      <c r="C24" s="170">
        <v>14</v>
      </c>
      <c r="D24" s="171">
        <f t="shared" si="5"/>
        <v>23</v>
      </c>
      <c r="E24" s="164">
        <v>1</v>
      </c>
      <c r="F24" s="170">
        <v>2</v>
      </c>
      <c r="G24" s="171">
        <f t="shared" si="6"/>
        <v>3</v>
      </c>
      <c r="H24" s="164">
        <v>5</v>
      </c>
      <c r="I24" s="170">
        <v>3</v>
      </c>
      <c r="J24" s="171">
        <f t="shared" si="7"/>
        <v>8</v>
      </c>
      <c r="K24" s="181">
        <f t="shared" si="8"/>
        <v>6</v>
      </c>
      <c r="L24" s="186">
        <f t="shared" si="8"/>
        <v>5</v>
      </c>
      <c r="M24" s="130">
        <f t="shared" si="9"/>
        <v>11</v>
      </c>
      <c r="N24" s="139">
        <f t="shared" si="10"/>
        <v>66.666666666666657</v>
      </c>
      <c r="O24" s="145">
        <f t="shared" si="10"/>
        <v>35.714285714285715</v>
      </c>
      <c r="P24" s="151">
        <f t="shared" si="10"/>
        <v>47.826086956521742</v>
      </c>
      <c r="R24" s="1"/>
      <c r="S24" s="1" t="s">
        <v>61</v>
      </c>
      <c r="T24" s="1"/>
      <c r="U24" s="1"/>
      <c r="V24" s="1"/>
      <c r="W24" s="1"/>
      <c r="X24" s="1"/>
    </row>
    <row r="25" spans="1:24" s="2" customFormat="1" ht="22.5" customHeight="1">
      <c r="A25" s="65" t="s">
        <v>0</v>
      </c>
      <c r="B25" s="164">
        <v>70</v>
      </c>
      <c r="C25" s="170">
        <v>84</v>
      </c>
      <c r="D25" s="171">
        <f t="shared" si="5"/>
        <v>154</v>
      </c>
      <c r="E25" s="164">
        <v>9</v>
      </c>
      <c r="F25" s="170">
        <v>9</v>
      </c>
      <c r="G25" s="171">
        <f t="shared" si="6"/>
        <v>18</v>
      </c>
      <c r="H25" s="164">
        <v>16</v>
      </c>
      <c r="I25" s="170">
        <v>29</v>
      </c>
      <c r="J25" s="171">
        <f t="shared" si="7"/>
        <v>45</v>
      </c>
      <c r="K25" s="181">
        <f t="shared" si="8"/>
        <v>25</v>
      </c>
      <c r="L25" s="186">
        <f t="shared" si="8"/>
        <v>38</v>
      </c>
      <c r="M25" s="171">
        <f t="shared" si="9"/>
        <v>63</v>
      </c>
      <c r="N25" s="191">
        <f t="shared" si="10"/>
        <v>35.714285714285715</v>
      </c>
      <c r="O25" s="101">
        <f t="shared" si="10"/>
        <v>45.238095238095241</v>
      </c>
      <c r="P25" s="107">
        <f t="shared" si="10"/>
        <v>40.909090909090914</v>
      </c>
      <c r="S25" s="1" t="s">
        <v>21</v>
      </c>
      <c r="T25" s="1"/>
      <c r="U25" s="1"/>
      <c r="V25" s="1"/>
      <c r="W25" s="1"/>
      <c r="X25" s="1"/>
    </row>
    <row r="26" spans="1:24" s="2" customFormat="1" ht="22.5" customHeight="1">
      <c r="A26" s="8" t="s">
        <v>7</v>
      </c>
      <c r="B26" s="164">
        <v>102</v>
      </c>
      <c r="C26" s="170">
        <v>101</v>
      </c>
      <c r="D26" s="130">
        <f t="shared" si="5"/>
        <v>203</v>
      </c>
      <c r="E26" s="164">
        <v>30</v>
      </c>
      <c r="F26" s="170">
        <v>23</v>
      </c>
      <c r="G26" s="130">
        <f t="shared" si="6"/>
        <v>53</v>
      </c>
      <c r="H26" s="164">
        <v>29</v>
      </c>
      <c r="I26" s="170">
        <v>35</v>
      </c>
      <c r="J26" s="130">
        <f t="shared" si="7"/>
        <v>64</v>
      </c>
      <c r="K26" s="181">
        <f t="shared" si="8"/>
        <v>59</v>
      </c>
      <c r="L26" s="186">
        <f t="shared" si="8"/>
        <v>58</v>
      </c>
      <c r="M26" s="130">
        <f t="shared" si="9"/>
        <v>117</v>
      </c>
      <c r="N26" s="139">
        <f t="shared" si="10"/>
        <v>57.843137254901968</v>
      </c>
      <c r="O26" s="145">
        <f t="shared" si="10"/>
        <v>57.42574257425742</v>
      </c>
      <c r="P26" s="151">
        <f t="shared" si="10"/>
        <v>57.635467980295566</v>
      </c>
    </row>
    <row r="27" spans="1:24" s="2" customFormat="1" ht="22.5" customHeight="1">
      <c r="A27" s="8" t="s">
        <v>11</v>
      </c>
      <c r="B27" s="164">
        <v>154</v>
      </c>
      <c r="C27" s="170">
        <v>133</v>
      </c>
      <c r="D27" s="130">
        <f t="shared" si="5"/>
        <v>287</v>
      </c>
      <c r="E27" s="164">
        <v>48</v>
      </c>
      <c r="F27" s="170">
        <v>44</v>
      </c>
      <c r="G27" s="130">
        <f t="shared" si="6"/>
        <v>92</v>
      </c>
      <c r="H27" s="164">
        <v>54</v>
      </c>
      <c r="I27" s="170">
        <v>45</v>
      </c>
      <c r="J27" s="130">
        <f t="shared" si="7"/>
        <v>99</v>
      </c>
      <c r="K27" s="181">
        <f t="shared" si="8"/>
        <v>102</v>
      </c>
      <c r="L27" s="186">
        <f t="shared" si="8"/>
        <v>89</v>
      </c>
      <c r="M27" s="130">
        <f t="shared" si="9"/>
        <v>191</v>
      </c>
      <c r="N27" s="139">
        <f t="shared" si="10"/>
        <v>66.233766233766232</v>
      </c>
      <c r="O27" s="145">
        <f t="shared" si="10"/>
        <v>66.917293233082702</v>
      </c>
      <c r="P27" s="151">
        <f t="shared" si="10"/>
        <v>66.550522648083614</v>
      </c>
      <c r="R27" s="199"/>
      <c r="S27" s="1" t="s">
        <v>16</v>
      </c>
    </row>
    <row r="28" spans="1:24" s="2" customFormat="1" ht="22.5" customHeight="1">
      <c r="A28" s="8" t="s">
        <v>5</v>
      </c>
      <c r="B28" s="164">
        <v>141</v>
      </c>
      <c r="C28" s="170">
        <v>161</v>
      </c>
      <c r="D28" s="130">
        <f t="shared" si="5"/>
        <v>302</v>
      </c>
      <c r="E28" s="164">
        <v>50</v>
      </c>
      <c r="F28" s="170">
        <v>53</v>
      </c>
      <c r="G28" s="130">
        <f t="shared" si="6"/>
        <v>103</v>
      </c>
      <c r="H28" s="164">
        <v>50</v>
      </c>
      <c r="I28" s="170">
        <v>49</v>
      </c>
      <c r="J28" s="130">
        <f t="shared" si="7"/>
        <v>99</v>
      </c>
      <c r="K28" s="181">
        <f t="shared" si="8"/>
        <v>100</v>
      </c>
      <c r="L28" s="186">
        <f t="shared" si="8"/>
        <v>102</v>
      </c>
      <c r="M28" s="130">
        <f t="shared" si="9"/>
        <v>202</v>
      </c>
      <c r="N28" s="139">
        <f t="shared" si="10"/>
        <v>70.921985815602838</v>
      </c>
      <c r="O28" s="145">
        <f t="shared" si="10"/>
        <v>63.354037267080741</v>
      </c>
      <c r="P28" s="151">
        <f t="shared" si="10"/>
        <v>66.88741721854305</v>
      </c>
      <c r="S28" s="1" t="s">
        <v>62</v>
      </c>
    </row>
    <row r="29" spans="1:24" s="2" customFormat="1" ht="22.5" customHeight="1">
      <c r="A29" s="8" t="s">
        <v>17</v>
      </c>
      <c r="B29" s="164">
        <v>143</v>
      </c>
      <c r="C29" s="170">
        <v>129</v>
      </c>
      <c r="D29" s="130">
        <f t="shared" si="5"/>
        <v>272</v>
      </c>
      <c r="E29" s="164">
        <v>41</v>
      </c>
      <c r="F29" s="170">
        <v>41</v>
      </c>
      <c r="G29" s="130">
        <f t="shared" si="6"/>
        <v>82</v>
      </c>
      <c r="H29" s="164">
        <v>50</v>
      </c>
      <c r="I29" s="170">
        <v>49</v>
      </c>
      <c r="J29" s="130">
        <f t="shared" si="7"/>
        <v>99</v>
      </c>
      <c r="K29" s="181">
        <f t="shared" si="8"/>
        <v>91</v>
      </c>
      <c r="L29" s="186">
        <f t="shared" si="8"/>
        <v>90</v>
      </c>
      <c r="M29" s="130">
        <f t="shared" si="9"/>
        <v>181</v>
      </c>
      <c r="N29" s="139">
        <f t="shared" si="10"/>
        <v>63.636363636363633</v>
      </c>
      <c r="O29" s="145">
        <f t="shared" si="10"/>
        <v>69.767441860465112</v>
      </c>
      <c r="P29" s="151">
        <f t="shared" si="10"/>
        <v>66.544117647058826</v>
      </c>
    </row>
    <row r="30" spans="1:24" s="2" customFormat="1" ht="22.5" customHeight="1">
      <c r="A30" s="8" t="s">
        <v>4</v>
      </c>
      <c r="B30" s="164">
        <v>152</v>
      </c>
      <c r="C30" s="170">
        <v>127</v>
      </c>
      <c r="D30" s="130">
        <f t="shared" si="5"/>
        <v>279</v>
      </c>
      <c r="E30" s="164">
        <v>48</v>
      </c>
      <c r="F30" s="170">
        <v>43</v>
      </c>
      <c r="G30" s="130">
        <f t="shared" si="6"/>
        <v>91</v>
      </c>
      <c r="H30" s="164">
        <v>52</v>
      </c>
      <c r="I30" s="170">
        <v>43</v>
      </c>
      <c r="J30" s="130">
        <f t="shared" si="7"/>
        <v>95</v>
      </c>
      <c r="K30" s="181">
        <f t="shared" si="8"/>
        <v>100</v>
      </c>
      <c r="L30" s="186">
        <f t="shared" si="8"/>
        <v>86</v>
      </c>
      <c r="M30" s="130">
        <f t="shared" si="9"/>
        <v>186</v>
      </c>
      <c r="N30" s="139">
        <f t="shared" si="10"/>
        <v>65.789473684210535</v>
      </c>
      <c r="O30" s="145">
        <f t="shared" si="10"/>
        <v>67.716535433070874</v>
      </c>
      <c r="P30" s="151">
        <f t="shared" si="10"/>
        <v>66.666666666666657</v>
      </c>
    </row>
    <row r="31" spans="1:24" s="2" customFormat="1" ht="22.5" customHeight="1">
      <c r="A31" s="8" t="s">
        <v>10</v>
      </c>
      <c r="B31" s="164">
        <v>154</v>
      </c>
      <c r="C31" s="170">
        <v>143</v>
      </c>
      <c r="D31" s="130">
        <f t="shared" si="5"/>
        <v>297</v>
      </c>
      <c r="E31" s="164">
        <v>55</v>
      </c>
      <c r="F31" s="170">
        <v>47</v>
      </c>
      <c r="G31" s="130">
        <f t="shared" si="6"/>
        <v>102</v>
      </c>
      <c r="H31" s="164">
        <v>58</v>
      </c>
      <c r="I31" s="170">
        <v>48</v>
      </c>
      <c r="J31" s="130">
        <f t="shared" si="7"/>
        <v>106</v>
      </c>
      <c r="K31" s="181">
        <f t="shared" si="8"/>
        <v>113</v>
      </c>
      <c r="L31" s="186">
        <f t="shared" si="8"/>
        <v>95</v>
      </c>
      <c r="M31" s="130">
        <f t="shared" si="9"/>
        <v>208</v>
      </c>
      <c r="N31" s="139">
        <f t="shared" si="10"/>
        <v>73.376623376623371</v>
      </c>
      <c r="O31" s="145">
        <f t="shared" si="10"/>
        <v>66.43356643356644</v>
      </c>
      <c r="P31" s="151">
        <f t="shared" si="10"/>
        <v>70.033670033670035</v>
      </c>
    </row>
    <row r="32" spans="1:24" s="2" customFormat="1" ht="22.5" customHeight="1">
      <c r="A32" s="8" t="s">
        <v>14</v>
      </c>
      <c r="B32" s="164">
        <v>113</v>
      </c>
      <c r="C32" s="170">
        <v>112</v>
      </c>
      <c r="D32" s="130">
        <f t="shared" si="5"/>
        <v>225</v>
      </c>
      <c r="E32" s="164">
        <v>30</v>
      </c>
      <c r="F32" s="170">
        <v>42</v>
      </c>
      <c r="G32" s="130">
        <f t="shared" si="6"/>
        <v>72</v>
      </c>
      <c r="H32" s="164">
        <v>38</v>
      </c>
      <c r="I32" s="170">
        <v>35</v>
      </c>
      <c r="J32" s="130">
        <f t="shared" si="7"/>
        <v>73</v>
      </c>
      <c r="K32" s="181">
        <f t="shared" si="8"/>
        <v>68</v>
      </c>
      <c r="L32" s="186">
        <f t="shared" si="8"/>
        <v>77</v>
      </c>
      <c r="M32" s="130">
        <f t="shared" si="9"/>
        <v>145</v>
      </c>
      <c r="N32" s="139">
        <f t="shared" si="10"/>
        <v>60.176991150442483</v>
      </c>
      <c r="O32" s="145">
        <f t="shared" si="10"/>
        <v>68.75</v>
      </c>
      <c r="P32" s="151">
        <f t="shared" si="10"/>
        <v>64.444444444444443</v>
      </c>
    </row>
    <row r="33" spans="1:16" s="2" customFormat="1" ht="22.5" customHeight="1">
      <c r="A33" s="8" t="s">
        <v>20</v>
      </c>
      <c r="B33" s="164">
        <v>113</v>
      </c>
      <c r="C33" s="170">
        <v>125</v>
      </c>
      <c r="D33" s="130">
        <f t="shared" si="5"/>
        <v>238</v>
      </c>
      <c r="E33" s="164">
        <v>40</v>
      </c>
      <c r="F33" s="170">
        <v>52</v>
      </c>
      <c r="G33" s="130">
        <f t="shared" si="6"/>
        <v>92</v>
      </c>
      <c r="H33" s="164">
        <v>41</v>
      </c>
      <c r="I33" s="170">
        <v>34</v>
      </c>
      <c r="J33" s="130">
        <f t="shared" si="7"/>
        <v>75</v>
      </c>
      <c r="K33" s="181">
        <f t="shared" si="8"/>
        <v>81</v>
      </c>
      <c r="L33" s="186">
        <f t="shared" si="8"/>
        <v>86</v>
      </c>
      <c r="M33" s="130">
        <f t="shared" si="9"/>
        <v>167</v>
      </c>
      <c r="N33" s="139">
        <f t="shared" si="10"/>
        <v>71.681415929203538</v>
      </c>
      <c r="O33" s="145">
        <f t="shared" si="10"/>
        <v>68.8</v>
      </c>
      <c r="P33" s="151">
        <f t="shared" si="10"/>
        <v>70.168067226890756</v>
      </c>
    </row>
    <row r="34" spans="1:16" s="2" customFormat="1" ht="22.5" customHeight="1">
      <c r="A34" s="8" t="s">
        <v>23</v>
      </c>
      <c r="B34" s="164">
        <v>111</v>
      </c>
      <c r="C34" s="170">
        <v>133</v>
      </c>
      <c r="D34" s="130">
        <f t="shared" si="5"/>
        <v>244</v>
      </c>
      <c r="E34" s="164">
        <v>39</v>
      </c>
      <c r="F34" s="170">
        <v>48</v>
      </c>
      <c r="G34" s="130">
        <f t="shared" si="6"/>
        <v>87</v>
      </c>
      <c r="H34" s="164">
        <v>42</v>
      </c>
      <c r="I34" s="170">
        <v>47</v>
      </c>
      <c r="J34" s="130">
        <f t="shared" si="7"/>
        <v>89</v>
      </c>
      <c r="K34" s="181">
        <f t="shared" si="8"/>
        <v>81</v>
      </c>
      <c r="L34" s="186">
        <f t="shared" si="8"/>
        <v>95</v>
      </c>
      <c r="M34" s="130">
        <f t="shared" si="9"/>
        <v>176</v>
      </c>
      <c r="N34" s="139">
        <f t="shared" si="10"/>
        <v>72.972972972972968</v>
      </c>
      <c r="O34" s="145">
        <f t="shared" si="10"/>
        <v>71.428571428571431</v>
      </c>
      <c r="P34" s="151">
        <f t="shared" si="10"/>
        <v>72.131147540983605</v>
      </c>
    </row>
    <row r="35" spans="1:16" s="2" customFormat="1" ht="22.5" customHeight="1">
      <c r="A35" s="10" t="s">
        <v>35</v>
      </c>
      <c r="B35" s="164">
        <v>359</v>
      </c>
      <c r="C35" s="170">
        <v>470</v>
      </c>
      <c r="D35" s="172">
        <f t="shared" si="5"/>
        <v>829</v>
      </c>
      <c r="E35" s="164">
        <v>117</v>
      </c>
      <c r="F35" s="170">
        <v>150</v>
      </c>
      <c r="G35" s="172">
        <f t="shared" si="6"/>
        <v>267</v>
      </c>
      <c r="H35" s="164">
        <v>110</v>
      </c>
      <c r="I35" s="170">
        <v>111</v>
      </c>
      <c r="J35" s="172">
        <f t="shared" si="7"/>
        <v>221</v>
      </c>
      <c r="K35" s="182">
        <f t="shared" si="8"/>
        <v>227</v>
      </c>
      <c r="L35" s="187">
        <f t="shared" si="8"/>
        <v>261</v>
      </c>
      <c r="M35" s="130">
        <f t="shared" si="9"/>
        <v>488</v>
      </c>
      <c r="N35" s="190">
        <f t="shared" si="10"/>
        <v>63.231197771587745</v>
      </c>
      <c r="O35" s="195">
        <f t="shared" si="10"/>
        <v>55.531914893617021</v>
      </c>
      <c r="P35" s="197">
        <f t="shared" si="10"/>
        <v>58.866103739445123</v>
      </c>
    </row>
    <row r="36" spans="1:16" s="2" customFormat="1" ht="22.5" customHeight="1">
      <c r="A36" s="11" t="s">
        <v>34</v>
      </c>
      <c r="B36" s="42">
        <f t="shared" ref="B36:M36" si="11">SUM(B23:B35)</f>
        <v>1638</v>
      </c>
      <c r="C36" s="22">
        <f t="shared" si="11"/>
        <v>1747</v>
      </c>
      <c r="D36" s="37">
        <f t="shared" si="11"/>
        <v>3385</v>
      </c>
      <c r="E36" s="42">
        <f t="shared" si="11"/>
        <v>512</v>
      </c>
      <c r="F36" s="22">
        <f t="shared" si="11"/>
        <v>558</v>
      </c>
      <c r="G36" s="37">
        <f t="shared" si="11"/>
        <v>1070</v>
      </c>
      <c r="H36" s="42">
        <f t="shared" si="11"/>
        <v>552</v>
      </c>
      <c r="I36" s="22">
        <f t="shared" si="11"/>
        <v>536</v>
      </c>
      <c r="J36" s="37">
        <f t="shared" si="11"/>
        <v>1088</v>
      </c>
      <c r="K36" s="42">
        <f t="shared" si="11"/>
        <v>1064</v>
      </c>
      <c r="L36" s="22">
        <f t="shared" si="11"/>
        <v>1094</v>
      </c>
      <c r="M36" s="37">
        <f t="shared" si="11"/>
        <v>2158</v>
      </c>
      <c r="N36" s="143">
        <f t="shared" si="10"/>
        <v>64.957264957264954</v>
      </c>
      <c r="O36" s="149">
        <f t="shared" si="10"/>
        <v>62.621637092157989</v>
      </c>
      <c r="P36" s="155">
        <f t="shared" si="10"/>
        <v>63.75184638109306</v>
      </c>
    </row>
    <row r="38" spans="1:16" s="2" customFormat="1" ht="13.5">
      <c r="A38" s="158" t="s">
        <v>9</v>
      </c>
      <c r="B38" s="165">
        <f>B36</f>
        <v>1638</v>
      </c>
      <c r="C38" s="165">
        <f>C36</f>
        <v>1747</v>
      </c>
      <c r="D38" s="173">
        <f>SUM(B38:C38)</f>
        <v>3385</v>
      </c>
      <c r="E38" s="178">
        <f>E36</f>
        <v>512</v>
      </c>
      <c r="F38" s="178">
        <f>F36</f>
        <v>558</v>
      </c>
      <c r="G38" s="173">
        <f>SUM(E38:F38)</f>
        <v>1070</v>
      </c>
      <c r="H38" s="178">
        <f>H36</f>
        <v>552</v>
      </c>
      <c r="I38" s="178">
        <f>I36</f>
        <v>536</v>
      </c>
      <c r="J38" s="173">
        <f>SUM(H38:I38)</f>
        <v>1088</v>
      </c>
      <c r="K38" s="165">
        <f>K36</f>
        <v>1064</v>
      </c>
      <c r="L38" s="165">
        <f>L36</f>
        <v>1094</v>
      </c>
      <c r="M38" s="173">
        <f>SUM(K38:L38)</f>
        <v>2158</v>
      </c>
      <c r="N38" s="192">
        <f>IF(OR(K38=0,B38=0),0,K38/B38*100)</f>
        <v>64.957264957264954</v>
      </c>
      <c r="O38" s="192">
        <f>IF(OR(L38=0,C38=0),0,L38/C38*100)</f>
        <v>62.621637092157989</v>
      </c>
      <c r="P38" s="192">
        <f>IF(OR(M38=0,D38=0),0,M38/D38*100)</f>
        <v>63.75184638109306</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17</v>
      </c>
      <c r="C40" s="167">
        <f t="shared" ref="C40:C52" si="13">ROUND(IF(C23=0,0,C23*$C$38/$C$36),0)</f>
        <v>15</v>
      </c>
      <c r="D40" s="166">
        <f t="shared" ref="D40:D52" si="14">SUM(B40:C40)</f>
        <v>32</v>
      </c>
      <c r="E40" s="167">
        <f t="shared" ref="E40:E52" si="15">ROUND(IF(E23=0,0,E23*$E$38/$E$36),0)</f>
        <v>4</v>
      </c>
      <c r="F40" s="167">
        <f t="shared" ref="F40:F52" si="16">ROUND(IF(F23=0,0,F23*$F$38/$F$36),0)</f>
        <v>4</v>
      </c>
      <c r="G40" s="166">
        <f t="shared" ref="G40:G52" si="17">SUM(E40:F40)</f>
        <v>8</v>
      </c>
      <c r="H40" s="167">
        <f t="shared" ref="H40:H52" si="18">ROUND(IF(H23=0,0,H23*$H$38/$H$36),0)</f>
        <v>7</v>
      </c>
      <c r="I40" s="167">
        <f t="shared" ref="I40:I52" si="19">ROUND(IF(I23=0,0,I23*$I$38/$I$36),0)</f>
        <v>8</v>
      </c>
      <c r="J40" s="166">
        <f t="shared" ref="J40:J52" si="20">SUM(H40:I40)</f>
        <v>15</v>
      </c>
      <c r="K40" s="167">
        <f t="shared" ref="K40:K52" si="21">ROUND(IF(K23=0,0,K23*$K$38/$K$36),0)</f>
        <v>11</v>
      </c>
      <c r="L40" s="167">
        <f t="shared" ref="L40:L52" si="22">ROUND(IF(L23=0,0,L23*$L$38/$L$36),0)</f>
        <v>12</v>
      </c>
      <c r="M40" s="166">
        <f t="shared" ref="M40:M52" si="23">SUM(K40:L40)</f>
        <v>23</v>
      </c>
      <c r="N40" s="193">
        <f t="shared" ref="N40:P52" si="24">IF(OR(K40=0,B40=0),0,K40/B40*100)</f>
        <v>64.705882352941174</v>
      </c>
      <c r="O40" s="193">
        <f t="shared" si="24"/>
        <v>80</v>
      </c>
      <c r="P40" s="193">
        <f t="shared" si="24"/>
        <v>71.875</v>
      </c>
    </row>
    <row r="41" spans="1:16" s="2" customFormat="1" ht="13.5">
      <c r="A41" s="159" t="s">
        <v>70</v>
      </c>
      <c r="B41" s="167">
        <f t="shared" si="12"/>
        <v>9</v>
      </c>
      <c r="C41" s="167">
        <f t="shared" si="13"/>
        <v>14</v>
      </c>
      <c r="D41" s="166">
        <f t="shared" si="14"/>
        <v>23</v>
      </c>
      <c r="E41" s="167">
        <f t="shared" si="15"/>
        <v>1</v>
      </c>
      <c r="F41" s="167">
        <f t="shared" si="16"/>
        <v>2</v>
      </c>
      <c r="G41" s="166">
        <f t="shared" si="17"/>
        <v>3</v>
      </c>
      <c r="H41" s="167">
        <f t="shared" si="18"/>
        <v>5</v>
      </c>
      <c r="I41" s="167">
        <f t="shared" si="19"/>
        <v>3</v>
      </c>
      <c r="J41" s="166">
        <f t="shared" si="20"/>
        <v>8</v>
      </c>
      <c r="K41" s="167">
        <f t="shared" si="21"/>
        <v>6</v>
      </c>
      <c r="L41" s="167">
        <f t="shared" si="22"/>
        <v>5</v>
      </c>
      <c r="M41" s="166">
        <f t="shared" si="23"/>
        <v>11</v>
      </c>
      <c r="N41" s="193">
        <f t="shared" si="24"/>
        <v>66.666666666666657</v>
      </c>
      <c r="O41" s="193">
        <f t="shared" si="24"/>
        <v>35.714285714285715</v>
      </c>
      <c r="P41" s="193">
        <f t="shared" si="24"/>
        <v>47.826086956521742</v>
      </c>
    </row>
    <row r="42" spans="1:16" s="2" customFormat="1" ht="13.5">
      <c r="A42" s="160" t="s">
        <v>0</v>
      </c>
      <c r="B42" s="167">
        <f t="shared" si="12"/>
        <v>70</v>
      </c>
      <c r="C42" s="167">
        <f t="shared" si="13"/>
        <v>84</v>
      </c>
      <c r="D42" s="166">
        <f t="shared" si="14"/>
        <v>154</v>
      </c>
      <c r="E42" s="167">
        <f t="shared" si="15"/>
        <v>9</v>
      </c>
      <c r="F42" s="167">
        <f t="shared" si="16"/>
        <v>9</v>
      </c>
      <c r="G42" s="166">
        <f t="shared" si="17"/>
        <v>18</v>
      </c>
      <c r="H42" s="167">
        <f t="shared" si="18"/>
        <v>16</v>
      </c>
      <c r="I42" s="167">
        <f t="shared" si="19"/>
        <v>29</v>
      </c>
      <c r="J42" s="166">
        <f t="shared" si="20"/>
        <v>45</v>
      </c>
      <c r="K42" s="167">
        <f t="shared" si="21"/>
        <v>25</v>
      </c>
      <c r="L42" s="167">
        <f t="shared" si="22"/>
        <v>38</v>
      </c>
      <c r="M42" s="166">
        <f t="shared" si="23"/>
        <v>63</v>
      </c>
      <c r="N42" s="193">
        <f t="shared" si="24"/>
        <v>35.714285714285715</v>
      </c>
      <c r="O42" s="193">
        <f t="shared" si="24"/>
        <v>45.238095238095241</v>
      </c>
      <c r="P42" s="193">
        <f t="shared" si="24"/>
        <v>40.909090909090914</v>
      </c>
    </row>
    <row r="43" spans="1:16" s="2" customFormat="1" ht="13.5">
      <c r="A43" s="160" t="s">
        <v>7</v>
      </c>
      <c r="B43" s="167">
        <f t="shared" si="12"/>
        <v>102</v>
      </c>
      <c r="C43" s="167">
        <f t="shared" si="13"/>
        <v>101</v>
      </c>
      <c r="D43" s="166">
        <f t="shared" si="14"/>
        <v>203</v>
      </c>
      <c r="E43" s="167">
        <f t="shared" si="15"/>
        <v>30</v>
      </c>
      <c r="F43" s="167">
        <f t="shared" si="16"/>
        <v>23</v>
      </c>
      <c r="G43" s="166">
        <f t="shared" si="17"/>
        <v>53</v>
      </c>
      <c r="H43" s="167">
        <f t="shared" si="18"/>
        <v>29</v>
      </c>
      <c r="I43" s="167">
        <f t="shared" si="19"/>
        <v>35</v>
      </c>
      <c r="J43" s="166">
        <f t="shared" si="20"/>
        <v>64</v>
      </c>
      <c r="K43" s="167">
        <f t="shared" si="21"/>
        <v>59</v>
      </c>
      <c r="L43" s="167">
        <f t="shared" si="22"/>
        <v>58</v>
      </c>
      <c r="M43" s="166">
        <f t="shared" si="23"/>
        <v>117</v>
      </c>
      <c r="N43" s="193">
        <f t="shared" si="24"/>
        <v>57.843137254901968</v>
      </c>
      <c r="O43" s="193">
        <f t="shared" si="24"/>
        <v>57.42574257425742</v>
      </c>
      <c r="P43" s="193">
        <f t="shared" si="24"/>
        <v>57.635467980295566</v>
      </c>
    </row>
    <row r="44" spans="1:16" s="2" customFormat="1" ht="13.5">
      <c r="A44" s="160" t="s">
        <v>11</v>
      </c>
      <c r="B44" s="167">
        <f t="shared" si="12"/>
        <v>154</v>
      </c>
      <c r="C44" s="167">
        <f t="shared" si="13"/>
        <v>133</v>
      </c>
      <c r="D44" s="166">
        <f t="shared" si="14"/>
        <v>287</v>
      </c>
      <c r="E44" s="167">
        <f t="shared" si="15"/>
        <v>48</v>
      </c>
      <c r="F44" s="167">
        <f t="shared" si="16"/>
        <v>44</v>
      </c>
      <c r="G44" s="166">
        <f t="shared" si="17"/>
        <v>92</v>
      </c>
      <c r="H44" s="167">
        <f t="shared" si="18"/>
        <v>54</v>
      </c>
      <c r="I44" s="167">
        <f t="shared" si="19"/>
        <v>45</v>
      </c>
      <c r="J44" s="166">
        <f t="shared" si="20"/>
        <v>99</v>
      </c>
      <c r="K44" s="167">
        <f t="shared" si="21"/>
        <v>102</v>
      </c>
      <c r="L44" s="167">
        <f t="shared" si="22"/>
        <v>89</v>
      </c>
      <c r="M44" s="166">
        <f t="shared" si="23"/>
        <v>191</v>
      </c>
      <c r="N44" s="193">
        <f t="shared" si="24"/>
        <v>66.233766233766232</v>
      </c>
      <c r="O44" s="193">
        <f t="shared" si="24"/>
        <v>66.917293233082702</v>
      </c>
      <c r="P44" s="193">
        <f t="shared" si="24"/>
        <v>66.550522648083614</v>
      </c>
    </row>
    <row r="45" spans="1:16" s="2" customFormat="1" ht="13.5">
      <c r="A45" s="160" t="s">
        <v>5</v>
      </c>
      <c r="B45" s="167">
        <f t="shared" si="12"/>
        <v>141</v>
      </c>
      <c r="C45" s="167">
        <f t="shared" si="13"/>
        <v>161</v>
      </c>
      <c r="D45" s="166">
        <f t="shared" si="14"/>
        <v>302</v>
      </c>
      <c r="E45" s="167">
        <f t="shared" si="15"/>
        <v>50</v>
      </c>
      <c r="F45" s="167">
        <f t="shared" si="16"/>
        <v>53</v>
      </c>
      <c r="G45" s="166">
        <f t="shared" si="17"/>
        <v>103</v>
      </c>
      <c r="H45" s="167">
        <f t="shared" si="18"/>
        <v>50</v>
      </c>
      <c r="I45" s="167">
        <f t="shared" si="19"/>
        <v>49</v>
      </c>
      <c r="J45" s="166">
        <f t="shared" si="20"/>
        <v>99</v>
      </c>
      <c r="K45" s="167">
        <f t="shared" si="21"/>
        <v>100</v>
      </c>
      <c r="L45" s="167">
        <f t="shared" si="22"/>
        <v>102</v>
      </c>
      <c r="M45" s="166">
        <f t="shared" si="23"/>
        <v>202</v>
      </c>
      <c r="N45" s="193">
        <f t="shared" si="24"/>
        <v>70.921985815602838</v>
      </c>
      <c r="O45" s="193">
        <f t="shared" si="24"/>
        <v>63.354037267080741</v>
      </c>
      <c r="P45" s="193">
        <f t="shared" si="24"/>
        <v>66.88741721854305</v>
      </c>
    </row>
    <row r="46" spans="1:16" s="2" customFormat="1" ht="13.5">
      <c r="A46" s="160" t="s">
        <v>17</v>
      </c>
      <c r="B46" s="167">
        <f t="shared" si="12"/>
        <v>143</v>
      </c>
      <c r="C46" s="167">
        <f t="shared" si="13"/>
        <v>129</v>
      </c>
      <c r="D46" s="166">
        <f t="shared" si="14"/>
        <v>272</v>
      </c>
      <c r="E46" s="167">
        <f t="shared" si="15"/>
        <v>41</v>
      </c>
      <c r="F46" s="167">
        <f t="shared" si="16"/>
        <v>41</v>
      </c>
      <c r="G46" s="166">
        <f t="shared" si="17"/>
        <v>82</v>
      </c>
      <c r="H46" s="167">
        <f t="shared" si="18"/>
        <v>50</v>
      </c>
      <c r="I46" s="167">
        <f t="shared" si="19"/>
        <v>49</v>
      </c>
      <c r="J46" s="166">
        <f t="shared" si="20"/>
        <v>99</v>
      </c>
      <c r="K46" s="167">
        <f t="shared" si="21"/>
        <v>91</v>
      </c>
      <c r="L46" s="167">
        <f t="shared" si="22"/>
        <v>90</v>
      </c>
      <c r="M46" s="166">
        <f t="shared" si="23"/>
        <v>181</v>
      </c>
      <c r="N46" s="193">
        <f t="shared" si="24"/>
        <v>63.636363636363633</v>
      </c>
      <c r="O46" s="193">
        <f t="shared" si="24"/>
        <v>69.767441860465112</v>
      </c>
      <c r="P46" s="193">
        <f t="shared" si="24"/>
        <v>66.544117647058826</v>
      </c>
    </row>
    <row r="47" spans="1:16" s="2" customFormat="1" ht="13.5">
      <c r="A47" s="160" t="s">
        <v>4</v>
      </c>
      <c r="B47" s="167">
        <f t="shared" si="12"/>
        <v>152</v>
      </c>
      <c r="C47" s="167">
        <f t="shared" si="13"/>
        <v>127</v>
      </c>
      <c r="D47" s="166">
        <f t="shared" si="14"/>
        <v>279</v>
      </c>
      <c r="E47" s="167">
        <f t="shared" si="15"/>
        <v>48</v>
      </c>
      <c r="F47" s="167">
        <f t="shared" si="16"/>
        <v>43</v>
      </c>
      <c r="G47" s="166">
        <f t="shared" si="17"/>
        <v>91</v>
      </c>
      <c r="H47" s="167">
        <f t="shared" si="18"/>
        <v>52</v>
      </c>
      <c r="I47" s="167">
        <f t="shared" si="19"/>
        <v>43</v>
      </c>
      <c r="J47" s="166">
        <f t="shared" si="20"/>
        <v>95</v>
      </c>
      <c r="K47" s="167">
        <f t="shared" si="21"/>
        <v>100</v>
      </c>
      <c r="L47" s="167">
        <f t="shared" si="22"/>
        <v>86</v>
      </c>
      <c r="M47" s="166">
        <f t="shared" si="23"/>
        <v>186</v>
      </c>
      <c r="N47" s="193">
        <f t="shared" si="24"/>
        <v>65.789473684210535</v>
      </c>
      <c r="O47" s="193">
        <f t="shared" si="24"/>
        <v>67.716535433070874</v>
      </c>
      <c r="P47" s="193">
        <f t="shared" si="24"/>
        <v>66.666666666666657</v>
      </c>
    </row>
    <row r="48" spans="1:16" s="2" customFormat="1" ht="13.5">
      <c r="A48" s="160" t="s">
        <v>10</v>
      </c>
      <c r="B48" s="167">
        <f t="shared" si="12"/>
        <v>154</v>
      </c>
      <c r="C48" s="167">
        <f t="shared" si="13"/>
        <v>143</v>
      </c>
      <c r="D48" s="166">
        <f t="shared" si="14"/>
        <v>297</v>
      </c>
      <c r="E48" s="167">
        <f t="shared" si="15"/>
        <v>55</v>
      </c>
      <c r="F48" s="167">
        <f t="shared" si="16"/>
        <v>47</v>
      </c>
      <c r="G48" s="166">
        <f t="shared" si="17"/>
        <v>102</v>
      </c>
      <c r="H48" s="167">
        <f t="shared" si="18"/>
        <v>58</v>
      </c>
      <c r="I48" s="167">
        <f t="shared" si="19"/>
        <v>48</v>
      </c>
      <c r="J48" s="166">
        <f t="shared" si="20"/>
        <v>106</v>
      </c>
      <c r="K48" s="167">
        <f t="shared" si="21"/>
        <v>113</v>
      </c>
      <c r="L48" s="167">
        <f t="shared" si="22"/>
        <v>95</v>
      </c>
      <c r="M48" s="166">
        <f t="shared" si="23"/>
        <v>208</v>
      </c>
      <c r="N48" s="193">
        <f t="shared" si="24"/>
        <v>73.376623376623371</v>
      </c>
      <c r="O48" s="193">
        <f t="shared" si="24"/>
        <v>66.43356643356644</v>
      </c>
      <c r="P48" s="193">
        <f t="shared" si="24"/>
        <v>70.033670033670035</v>
      </c>
    </row>
    <row r="49" spans="1:16" s="2" customFormat="1" ht="13.5">
      <c r="A49" s="160" t="s">
        <v>14</v>
      </c>
      <c r="B49" s="167">
        <f t="shared" si="12"/>
        <v>113</v>
      </c>
      <c r="C49" s="167">
        <f t="shared" si="13"/>
        <v>112</v>
      </c>
      <c r="D49" s="166">
        <f t="shared" si="14"/>
        <v>225</v>
      </c>
      <c r="E49" s="167">
        <f t="shared" si="15"/>
        <v>30</v>
      </c>
      <c r="F49" s="167">
        <f t="shared" si="16"/>
        <v>42</v>
      </c>
      <c r="G49" s="166">
        <f t="shared" si="17"/>
        <v>72</v>
      </c>
      <c r="H49" s="167">
        <f t="shared" si="18"/>
        <v>38</v>
      </c>
      <c r="I49" s="167">
        <f t="shared" si="19"/>
        <v>35</v>
      </c>
      <c r="J49" s="166">
        <f t="shared" si="20"/>
        <v>73</v>
      </c>
      <c r="K49" s="167">
        <f t="shared" si="21"/>
        <v>68</v>
      </c>
      <c r="L49" s="167">
        <f t="shared" si="22"/>
        <v>77</v>
      </c>
      <c r="M49" s="166">
        <f t="shared" si="23"/>
        <v>145</v>
      </c>
      <c r="N49" s="193">
        <f t="shared" si="24"/>
        <v>60.176991150442483</v>
      </c>
      <c r="O49" s="193">
        <f t="shared" si="24"/>
        <v>68.75</v>
      </c>
      <c r="P49" s="193">
        <f t="shared" si="24"/>
        <v>64.444444444444443</v>
      </c>
    </row>
    <row r="50" spans="1:16" s="2" customFormat="1" ht="13.5">
      <c r="A50" s="160" t="s">
        <v>20</v>
      </c>
      <c r="B50" s="167">
        <f t="shared" si="12"/>
        <v>113</v>
      </c>
      <c r="C50" s="167">
        <f t="shared" si="13"/>
        <v>125</v>
      </c>
      <c r="D50" s="166">
        <f t="shared" si="14"/>
        <v>238</v>
      </c>
      <c r="E50" s="167">
        <f t="shared" si="15"/>
        <v>40</v>
      </c>
      <c r="F50" s="167">
        <f t="shared" si="16"/>
        <v>52</v>
      </c>
      <c r="G50" s="166">
        <f t="shared" si="17"/>
        <v>92</v>
      </c>
      <c r="H50" s="167">
        <f t="shared" si="18"/>
        <v>41</v>
      </c>
      <c r="I50" s="167">
        <f t="shared" si="19"/>
        <v>34</v>
      </c>
      <c r="J50" s="166">
        <f t="shared" si="20"/>
        <v>75</v>
      </c>
      <c r="K50" s="167">
        <f t="shared" si="21"/>
        <v>81</v>
      </c>
      <c r="L50" s="167">
        <f t="shared" si="22"/>
        <v>86</v>
      </c>
      <c r="M50" s="166">
        <f t="shared" si="23"/>
        <v>167</v>
      </c>
      <c r="N50" s="193">
        <f t="shared" si="24"/>
        <v>71.681415929203538</v>
      </c>
      <c r="O50" s="193">
        <f t="shared" si="24"/>
        <v>68.8</v>
      </c>
      <c r="P50" s="193">
        <f t="shared" si="24"/>
        <v>70.168067226890756</v>
      </c>
    </row>
    <row r="51" spans="1:16" s="2" customFormat="1" ht="13.5">
      <c r="A51" s="160" t="s">
        <v>23</v>
      </c>
      <c r="B51" s="167">
        <f t="shared" si="12"/>
        <v>111</v>
      </c>
      <c r="C51" s="167">
        <f t="shared" si="13"/>
        <v>133</v>
      </c>
      <c r="D51" s="166">
        <f t="shared" si="14"/>
        <v>244</v>
      </c>
      <c r="E51" s="167">
        <f t="shared" si="15"/>
        <v>39</v>
      </c>
      <c r="F51" s="167">
        <f t="shared" si="16"/>
        <v>48</v>
      </c>
      <c r="G51" s="166">
        <f t="shared" si="17"/>
        <v>87</v>
      </c>
      <c r="H51" s="167">
        <f t="shared" si="18"/>
        <v>42</v>
      </c>
      <c r="I51" s="167">
        <f t="shared" si="19"/>
        <v>47</v>
      </c>
      <c r="J51" s="166">
        <f t="shared" si="20"/>
        <v>89</v>
      </c>
      <c r="K51" s="167">
        <f t="shared" si="21"/>
        <v>81</v>
      </c>
      <c r="L51" s="167">
        <f t="shared" si="22"/>
        <v>95</v>
      </c>
      <c r="M51" s="166">
        <f t="shared" si="23"/>
        <v>176</v>
      </c>
      <c r="N51" s="193">
        <f t="shared" si="24"/>
        <v>72.972972972972968</v>
      </c>
      <c r="O51" s="193">
        <f t="shared" si="24"/>
        <v>71.428571428571431</v>
      </c>
      <c r="P51" s="193">
        <f t="shared" si="24"/>
        <v>72.131147540983605</v>
      </c>
    </row>
    <row r="52" spans="1:16" s="2" customFormat="1" ht="13.5">
      <c r="A52" s="160" t="s">
        <v>35</v>
      </c>
      <c r="B52" s="167">
        <f t="shared" si="12"/>
        <v>359</v>
      </c>
      <c r="C52" s="167">
        <f t="shared" si="13"/>
        <v>470</v>
      </c>
      <c r="D52" s="166">
        <f t="shared" si="14"/>
        <v>829</v>
      </c>
      <c r="E52" s="167">
        <f t="shared" si="15"/>
        <v>117</v>
      </c>
      <c r="F52" s="167">
        <f t="shared" si="16"/>
        <v>150</v>
      </c>
      <c r="G52" s="166">
        <f t="shared" si="17"/>
        <v>267</v>
      </c>
      <c r="H52" s="167">
        <f t="shared" si="18"/>
        <v>110</v>
      </c>
      <c r="I52" s="167">
        <f t="shared" si="19"/>
        <v>111</v>
      </c>
      <c r="J52" s="166">
        <f t="shared" si="20"/>
        <v>221</v>
      </c>
      <c r="K52" s="167">
        <f t="shared" si="21"/>
        <v>227</v>
      </c>
      <c r="L52" s="167">
        <f t="shared" si="22"/>
        <v>261</v>
      </c>
      <c r="M52" s="166">
        <f t="shared" si="23"/>
        <v>488</v>
      </c>
      <c r="N52" s="193">
        <f t="shared" si="24"/>
        <v>63.231197771587745</v>
      </c>
      <c r="O52" s="193">
        <f t="shared" si="24"/>
        <v>55.531914893617021</v>
      </c>
      <c r="P52" s="193">
        <f t="shared" si="24"/>
        <v>58.866103739445123</v>
      </c>
    </row>
    <row r="53" spans="1:16" s="2" customFormat="1" ht="13.5">
      <c r="A53" s="160" t="s">
        <v>34</v>
      </c>
      <c r="B53" s="166">
        <f t="shared" ref="B53:M53" si="25">SUM(B40:B52)</f>
        <v>1638</v>
      </c>
      <c r="C53" s="166">
        <f t="shared" si="25"/>
        <v>1747</v>
      </c>
      <c r="D53" s="166">
        <f t="shared" si="25"/>
        <v>3385</v>
      </c>
      <c r="E53" s="166">
        <f t="shared" si="25"/>
        <v>512</v>
      </c>
      <c r="F53" s="166">
        <f t="shared" si="25"/>
        <v>558</v>
      </c>
      <c r="G53" s="166">
        <f t="shared" si="25"/>
        <v>1070</v>
      </c>
      <c r="H53" s="166">
        <f t="shared" si="25"/>
        <v>552</v>
      </c>
      <c r="I53" s="166">
        <f t="shared" si="25"/>
        <v>536</v>
      </c>
      <c r="J53" s="166">
        <f t="shared" si="25"/>
        <v>1088</v>
      </c>
      <c r="K53" s="166">
        <f t="shared" si="25"/>
        <v>1064</v>
      </c>
      <c r="L53" s="166">
        <f t="shared" si="25"/>
        <v>1094</v>
      </c>
      <c r="M53" s="166">
        <f t="shared" si="25"/>
        <v>2158</v>
      </c>
      <c r="N53" s="193">
        <f>ROUND(IF(OR(K53=0,B53=0),0,K53/B53*100),2)</f>
        <v>64.959999999999994</v>
      </c>
      <c r="O53" s="193">
        <f>ROUND(IF(OR(L53=0,C53=0),0,L53/C53*100),2)</f>
        <v>62.62</v>
      </c>
      <c r="P53" s="193">
        <f>ROUND(IF(OR(M53=0,D53=0),0,M53/D53*100),2)</f>
        <v>63.75</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1139" priority="217" stopIfTrue="1" operator="notEqual">
      <formula>B36</formula>
    </cfRule>
  </conditionalFormatting>
  <conditionalFormatting sqref="H49:J49">
    <cfRule type="cellIs" dxfId="1138" priority="218" stopIfTrue="1" operator="greaterThan">
      <formula>100</formula>
    </cfRule>
    <cfRule type="cellIs" dxfId="1137" priority="219" stopIfTrue="1" operator="notEqual">
      <formula>H36</formula>
    </cfRule>
  </conditionalFormatting>
  <conditionalFormatting sqref="H39:J48">
    <cfRule type="cellIs" dxfId="1136" priority="220" stopIfTrue="1" operator="greaterThan">
      <formula>100</formula>
    </cfRule>
  </conditionalFormatting>
  <conditionalFormatting sqref="B49:G49">
    <cfRule type="cellIs" dxfId="1135" priority="216" stopIfTrue="1" operator="notEqual">
      <formula>B36</formula>
    </cfRule>
  </conditionalFormatting>
  <conditionalFormatting sqref="H49:J49">
    <cfRule type="cellIs" dxfId="1134" priority="214" stopIfTrue="1" operator="greaterThan">
      <formula>100</formula>
    </cfRule>
    <cfRule type="cellIs" dxfId="1133" priority="215" stopIfTrue="1" operator="notEqual">
      <formula>H36</formula>
    </cfRule>
  </conditionalFormatting>
  <conditionalFormatting sqref="H39:J48">
    <cfRule type="cellIs" dxfId="1132" priority="213" stopIfTrue="1" operator="greaterThan">
      <formula>100</formula>
    </cfRule>
  </conditionalFormatting>
  <conditionalFormatting sqref="B49:G49">
    <cfRule type="cellIs" dxfId="1131" priority="212" stopIfTrue="1" operator="notEqual">
      <formula>B36</formula>
    </cfRule>
  </conditionalFormatting>
  <conditionalFormatting sqref="H49:J49">
    <cfRule type="cellIs" dxfId="1130" priority="210" stopIfTrue="1" operator="greaterThan">
      <formula>100</formula>
    </cfRule>
    <cfRule type="cellIs" dxfId="1129" priority="211" stopIfTrue="1" operator="notEqual">
      <formula>H36</formula>
    </cfRule>
  </conditionalFormatting>
  <conditionalFormatting sqref="H39:J48">
    <cfRule type="cellIs" dxfId="1128" priority="209" stopIfTrue="1" operator="greaterThan">
      <formula>100</formula>
    </cfRule>
  </conditionalFormatting>
  <conditionalFormatting sqref="B49:G49">
    <cfRule type="cellIs" dxfId="1127" priority="208" stopIfTrue="1" operator="notEqual">
      <formula>B36</formula>
    </cfRule>
  </conditionalFormatting>
  <conditionalFormatting sqref="H49:J49">
    <cfRule type="cellIs" dxfId="1126" priority="206" stopIfTrue="1" operator="greaterThan">
      <formula>100</formula>
    </cfRule>
    <cfRule type="cellIs" dxfId="1125" priority="207" stopIfTrue="1" operator="notEqual">
      <formula>H36</formula>
    </cfRule>
  </conditionalFormatting>
  <conditionalFormatting sqref="H39:J48">
    <cfRule type="cellIs" dxfId="1124" priority="205" stopIfTrue="1" operator="greaterThan">
      <formula>100</formula>
    </cfRule>
  </conditionalFormatting>
  <conditionalFormatting sqref="B49:G49">
    <cfRule type="cellIs" dxfId="1123" priority="204" stopIfTrue="1" operator="notEqual">
      <formula>B36</formula>
    </cfRule>
  </conditionalFormatting>
  <conditionalFormatting sqref="H49:J49">
    <cfRule type="cellIs" dxfId="1122" priority="202" stopIfTrue="1" operator="greaterThan">
      <formula>100</formula>
    </cfRule>
    <cfRule type="cellIs" dxfId="1121" priority="203" stopIfTrue="1" operator="notEqual">
      <formula>H36</formula>
    </cfRule>
  </conditionalFormatting>
  <conditionalFormatting sqref="H39:J48">
    <cfRule type="cellIs" dxfId="1120" priority="201" stopIfTrue="1" operator="greaterThan">
      <formula>100</formula>
    </cfRule>
  </conditionalFormatting>
  <conditionalFormatting sqref="B49:G49">
    <cfRule type="cellIs" dxfId="1119" priority="200" stopIfTrue="1" operator="notEqual">
      <formula>B36</formula>
    </cfRule>
  </conditionalFormatting>
  <conditionalFormatting sqref="H49:J49">
    <cfRule type="cellIs" dxfId="1118" priority="198" stopIfTrue="1" operator="greaterThan">
      <formula>100</formula>
    </cfRule>
    <cfRule type="cellIs" dxfId="1117" priority="199" stopIfTrue="1" operator="notEqual">
      <formula>H36</formula>
    </cfRule>
  </conditionalFormatting>
  <conditionalFormatting sqref="H39:J48">
    <cfRule type="cellIs" dxfId="1116" priority="197" stopIfTrue="1" operator="greaterThan">
      <formula>100</formula>
    </cfRule>
  </conditionalFormatting>
  <conditionalFormatting sqref="B49:G49">
    <cfRule type="cellIs" dxfId="1115" priority="196" stopIfTrue="1" operator="notEqual">
      <formula>B36</formula>
    </cfRule>
  </conditionalFormatting>
  <conditionalFormatting sqref="H49:J49">
    <cfRule type="cellIs" dxfId="1114" priority="194" stopIfTrue="1" operator="greaterThan">
      <formula>100</formula>
    </cfRule>
    <cfRule type="cellIs" dxfId="1113" priority="195" stopIfTrue="1" operator="notEqual">
      <formula>H36</formula>
    </cfRule>
  </conditionalFormatting>
  <conditionalFormatting sqref="H39:J48">
    <cfRule type="cellIs" dxfId="1112" priority="193" stopIfTrue="1" operator="greaterThan">
      <formula>100</formula>
    </cfRule>
  </conditionalFormatting>
  <conditionalFormatting sqref="B49:G49">
    <cfRule type="cellIs" dxfId="1111" priority="192" stopIfTrue="1" operator="notEqual">
      <formula>B36</formula>
    </cfRule>
  </conditionalFormatting>
  <conditionalFormatting sqref="H49:J49">
    <cfRule type="cellIs" dxfId="1110" priority="190" stopIfTrue="1" operator="greaterThan">
      <formula>100</formula>
    </cfRule>
    <cfRule type="cellIs" dxfId="1109" priority="191" stopIfTrue="1" operator="notEqual">
      <formula>H36</formula>
    </cfRule>
  </conditionalFormatting>
  <conditionalFormatting sqref="H39:J48">
    <cfRule type="cellIs" dxfId="1108" priority="189" stopIfTrue="1" operator="greaterThan">
      <formula>100</formula>
    </cfRule>
  </conditionalFormatting>
  <conditionalFormatting sqref="B49:G49">
    <cfRule type="cellIs" dxfId="1107" priority="188" stopIfTrue="1" operator="notEqual">
      <formula>B36</formula>
    </cfRule>
  </conditionalFormatting>
  <conditionalFormatting sqref="H49:J49">
    <cfRule type="cellIs" dxfId="1106" priority="186" stopIfTrue="1" operator="greaterThan">
      <formula>100</formula>
    </cfRule>
    <cfRule type="cellIs" dxfId="1105" priority="187" stopIfTrue="1" operator="notEqual">
      <formula>H36</formula>
    </cfRule>
  </conditionalFormatting>
  <conditionalFormatting sqref="H39:J48">
    <cfRule type="cellIs" dxfId="1104" priority="185" stopIfTrue="1" operator="greaterThan">
      <formula>100</formula>
    </cfRule>
  </conditionalFormatting>
  <conditionalFormatting sqref="B49:G49">
    <cfRule type="cellIs" dxfId="1103" priority="184" stopIfTrue="1" operator="notEqual">
      <formula>B36</formula>
    </cfRule>
  </conditionalFormatting>
  <conditionalFormatting sqref="H49:J49">
    <cfRule type="cellIs" dxfId="1102" priority="182" stopIfTrue="1" operator="greaterThan">
      <formula>100</formula>
    </cfRule>
    <cfRule type="cellIs" dxfId="1101" priority="183" stopIfTrue="1" operator="notEqual">
      <formula>H36</formula>
    </cfRule>
  </conditionalFormatting>
  <conditionalFormatting sqref="H39:J48">
    <cfRule type="cellIs" dxfId="1100" priority="181" stopIfTrue="1" operator="greaterThan">
      <formula>100</formula>
    </cfRule>
  </conditionalFormatting>
  <conditionalFormatting sqref="B49:G49">
    <cfRule type="cellIs" dxfId="1099" priority="180" stopIfTrue="1" operator="notEqual">
      <formula>B36</formula>
    </cfRule>
  </conditionalFormatting>
  <conditionalFormatting sqref="H49:J49">
    <cfRule type="cellIs" dxfId="1098" priority="178" stopIfTrue="1" operator="greaterThan">
      <formula>100</formula>
    </cfRule>
    <cfRule type="cellIs" dxfId="1097" priority="179" stopIfTrue="1" operator="notEqual">
      <formula>H36</formula>
    </cfRule>
  </conditionalFormatting>
  <conditionalFormatting sqref="H39:J48">
    <cfRule type="cellIs" dxfId="1096" priority="177" stopIfTrue="1" operator="greaterThan">
      <formula>100</formula>
    </cfRule>
  </conditionalFormatting>
  <conditionalFormatting sqref="B49:G49">
    <cfRule type="cellIs" dxfId="1095" priority="176" stopIfTrue="1" operator="notEqual">
      <formula>B36</formula>
    </cfRule>
  </conditionalFormatting>
  <conditionalFormatting sqref="H49:J49">
    <cfRule type="cellIs" dxfId="1094" priority="174" stopIfTrue="1" operator="greaterThan">
      <formula>100</formula>
    </cfRule>
    <cfRule type="cellIs" dxfId="1093" priority="175" stopIfTrue="1" operator="notEqual">
      <formula>H36</formula>
    </cfRule>
  </conditionalFormatting>
  <conditionalFormatting sqref="H39:J48">
    <cfRule type="cellIs" dxfId="1092" priority="173" stopIfTrue="1" operator="greaterThan">
      <formula>100</formula>
    </cfRule>
  </conditionalFormatting>
  <conditionalFormatting sqref="B49:G49">
    <cfRule type="cellIs" dxfId="1091" priority="172" stopIfTrue="1" operator="notEqual">
      <formula>B36</formula>
    </cfRule>
  </conditionalFormatting>
  <conditionalFormatting sqref="H49:J49">
    <cfRule type="cellIs" dxfId="1090" priority="170" stopIfTrue="1" operator="greaterThan">
      <formula>100</formula>
    </cfRule>
    <cfRule type="cellIs" dxfId="1089" priority="171" stopIfTrue="1" operator="notEqual">
      <formula>H36</formula>
    </cfRule>
  </conditionalFormatting>
  <conditionalFormatting sqref="H39:J48">
    <cfRule type="cellIs" dxfId="1088" priority="169" stopIfTrue="1" operator="greaterThan">
      <formula>100</formula>
    </cfRule>
  </conditionalFormatting>
  <conditionalFormatting sqref="B49:G49">
    <cfRule type="cellIs" dxfId="1087" priority="168" stopIfTrue="1" operator="notEqual">
      <formula>B36</formula>
    </cfRule>
  </conditionalFormatting>
  <conditionalFormatting sqref="H49:J49">
    <cfRule type="cellIs" dxfId="1086" priority="166" stopIfTrue="1" operator="greaterThan">
      <formula>100</formula>
    </cfRule>
    <cfRule type="cellIs" dxfId="1085" priority="167" stopIfTrue="1" operator="notEqual">
      <formula>H36</formula>
    </cfRule>
  </conditionalFormatting>
  <conditionalFormatting sqref="H39:J48">
    <cfRule type="cellIs" dxfId="1084" priority="165" stopIfTrue="1" operator="greaterThan">
      <formula>100</formula>
    </cfRule>
  </conditionalFormatting>
  <conditionalFormatting sqref="B49:G49">
    <cfRule type="cellIs" dxfId="1083" priority="164" stopIfTrue="1" operator="notEqual">
      <formula>B36</formula>
    </cfRule>
  </conditionalFormatting>
  <conditionalFormatting sqref="H49:J49">
    <cfRule type="cellIs" dxfId="1082" priority="162" stopIfTrue="1" operator="greaterThan">
      <formula>100</formula>
    </cfRule>
    <cfRule type="cellIs" dxfId="1081" priority="163" stopIfTrue="1" operator="notEqual">
      <formula>H36</formula>
    </cfRule>
  </conditionalFormatting>
  <conditionalFormatting sqref="H39:J48">
    <cfRule type="cellIs" dxfId="1080" priority="161" stopIfTrue="1" operator="greaterThan">
      <formula>100</formula>
    </cfRule>
  </conditionalFormatting>
  <conditionalFormatting sqref="B49:G49">
    <cfRule type="cellIs" dxfId="1079" priority="160" stopIfTrue="1" operator="notEqual">
      <formula>B36</formula>
    </cfRule>
  </conditionalFormatting>
  <conditionalFormatting sqref="H49:J49">
    <cfRule type="cellIs" dxfId="1078" priority="158" stopIfTrue="1" operator="greaterThan">
      <formula>100</formula>
    </cfRule>
    <cfRule type="cellIs" dxfId="1077" priority="159" stopIfTrue="1" operator="notEqual">
      <formula>H36</formula>
    </cfRule>
  </conditionalFormatting>
  <conditionalFormatting sqref="H39:J48">
    <cfRule type="cellIs" dxfId="1076" priority="157" stopIfTrue="1" operator="greaterThan">
      <formula>100</formula>
    </cfRule>
  </conditionalFormatting>
  <conditionalFormatting sqref="B49:G49">
    <cfRule type="cellIs" dxfId="1075" priority="156" stopIfTrue="1" operator="notEqual">
      <formula>B36</formula>
    </cfRule>
  </conditionalFormatting>
  <conditionalFormatting sqref="H49:J49">
    <cfRule type="cellIs" dxfId="1074" priority="154" stopIfTrue="1" operator="greaterThan">
      <formula>100</formula>
    </cfRule>
    <cfRule type="cellIs" dxfId="1073" priority="155" stopIfTrue="1" operator="notEqual">
      <formula>H36</formula>
    </cfRule>
  </conditionalFormatting>
  <conditionalFormatting sqref="H39:J48">
    <cfRule type="cellIs" dxfId="1072" priority="153" stopIfTrue="1" operator="greaterThan">
      <formula>100</formula>
    </cfRule>
  </conditionalFormatting>
  <conditionalFormatting sqref="B49:G49">
    <cfRule type="cellIs" dxfId="1071" priority="152" stopIfTrue="1" operator="notEqual">
      <formula>B36</formula>
    </cfRule>
  </conditionalFormatting>
  <conditionalFormatting sqref="H49:J49">
    <cfRule type="cellIs" dxfId="1070" priority="150" stopIfTrue="1" operator="greaterThan">
      <formula>100</formula>
    </cfRule>
    <cfRule type="cellIs" dxfId="1069" priority="151" stopIfTrue="1" operator="notEqual">
      <formula>H36</formula>
    </cfRule>
  </conditionalFormatting>
  <conditionalFormatting sqref="H39:J48">
    <cfRule type="cellIs" dxfId="1068" priority="149" stopIfTrue="1" operator="greaterThan">
      <formula>100</formula>
    </cfRule>
  </conditionalFormatting>
  <conditionalFormatting sqref="B49:G49">
    <cfRule type="cellIs" dxfId="1067" priority="148" stopIfTrue="1" operator="notEqual">
      <formula>B36</formula>
    </cfRule>
  </conditionalFormatting>
  <conditionalFormatting sqref="H49:J49">
    <cfRule type="cellIs" dxfId="1066" priority="146" stopIfTrue="1" operator="greaterThan">
      <formula>100</formula>
    </cfRule>
    <cfRule type="cellIs" dxfId="1065" priority="147" stopIfTrue="1" operator="notEqual">
      <formula>H36</formula>
    </cfRule>
  </conditionalFormatting>
  <conditionalFormatting sqref="H39:J48">
    <cfRule type="cellIs" dxfId="1064" priority="145" stopIfTrue="1" operator="greaterThan">
      <formula>100</formula>
    </cfRule>
  </conditionalFormatting>
  <conditionalFormatting sqref="B49:G49">
    <cfRule type="cellIs" dxfId="1063" priority="144" stopIfTrue="1" operator="notEqual">
      <formula>B36</formula>
    </cfRule>
  </conditionalFormatting>
  <conditionalFormatting sqref="H49:J49">
    <cfRule type="cellIs" dxfId="1062" priority="142" stopIfTrue="1" operator="greaterThan">
      <formula>100</formula>
    </cfRule>
    <cfRule type="cellIs" dxfId="1061" priority="143" stopIfTrue="1" operator="notEqual">
      <formula>H36</formula>
    </cfRule>
  </conditionalFormatting>
  <conditionalFormatting sqref="H39:J48">
    <cfRule type="cellIs" dxfId="1060" priority="141" stopIfTrue="1" operator="greaterThan">
      <formula>100</formula>
    </cfRule>
  </conditionalFormatting>
  <conditionalFormatting sqref="B49:G49">
    <cfRule type="cellIs" dxfId="1059" priority="140" stopIfTrue="1" operator="notEqual">
      <formula>B36</formula>
    </cfRule>
  </conditionalFormatting>
  <conditionalFormatting sqref="H49:J49">
    <cfRule type="cellIs" dxfId="1058" priority="138" stopIfTrue="1" operator="greaterThan">
      <formula>100</formula>
    </cfRule>
    <cfRule type="cellIs" dxfId="1057" priority="139" stopIfTrue="1" operator="notEqual">
      <formula>H36</formula>
    </cfRule>
  </conditionalFormatting>
  <conditionalFormatting sqref="H39:J48">
    <cfRule type="cellIs" dxfId="1056" priority="137" stopIfTrue="1" operator="greaterThan">
      <formula>100</formula>
    </cfRule>
  </conditionalFormatting>
  <conditionalFormatting sqref="B49:G49">
    <cfRule type="cellIs" dxfId="1055" priority="136" stopIfTrue="1" operator="notEqual">
      <formula>B36</formula>
    </cfRule>
  </conditionalFormatting>
  <conditionalFormatting sqref="H49:J49">
    <cfRule type="cellIs" dxfId="1054" priority="134" stopIfTrue="1" operator="greaterThan">
      <formula>100</formula>
    </cfRule>
    <cfRule type="cellIs" dxfId="1053" priority="135" stopIfTrue="1" operator="notEqual">
      <formula>H36</formula>
    </cfRule>
  </conditionalFormatting>
  <conditionalFormatting sqref="H39:J48">
    <cfRule type="cellIs" dxfId="1052" priority="133" stopIfTrue="1" operator="greaterThan">
      <formula>100</formula>
    </cfRule>
  </conditionalFormatting>
  <conditionalFormatting sqref="B49:G49">
    <cfRule type="cellIs" dxfId="1051" priority="132" stopIfTrue="1" operator="notEqual">
      <formula>B36</formula>
    </cfRule>
  </conditionalFormatting>
  <conditionalFormatting sqref="H49:J49">
    <cfRule type="cellIs" dxfId="1050" priority="130" stopIfTrue="1" operator="greaterThan">
      <formula>100</formula>
    </cfRule>
    <cfRule type="cellIs" dxfId="1049" priority="131" stopIfTrue="1" operator="notEqual">
      <formula>H36</formula>
    </cfRule>
  </conditionalFormatting>
  <conditionalFormatting sqref="H39:J48">
    <cfRule type="cellIs" dxfId="1048" priority="129" stopIfTrue="1" operator="greaterThan">
      <formula>100</formula>
    </cfRule>
  </conditionalFormatting>
  <conditionalFormatting sqref="B49:G49">
    <cfRule type="cellIs" dxfId="1047" priority="128" stopIfTrue="1" operator="notEqual">
      <formula>B36</formula>
    </cfRule>
  </conditionalFormatting>
  <conditionalFormatting sqref="H49:J49">
    <cfRule type="cellIs" dxfId="1046" priority="126" stopIfTrue="1" operator="greaterThan">
      <formula>100</formula>
    </cfRule>
    <cfRule type="cellIs" dxfId="1045" priority="127" stopIfTrue="1" operator="notEqual">
      <formula>H36</formula>
    </cfRule>
  </conditionalFormatting>
  <conditionalFormatting sqref="H39:J48">
    <cfRule type="cellIs" dxfId="1044" priority="125" stopIfTrue="1" operator="greaterThan">
      <formula>100</formula>
    </cfRule>
  </conditionalFormatting>
  <conditionalFormatting sqref="B49:G49">
    <cfRule type="cellIs" dxfId="1043" priority="124" stopIfTrue="1" operator="notEqual">
      <formula>B36</formula>
    </cfRule>
  </conditionalFormatting>
  <conditionalFormatting sqref="H49:J49">
    <cfRule type="cellIs" dxfId="1042" priority="122" stopIfTrue="1" operator="greaterThan">
      <formula>100</formula>
    </cfRule>
    <cfRule type="cellIs" dxfId="1041" priority="123" stopIfTrue="1" operator="notEqual">
      <formula>H36</formula>
    </cfRule>
  </conditionalFormatting>
  <conditionalFormatting sqref="H39:J48">
    <cfRule type="cellIs" dxfId="1040" priority="121" stopIfTrue="1" operator="greaterThan">
      <formula>100</formula>
    </cfRule>
  </conditionalFormatting>
  <conditionalFormatting sqref="B49:G49">
    <cfRule type="cellIs" dxfId="1039" priority="120" stopIfTrue="1" operator="notEqual">
      <formula>B36</formula>
    </cfRule>
  </conditionalFormatting>
  <conditionalFormatting sqref="H49:J49">
    <cfRule type="cellIs" dxfId="1038" priority="118" stopIfTrue="1" operator="greaterThan">
      <formula>100</formula>
    </cfRule>
    <cfRule type="cellIs" dxfId="1037" priority="119" stopIfTrue="1" operator="notEqual">
      <formula>H36</formula>
    </cfRule>
  </conditionalFormatting>
  <conditionalFormatting sqref="H39:J48">
    <cfRule type="cellIs" dxfId="1036" priority="117" stopIfTrue="1" operator="greaterThan">
      <formula>100</formula>
    </cfRule>
  </conditionalFormatting>
  <conditionalFormatting sqref="B49:G49">
    <cfRule type="cellIs" dxfId="1035" priority="116" stopIfTrue="1" operator="notEqual">
      <formula>B36</formula>
    </cfRule>
  </conditionalFormatting>
  <conditionalFormatting sqref="H49:J49">
    <cfRule type="cellIs" dxfId="1034" priority="114" stopIfTrue="1" operator="greaterThan">
      <formula>100</formula>
    </cfRule>
    <cfRule type="cellIs" dxfId="1033" priority="115" stopIfTrue="1" operator="notEqual">
      <formula>H36</formula>
    </cfRule>
  </conditionalFormatting>
  <conditionalFormatting sqref="H39:J48">
    <cfRule type="cellIs" dxfId="1032" priority="113" stopIfTrue="1" operator="greaterThan">
      <formula>100</formula>
    </cfRule>
  </conditionalFormatting>
  <conditionalFormatting sqref="B49:G49">
    <cfRule type="cellIs" dxfId="1031" priority="112" stopIfTrue="1" operator="notEqual">
      <formula>B36</formula>
    </cfRule>
  </conditionalFormatting>
  <conditionalFormatting sqref="H49:J49">
    <cfRule type="cellIs" dxfId="1030" priority="110" stopIfTrue="1" operator="greaterThan">
      <formula>100</formula>
    </cfRule>
    <cfRule type="cellIs" dxfId="1029" priority="111" stopIfTrue="1" operator="notEqual">
      <formula>H36</formula>
    </cfRule>
  </conditionalFormatting>
  <conditionalFormatting sqref="H39:J48">
    <cfRule type="cellIs" dxfId="1028" priority="109" stopIfTrue="1" operator="greaterThan">
      <formula>100</formula>
    </cfRule>
  </conditionalFormatting>
  <conditionalFormatting sqref="B49:G49">
    <cfRule type="cellIs" dxfId="1027" priority="108" stopIfTrue="1" operator="notEqual">
      <formula>B36</formula>
    </cfRule>
  </conditionalFormatting>
  <conditionalFormatting sqref="H49:J49">
    <cfRule type="cellIs" dxfId="1026" priority="106" stopIfTrue="1" operator="greaterThan">
      <formula>100</formula>
    </cfRule>
    <cfRule type="cellIs" dxfId="1025" priority="107" stopIfTrue="1" operator="notEqual">
      <formula>H36</formula>
    </cfRule>
  </conditionalFormatting>
  <conditionalFormatting sqref="H39:J48">
    <cfRule type="cellIs" dxfId="1024" priority="105" stopIfTrue="1" operator="greaterThan">
      <formula>100</formula>
    </cfRule>
  </conditionalFormatting>
  <conditionalFormatting sqref="B49:G49">
    <cfRule type="cellIs" dxfId="1023" priority="104" stopIfTrue="1" operator="notEqual">
      <formula>B36</formula>
    </cfRule>
  </conditionalFormatting>
  <conditionalFormatting sqref="H49:J49">
    <cfRule type="cellIs" dxfId="1022" priority="102" stopIfTrue="1" operator="greaterThan">
      <formula>100</formula>
    </cfRule>
    <cfRule type="cellIs" dxfId="1021" priority="103" stopIfTrue="1" operator="notEqual">
      <formula>H36</formula>
    </cfRule>
  </conditionalFormatting>
  <conditionalFormatting sqref="H39:J48">
    <cfRule type="cellIs" dxfId="1020" priority="101" stopIfTrue="1" operator="greaterThan">
      <formula>100</formula>
    </cfRule>
  </conditionalFormatting>
  <conditionalFormatting sqref="B49:G49">
    <cfRule type="cellIs" dxfId="1019" priority="100" stopIfTrue="1" operator="notEqual">
      <formula>B36</formula>
    </cfRule>
  </conditionalFormatting>
  <conditionalFormatting sqref="H49:J49">
    <cfRule type="cellIs" dxfId="1018" priority="98" stopIfTrue="1" operator="greaterThan">
      <formula>100</formula>
    </cfRule>
    <cfRule type="cellIs" dxfId="1017" priority="99" stopIfTrue="1" operator="notEqual">
      <formula>H36</formula>
    </cfRule>
  </conditionalFormatting>
  <conditionalFormatting sqref="H39:J48">
    <cfRule type="cellIs" dxfId="1016" priority="97" stopIfTrue="1" operator="greaterThan">
      <formula>100</formula>
    </cfRule>
  </conditionalFormatting>
  <conditionalFormatting sqref="B49:G49">
    <cfRule type="cellIs" dxfId="1015" priority="96" stopIfTrue="1" operator="notEqual">
      <formula>B36</formula>
    </cfRule>
  </conditionalFormatting>
  <conditionalFormatting sqref="H49:J49">
    <cfRule type="cellIs" dxfId="1014" priority="94" stopIfTrue="1" operator="greaterThan">
      <formula>100</formula>
    </cfRule>
    <cfRule type="cellIs" dxfId="1013" priority="95" stopIfTrue="1" operator="notEqual">
      <formula>H36</formula>
    </cfRule>
  </conditionalFormatting>
  <conditionalFormatting sqref="H39:J48">
    <cfRule type="cellIs" dxfId="1012" priority="93" stopIfTrue="1" operator="greaterThan">
      <formula>100</formula>
    </cfRule>
  </conditionalFormatting>
  <conditionalFormatting sqref="B49:G49">
    <cfRule type="cellIs" dxfId="1011" priority="92" stopIfTrue="1" operator="notEqual">
      <formula>B36</formula>
    </cfRule>
  </conditionalFormatting>
  <conditionalFormatting sqref="H49:J49">
    <cfRule type="cellIs" dxfId="1010" priority="90" stopIfTrue="1" operator="greaterThan">
      <formula>100</formula>
    </cfRule>
    <cfRule type="cellIs" dxfId="1009" priority="91" stopIfTrue="1" operator="notEqual">
      <formula>H36</formula>
    </cfRule>
  </conditionalFormatting>
  <conditionalFormatting sqref="H39:J48">
    <cfRule type="cellIs" dxfId="1008" priority="89" stopIfTrue="1" operator="greaterThan">
      <formula>100</formula>
    </cfRule>
  </conditionalFormatting>
  <conditionalFormatting sqref="B49:G49">
    <cfRule type="cellIs" dxfId="1007" priority="88" stopIfTrue="1" operator="notEqual">
      <formula>B36</formula>
    </cfRule>
  </conditionalFormatting>
  <conditionalFormatting sqref="H49:J49">
    <cfRule type="cellIs" dxfId="1006" priority="86" stopIfTrue="1" operator="greaterThan">
      <formula>100</formula>
    </cfRule>
    <cfRule type="cellIs" dxfId="1005" priority="87" stopIfTrue="1" operator="notEqual">
      <formula>H36</formula>
    </cfRule>
  </conditionalFormatting>
  <conditionalFormatting sqref="H39:J48">
    <cfRule type="cellIs" dxfId="1004" priority="85" stopIfTrue="1" operator="greaterThan">
      <formula>100</formula>
    </cfRule>
  </conditionalFormatting>
  <conditionalFormatting sqref="B49:G49">
    <cfRule type="cellIs" dxfId="1003" priority="84" stopIfTrue="1" operator="notEqual">
      <formula>B36</formula>
    </cfRule>
  </conditionalFormatting>
  <conditionalFormatting sqref="H49:J49">
    <cfRule type="cellIs" dxfId="1002" priority="82" stopIfTrue="1" operator="greaterThan">
      <formula>100</formula>
    </cfRule>
    <cfRule type="cellIs" dxfId="1001" priority="83" stopIfTrue="1" operator="notEqual">
      <formula>H36</formula>
    </cfRule>
  </conditionalFormatting>
  <conditionalFormatting sqref="H39:J48">
    <cfRule type="cellIs" dxfId="1000" priority="81" stopIfTrue="1" operator="greaterThan">
      <formula>100</formula>
    </cfRule>
  </conditionalFormatting>
  <conditionalFormatting sqref="B49:G49">
    <cfRule type="cellIs" dxfId="999" priority="80" stopIfTrue="1" operator="notEqual">
      <formula>B36</formula>
    </cfRule>
  </conditionalFormatting>
  <conditionalFormatting sqref="H49:J49">
    <cfRule type="cellIs" dxfId="998" priority="78" stopIfTrue="1" operator="greaterThan">
      <formula>100</formula>
    </cfRule>
    <cfRule type="cellIs" dxfId="997" priority="79" stopIfTrue="1" operator="notEqual">
      <formula>H36</formula>
    </cfRule>
  </conditionalFormatting>
  <conditionalFormatting sqref="H39:J48">
    <cfRule type="cellIs" dxfId="996" priority="77" stopIfTrue="1" operator="greaterThan">
      <formula>100</formula>
    </cfRule>
  </conditionalFormatting>
  <conditionalFormatting sqref="B49:G49">
    <cfRule type="cellIs" dxfId="995" priority="76" stopIfTrue="1" operator="notEqual">
      <formula>B36</formula>
    </cfRule>
  </conditionalFormatting>
  <conditionalFormatting sqref="H49:J49">
    <cfRule type="cellIs" dxfId="994" priority="74" stopIfTrue="1" operator="greaterThan">
      <formula>100</formula>
    </cfRule>
    <cfRule type="cellIs" dxfId="993" priority="75" stopIfTrue="1" operator="notEqual">
      <formula>H36</formula>
    </cfRule>
  </conditionalFormatting>
  <conditionalFormatting sqref="H39:J48">
    <cfRule type="cellIs" dxfId="992" priority="73" stopIfTrue="1" operator="greaterThan">
      <formula>100</formula>
    </cfRule>
  </conditionalFormatting>
  <conditionalFormatting sqref="B49:G49">
    <cfRule type="cellIs" dxfId="991" priority="72" stopIfTrue="1" operator="notEqual">
      <formula>B36</formula>
    </cfRule>
  </conditionalFormatting>
  <conditionalFormatting sqref="H49:J49">
    <cfRule type="cellIs" dxfId="990" priority="70" stopIfTrue="1" operator="greaterThan">
      <formula>100</formula>
    </cfRule>
    <cfRule type="cellIs" dxfId="989" priority="71" stopIfTrue="1" operator="notEqual">
      <formula>H36</formula>
    </cfRule>
  </conditionalFormatting>
  <conditionalFormatting sqref="H39:J48">
    <cfRule type="cellIs" dxfId="988" priority="69" stopIfTrue="1" operator="greaterThan">
      <formula>100</formula>
    </cfRule>
  </conditionalFormatting>
  <conditionalFormatting sqref="B49:G49">
    <cfRule type="cellIs" dxfId="987" priority="68" stopIfTrue="1" operator="notEqual">
      <formula>B36</formula>
    </cfRule>
  </conditionalFormatting>
  <conditionalFormatting sqref="H49:J49">
    <cfRule type="cellIs" dxfId="986" priority="66" stopIfTrue="1" operator="greaterThan">
      <formula>100</formula>
    </cfRule>
    <cfRule type="cellIs" dxfId="985" priority="67" stopIfTrue="1" operator="notEqual">
      <formula>H36</formula>
    </cfRule>
  </conditionalFormatting>
  <conditionalFormatting sqref="H39:J48">
    <cfRule type="cellIs" dxfId="984" priority="65" stopIfTrue="1" operator="greaterThan">
      <formula>100</formula>
    </cfRule>
  </conditionalFormatting>
  <conditionalFormatting sqref="B49:G49">
    <cfRule type="cellIs" dxfId="983" priority="64" stopIfTrue="1" operator="notEqual">
      <formula>B36</formula>
    </cfRule>
  </conditionalFormatting>
  <conditionalFormatting sqref="H49:J49">
    <cfRule type="cellIs" dxfId="982" priority="62" stopIfTrue="1" operator="greaterThan">
      <formula>100</formula>
    </cfRule>
    <cfRule type="cellIs" dxfId="981" priority="63" stopIfTrue="1" operator="notEqual">
      <formula>H36</formula>
    </cfRule>
  </conditionalFormatting>
  <conditionalFormatting sqref="H39:J48">
    <cfRule type="cellIs" dxfId="980" priority="61" stopIfTrue="1" operator="greaterThan">
      <formula>100</formula>
    </cfRule>
  </conditionalFormatting>
  <conditionalFormatting sqref="B49:G49">
    <cfRule type="cellIs" dxfId="979" priority="60" stopIfTrue="1" operator="notEqual">
      <formula>B36</formula>
    </cfRule>
  </conditionalFormatting>
  <conditionalFormatting sqref="H49:J49">
    <cfRule type="cellIs" dxfId="978" priority="58" stopIfTrue="1" operator="greaterThan">
      <formula>100</formula>
    </cfRule>
    <cfRule type="cellIs" dxfId="977" priority="59" stopIfTrue="1" operator="notEqual">
      <formula>H36</formula>
    </cfRule>
  </conditionalFormatting>
  <conditionalFormatting sqref="H39:J48">
    <cfRule type="cellIs" dxfId="976" priority="57" stopIfTrue="1" operator="greaterThan">
      <formula>100</formula>
    </cfRule>
  </conditionalFormatting>
  <conditionalFormatting sqref="B49:G49">
    <cfRule type="cellIs" dxfId="975" priority="56" stopIfTrue="1" operator="notEqual">
      <formula>B36</formula>
    </cfRule>
  </conditionalFormatting>
  <conditionalFormatting sqref="H49:J49">
    <cfRule type="cellIs" dxfId="974" priority="54" stopIfTrue="1" operator="greaterThan">
      <formula>100</formula>
    </cfRule>
    <cfRule type="cellIs" dxfId="973" priority="55" stopIfTrue="1" operator="notEqual">
      <formula>H36</formula>
    </cfRule>
  </conditionalFormatting>
  <conditionalFormatting sqref="H39:J48">
    <cfRule type="cellIs" dxfId="972" priority="53" stopIfTrue="1" operator="greaterThan">
      <formula>100</formula>
    </cfRule>
  </conditionalFormatting>
  <conditionalFormatting sqref="B49:G49">
    <cfRule type="cellIs" dxfId="971" priority="52" stopIfTrue="1" operator="notEqual">
      <formula>B36</formula>
    </cfRule>
  </conditionalFormatting>
  <conditionalFormatting sqref="H49:J49">
    <cfRule type="cellIs" dxfId="970" priority="50" stopIfTrue="1" operator="greaterThan">
      <formula>100</formula>
    </cfRule>
    <cfRule type="cellIs" dxfId="969" priority="51" stopIfTrue="1" operator="notEqual">
      <formula>H36</formula>
    </cfRule>
  </conditionalFormatting>
  <conditionalFormatting sqref="H39:J48">
    <cfRule type="cellIs" dxfId="968" priority="49" stopIfTrue="1" operator="greaterThan">
      <formula>100</formula>
    </cfRule>
  </conditionalFormatting>
  <conditionalFormatting sqref="B49:G49">
    <cfRule type="cellIs" dxfId="967" priority="48" stopIfTrue="1" operator="notEqual">
      <formula>B36</formula>
    </cfRule>
  </conditionalFormatting>
  <conditionalFormatting sqref="H49:J49">
    <cfRule type="cellIs" dxfId="966" priority="46" stopIfTrue="1" operator="greaterThan">
      <formula>100</formula>
    </cfRule>
    <cfRule type="cellIs" dxfId="965" priority="47" stopIfTrue="1" operator="notEqual">
      <formula>H36</formula>
    </cfRule>
  </conditionalFormatting>
  <conditionalFormatting sqref="H39:J48">
    <cfRule type="cellIs" dxfId="964" priority="45" stopIfTrue="1" operator="greaterThan">
      <formula>100</formula>
    </cfRule>
  </conditionalFormatting>
  <conditionalFormatting sqref="B53:G53">
    <cfRule type="cellIs" dxfId="963" priority="44" stopIfTrue="1" operator="notEqual">
      <formula>B38</formula>
    </cfRule>
  </conditionalFormatting>
  <conditionalFormatting sqref="H53:J53">
    <cfRule type="cellIs" dxfId="962" priority="42" stopIfTrue="1" operator="greaterThan">
      <formula>100</formula>
    </cfRule>
    <cfRule type="cellIs" dxfId="961" priority="43" stopIfTrue="1" operator="notEqual">
      <formula>H38</formula>
    </cfRule>
  </conditionalFormatting>
  <conditionalFormatting sqref="H40:J52">
    <cfRule type="cellIs" dxfId="960" priority="41" stopIfTrue="1" operator="greaterThan">
      <formula>100</formula>
    </cfRule>
  </conditionalFormatting>
  <conditionalFormatting sqref="B53:G53">
    <cfRule type="cellIs" dxfId="959" priority="40" stopIfTrue="1" operator="notEqual">
      <formula>B38</formula>
    </cfRule>
  </conditionalFormatting>
  <conditionalFormatting sqref="H53:J53">
    <cfRule type="cellIs" dxfId="958" priority="38" stopIfTrue="1" operator="greaterThan">
      <formula>100</formula>
    </cfRule>
    <cfRule type="cellIs" dxfId="957" priority="39" stopIfTrue="1" operator="notEqual">
      <formula>H38</formula>
    </cfRule>
  </conditionalFormatting>
  <conditionalFormatting sqref="H40:J52">
    <cfRule type="cellIs" dxfId="956" priority="37" stopIfTrue="1" operator="greaterThan">
      <formula>100</formula>
    </cfRule>
  </conditionalFormatting>
  <conditionalFormatting sqref="B49:G49">
    <cfRule type="cellIs" dxfId="955" priority="36" stopIfTrue="1" operator="notEqual">
      <formula>B36</formula>
    </cfRule>
  </conditionalFormatting>
  <conditionalFormatting sqref="H49:J49">
    <cfRule type="cellIs" dxfId="954" priority="34" stopIfTrue="1" operator="greaterThan">
      <formula>100</formula>
    </cfRule>
    <cfRule type="cellIs" dxfId="953" priority="35" stopIfTrue="1" operator="notEqual">
      <formula>H36</formula>
    </cfRule>
  </conditionalFormatting>
  <conditionalFormatting sqref="H39:J48">
    <cfRule type="cellIs" dxfId="952" priority="33" stopIfTrue="1" operator="greaterThan">
      <formula>100</formula>
    </cfRule>
  </conditionalFormatting>
  <conditionalFormatting sqref="B53:G53">
    <cfRule type="cellIs" dxfId="951" priority="32" stopIfTrue="1" operator="notEqual">
      <formula>B38</formula>
    </cfRule>
  </conditionalFormatting>
  <conditionalFormatting sqref="H53:J53">
    <cfRule type="cellIs" dxfId="950" priority="30" stopIfTrue="1" operator="greaterThan">
      <formula>100</formula>
    </cfRule>
    <cfRule type="cellIs" dxfId="949" priority="31" stopIfTrue="1" operator="notEqual">
      <formula>H38</formula>
    </cfRule>
  </conditionalFormatting>
  <conditionalFormatting sqref="H40:J52">
    <cfRule type="cellIs" dxfId="948" priority="29" stopIfTrue="1" operator="greaterThan">
      <formula>100</formula>
    </cfRule>
  </conditionalFormatting>
  <conditionalFormatting sqref="B53:G53">
    <cfRule type="cellIs" dxfId="947" priority="28" stopIfTrue="1" operator="notEqual">
      <formula>B38</formula>
    </cfRule>
  </conditionalFormatting>
  <conditionalFormatting sqref="H53:J53">
    <cfRule type="cellIs" dxfId="946" priority="26" stopIfTrue="1" operator="greaterThan">
      <formula>100</formula>
    </cfRule>
    <cfRule type="cellIs" dxfId="945" priority="27" stopIfTrue="1" operator="notEqual">
      <formula>H38</formula>
    </cfRule>
  </conditionalFormatting>
  <conditionalFormatting sqref="H40:J52">
    <cfRule type="cellIs" dxfId="944" priority="25" stopIfTrue="1" operator="greaterThan">
      <formula>100</formula>
    </cfRule>
  </conditionalFormatting>
  <conditionalFormatting sqref="B49:G49">
    <cfRule type="cellIs" dxfId="943" priority="24" stopIfTrue="1" operator="notEqual">
      <formula>B36</formula>
    </cfRule>
  </conditionalFormatting>
  <conditionalFormatting sqref="H49:J49">
    <cfRule type="cellIs" dxfId="942" priority="22" stopIfTrue="1" operator="greaterThan">
      <formula>100</formula>
    </cfRule>
    <cfRule type="cellIs" dxfId="941" priority="23" stopIfTrue="1" operator="notEqual">
      <formula>H36</formula>
    </cfRule>
  </conditionalFormatting>
  <conditionalFormatting sqref="H39:J48">
    <cfRule type="cellIs" dxfId="940" priority="21" stopIfTrue="1" operator="greaterThan">
      <formula>100</formula>
    </cfRule>
  </conditionalFormatting>
  <conditionalFormatting sqref="B53:G53">
    <cfRule type="cellIs" dxfId="939" priority="20" stopIfTrue="1" operator="notEqual">
      <formula>B38</formula>
    </cfRule>
  </conditionalFormatting>
  <conditionalFormatting sqref="H53:J53">
    <cfRule type="cellIs" dxfId="938" priority="18" stopIfTrue="1" operator="greaterThan">
      <formula>100</formula>
    </cfRule>
    <cfRule type="cellIs" dxfId="937" priority="19" stopIfTrue="1" operator="notEqual">
      <formula>H38</formula>
    </cfRule>
  </conditionalFormatting>
  <conditionalFormatting sqref="H40:J52">
    <cfRule type="cellIs" dxfId="936" priority="17" stopIfTrue="1" operator="greaterThan">
      <formula>100</formula>
    </cfRule>
  </conditionalFormatting>
  <conditionalFormatting sqref="B53:G53">
    <cfRule type="cellIs" dxfId="935" priority="16" stopIfTrue="1" operator="notEqual">
      <formula>B38</formula>
    </cfRule>
  </conditionalFormatting>
  <conditionalFormatting sqref="H53:J53">
    <cfRule type="cellIs" dxfId="934" priority="14" stopIfTrue="1" operator="greaterThan">
      <formula>100</formula>
    </cfRule>
    <cfRule type="cellIs" dxfId="933" priority="15" stopIfTrue="1" operator="notEqual">
      <formula>H38</formula>
    </cfRule>
  </conditionalFormatting>
  <conditionalFormatting sqref="H40:J52">
    <cfRule type="cellIs" dxfId="932" priority="13" stopIfTrue="1" operator="greaterThan">
      <formula>100</formula>
    </cfRule>
  </conditionalFormatting>
  <conditionalFormatting sqref="B53:G53">
    <cfRule type="cellIs" dxfId="931" priority="12" stopIfTrue="1" operator="notEqual">
      <formula>B38</formula>
    </cfRule>
  </conditionalFormatting>
  <conditionalFormatting sqref="H53:J53">
    <cfRule type="cellIs" dxfId="930" priority="10" stopIfTrue="1" operator="greaterThan">
      <formula>100</formula>
    </cfRule>
    <cfRule type="cellIs" dxfId="929" priority="11" stopIfTrue="1" operator="notEqual">
      <formula>H38</formula>
    </cfRule>
  </conditionalFormatting>
  <conditionalFormatting sqref="H40:J52">
    <cfRule type="cellIs" dxfId="928" priority="9" stopIfTrue="1" operator="greaterThan">
      <formula>100</formula>
    </cfRule>
  </conditionalFormatting>
  <conditionalFormatting sqref="B53:G53">
    <cfRule type="cellIs" dxfId="927" priority="8" stopIfTrue="1" operator="notEqual">
      <formula>B38</formula>
    </cfRule>
  </conditionalFormatting>
  <conditionalFormatting sqref="H53:J53">
    <cfRule type="cellIs" dxfId="926" priority="6" stopIfTrue="1" operator="greaterThan">
      <formula>100</formula>
    </cfRule>
    <cfRule type="cellIs" dxfId="925" priority="7" stopIfTrue="1" operator="notEqual">
      <formula>H38</formula>
    </cfRule>
  </conditionalFormatting>
  <conditionalFormatting sqref="H40:J52">
    <cfRule type="cellIs" dxfId="924" priority="5" stopIfTrue="1" operator="greaterThan">
      <formula>100</formula>
    </cfRule>
  </conditionalFormatting>
  <conditionalFormatting sqref="B53:M53">
    <cfRule type="cellIs" dxfId="923" priority="4" stopIfTrue="1" operator="notEqual">
      <formula>B38</formula>
    </cfRule>
  </conditionalFormatting>
  <conditionalFormatting sqref="N53:P53">
    <cfRule type="cellIs" dxfId="922" priority="2" stopIfTrue="1" operator="greaterThan">
      <formula>100</formula>
    </cfRule>
    <cfRule type="cellIs" dxfId="921" priority="3" stopIfTrue="1" operator="notEqual">
      <formula>N38</formula>
    </cfRule>
  </conditionalFormatting>
  <conditionalFormatting sqref="N40:P52">
    <cfRule type="cellIs" dxfId="92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29</v>
      </c>
      <c r="C6" s="168">
        <f t="shared" si="0"/>
        <v>42</v>
      </c>
      <c r="D6" s="171">
        <f t="shared" ref="D6:D16" si="1">SUM(B6:C6)</f>
        <v>71</v>
      </c>
      <c r="E6" s="174"/>
      <c r="F6" s="174"/>
      <c r="G6" s="174"/>
      <c r="H6" s="174"/>
      <c r="I6" s="174"/>
      <c r="J6" s="174"/>
      <c r="K6" s="179">
        <f t="shared" ref="K6:L16" si="2">K42</f>
        <v>11</v>
      </c>
      <c r="L6" s="183">
        <f t="shared" si="2"/>
        <v>15</v>
      </c>
      <c r="M6" s="188">
        <f t="shared" ref="M6:M17" si="3">SUM(K6:L6)</f>
        <v>26</v>
      </c>
      <c r="N6" s="91">
        <f t="shared" ref="N6:P17" si="4">IF(OR(K6=0,B6=0),0,K6/B6*100)</f>
        <v>37.931034482758619</v>
      </c>
      <c r="O6" s="194">
        <f t="shared" si="4"/>
        <v>35.714285714285715</v>
      </c>
      <c r="P6" s="196">
        <f t="shared" si="4"/>
        <v>36.619718309859159</v>
      </c>
    </row>
    <row r="7" spans="1:16" s="2" customFormat="1" ht="22.5" hidden="1" customHeight="1">
      <c r="A7" s="8" t="s">
        <v>7</v>
      </c>
      <c r="B7" s="161">
        <f t="shared" si="0"/>
        <v>36</v>
      </c>
      <c r="C7" s="168">
        <f t="shared" si="0"/>
        <v>39</v>
      </c>
      <c r="D7" s="130">
        <f t="shared" si="1"/>
        <v>75</v>
      </c>
      <c r="E7" s="175"/>
      <c r="F7" s="175"/>
      <c r="G7" s="175"/>
      <c r="H7" s="175"/>
      <c r="I7" s="175"/>
      <c r="J7" s="175"/>
      <c r="K7" s="162">
        <f t="shared" si="2"/>
        <v>19</v>
      </c>
      <c r="L7" s="169">
        <f t="shared" si="2"/>
        <v>22</v>
      </c>
      <c r="M7" s="130">
        <f t="shared" si="3"/>
        <v>41</v>
      </c>
      <c r="N7" s="139">
        <f t="shared" si="4"/>
        <v>52.777777777777779</v>
      </c>
      <c r="O7" s="145">
        <f t="shared" si="4"/>
        <v>56.410256410256409</v>
      </c>
      <c r="P7" s="151">
        <f t="shared" si="4"/>
        <v>54.666666666666664</v>
      </c>
    </row>
    <row r="8" spans="1:16" s="2" customFormat="1" ht="22.5" hidden="1" customHeight="1">
      <c r="A8" s="8" t="s">
        <v>11</v>
      </c>
      <c r="B8" s="161">
        <f t="shared" si="0"/>
        <v>51</v>
      </c>
      <c r="C8" s="168">
        <f t="shared" si="0"/>
        <v>47</v>
      </c>
      <c r="D8" s="130">
        <f t="shared" si="1"/>
        <v>98</v>
      </c>
      <c r="E8" s="175"/>
      <c r="F8" s="175"/>
      <c r="G8" s="175"/>
      <c r="H8" s="175"/>
      <c r="I8" s="175"/>
      <c r="J8" s="175"/>
      <c r="K8" s="162">
        <f t="shared" si="2"/>
        <v>25</v>
      </c>
      <c r="L8" s="169">
        <f t="shared" si="2"/>
        <v>20</v>
      </c>
      <c r="M8" s="130">
        <f t="shared" si="3"/>
        <v>45</v>
      </c>
      <c r="N8" s="139">
        <f t="shared" si="4"/>
        <v>49.019607843137251</v>
      </c>
      <c r="O8" s="145">
        <f t="shared" si="4"/>
        <v>42.553191489361701</v>
      </c>
      <c r="P8" s="151">
        <f t="shared" si="4"/>
        <v>45.91836734693878</v>
      </c>
    </row>
    <row r="9" spans="1:16" s="2" customFormat="1" ht="22.5" hidden="1" customHeight="1">
      <c r="A9" s="8" t="s">
        <v>5</v>
      </c>
      <c r="B9" s="161">
        <f t="shared" si="0"/>
        <v>41</v>
      </c>
      <c r="C9" s="168">
        <f t="shared" si="0"/>
        <v>38</v>
      </c>
      <c r="D9" s="130">
        <f t="shared" si="1"/>
        <v>79</v>
      </c>
      <c r="E9" s="175"/>
      <c r="F9" s="175"/>
      <c r="G9" s="175"/>
      <c r="H9" s="175"/>
      <c r="I9" s="175"/>
      <c r="J9" s="175"/>
      <c r="K9" s="162">
        <f t="shared" si="2"/>
        <v>23</v>
      </c>
      <c r="L9" s="169">
        <f t="shared" si="2"/>
        <v>27</v>
      </c>
      <c r="M9" s="130">
        <f t="shared" si="3"/>
        <v>50</v>
      </c>
      <c r="N9" s="139">
        <f t="shared" si="4"/>
        <v>56.09756097560976</v>
      </c>
      <c r="O9" s="145">
        <f t="shared" si="4"/>
        <v>71.05263157894737</v>
      </c>
      <c r="P9" s="151">
        <f t="shared" si="4"/>
        <v>63.291139240506332</v>
      </c>
    </row>
    <row r="10" spans="1:16" s="2" customFormat="1" ht="22.5" hidden="1" customHeight="1">
      <c r="A10" s="8" t="s">
        <v>17</v>
      </c>
      <c r="B10" s="161">
        <f t="shared" si="0"/>
        <v>38</v>
      </c>
      <c r="C10" s="168">
        <f t="shared" si="0"/>
        <v>41</v>
      </c>
      <c r="D10" s="130">
        <f t="shared" si="1"/>
        <v>79</v>
      </c>
      <c r="E10" s="175"/>
      <c r="F10" s="175"/>
      <c r="G10" s="175"/>
      <c r="H10" s="175"/>
      <c r="I10" s="175"/>
      <c r="J10" s="175"/>
      <c r="K10" s="162">
        <f t="shared" si="2"/>
        <v>20</v>
      </c>
      <c r="L10" s="169">
        <f t="shared" si="2"/>
        <v>17</v>
      </c>
      <c r="M10" s="130">
        <f t="shared" si="3"/>
        <v>37</v>
      </c>
      <c r="N10" s="139">
        <f t="shared" si="4"/>
        <v>52.631578947368418</v>
      </c>
      <c r="O10" s="145">
        <f t="shared" si="4"/>
        <v>41.463414634146339</v>
      </c>
      <c r="P10" s="151">
        <f t="shared" si="4"/>
        <v>46.835443037974684</v>
      </c>
    </row>
    <row r="11" spans="1:16" s="2" customFormat="1" ht="22.5" hidden="1" customHeight="1">
      <c r="A11" s="8" t="s">
        <v>4</v>
      </c>
      <c r="B11" s="161">
        <f t="shared" si="0"/>
        <v>55</v>
      </c>
      <c r="C11" s="168">
        <f t="shared" si="0"/>
        <v>54</v>
      </c>
      <c r="D11" s="130">
        <f t="shared" si="1"/>
        <v>109</v>
      </c>
      <c r="E11" s="175"/>
      <c r="F11" s="175"/>
      <c r="G11" s="175"/>
      <c r="H11" s="175"/>
      <c r="I11" s="175"/>
      <c r="J11" s="175"/>
      <c r="K11" s="162">
        <f t="shared" si="2"/>
        <v>23</v>
      </c>
      <c r="L11" s="169">
        <f t="shared" si="2"/>
        <v>34</v>
      </c>
      <c r="M11" s="130">
        <f t="shared" si="3"/>
        <v>57</v>
      </c>
      <c r="N11" s="139">
        <f t="shared" si="4"/>
        <v>41.818181818181813</v>
      </c>
      <c r="O11" s="145">
        <f t="shared" si="4"/>
        <v>62.962962962962962</v>
      </c>
      <c r="P11" s="151">
        <f t="shared" si="4"/>
        <v>52.293577981651374</v>
      </c>
    </row>
    <row r="12" spans="1:16" s="2" customFormat="1" ht="22.5" hidden="1" customHeight="1">
      <c r="A12" s="8" t="s">
        <v>10</v>
      </c>
      <c r="B12" s="161">
        <f t="shared" si="0"/>
        <v>68</v>
      </c>
      <c r="C12" s="168">
        <f t="shared" si="0"/>
        <v>69</v>
      </c>
      <c r="D12" s="130">
        <f t="shared" si="1"/>
        <v>137</v>
      </c>
      <c r="E12" s="175"/>
      <c r="F12" s="175"/>
      <c r="G12" s="175"/>
      <c r="H12" s="175"/>
      <c r="I12" s="175"/>
      <c r="J12" s="175"/>
      <c r="K12" s="162">
        <f t="shared" si="2"/>
        <v>33</v>
      </c>
      <c r="L12" s="169">
        <f t="shared" si="2"/>
        <v>37</v>
      </c>
      <c r="M12" s="130">
        <f t="shared" si="3"/>
        <v>70</v>
      </c>
      <c r="N12" s="139">
        <f t="shared" si="4"/>
        <v>48.529411764705884</v>
      </c>
      <c r="O12" s="145">
        <f t="shared" si="4"/>
        <v>53.623188405797109</v>
      </c>
      <c r="P12" s="151">
        <f t="shared" si="4"/>
        <v>51.094890510948908</v>
      </c>
    </row>
    <row r="13" spans="1:16" s="2" customFormat="1" ht="22.5" hidden="1" customHeight="1">
      <c r="A13" s="8" t="s">
        <v>14</v>
      </c>
      <c r="B13" s="161">
        <f t="shared" si="0"/>
        <v>68</v>
      </c>
      <c r="C13" s="168">
        <f t="shared" si="0"/>
        <v>65</v>
      </c>
      <c r="D13" s="130">
        <f t="shared" si="1"/>
        <v>133</v>
      </c>
      <c r="E13" s="175"/>
      <c r="F13" s="175"/>
      <c r="G13" s="175"/>
      <c r="H13" s="175"/>
      <c r="I13" s="175"/>
      <c r="J13" s="175"/>
      <c r="K13" s="162">
        <f t="shared" si="2"/>
        <v>41</v>
      </c>
      <c r="L13" s="169">
        <f t="shared" si="2"/>
        <v>42</v>
      </c>
      <c r="M13" s="130">
        <f t="shared" si="3"/>
        <v>83</v>
      </c>
      <c r="N13" s="139">
        <f t="shared" si="4"/>
        <v>60.294117647058819</v>
      </c>
      <c r="O13" s="145">
        <f t="shared" si="4"/>
        <v>64.615384615384613</v>
      </c>
      <c r="P13" s="151">
        <f t="shared" si="4"/>
        <v>62.406015037593988</v>
      </c>
    </row>
    <row r="14" spans="1:16" s="2" customFormat="1" ht="22.5" hidden="1" customHeight="1">
      <c r="A14" s="8" t="s">
        <v>20</v>
      </c>
      <c r="B14" s="161">
        <f t="shared" si="0"/>
        <v>57</v>
      </c>
      <c r="C14" s="168">
        <f t="shared" si="0"/>
        <v>61</v>
      </c>
      <c r="D14" s="130">
        <f t="shared" si="1"/>
        <v>118</v>
      </c>
      <c r="E14" s="175"/>
      <c r="F14" s="175"/>
      <c r="G14" s="175"/>
      <c r="H14" s="175"/>
      <c r="I14" s="175"/>
      <c r="J14" s="175"/>
      <c r="K14" s="162">
        <f t="shared" si="2"/>
        <v>38</v>
      </c>
      <c r="L14" s="169">
        <f t="shared" si="2"/>
        <v>40</v>
      </c>
      <c r="M14" s="130">
        <f t="shared" si="3"/>
        <v>78</v>
      </c>
      <c r="N14" s="139">
        <f t="shared" si="4"/>
        <v>66.666666666666657</v>
      </c>
      <c r="O14" s="145">
        <f t="shared" si="4"/>
        <v>65.573770491803273</v>
      </c>
      <c r="P14" s="151">
        <f t="shared" si="4"/>
        <v>66.101694915254242</v>
      </c>
    </row>
    <row r="15" spans="1:16" s="2" customFormat="1" ht="22.5" hidden="1" customHeight="1">
      <c r="A15" s="8" t="s">
        <v>23</v>
      </c>
      <c r="B15" s="161">
        <f t="shared" si="0"/>
        <v>36</v>
      </c>
      <c r="C15" s="168">
        <f t="shared" si="0"/>
        <v>43</v>
      </c>
      <c r="D15" s="130">
        <f t="shared" si="1"/>
        <v>79</v>
      </c>
      <c r="E15" s="174"/>
      <c r="F15" s="174"/>
      <c r="G15" s="174"/>
      <c r="H15" s="174"/>
      <c r="I15" s="174"/>
      <c r="J15" s="174"/>
      <c r="K15" s="161">
        <f t="shared" si="2"/>
        <v>24</v>
      </c>
      <c r="L15" s="168">
        <f t="shared" si="2"/>
        <v>29</v>
      </c>
      <c r="M15" s="130">
        <f t="shared" si="3"/>
        <v>53</v>
      </c>
      <c r="N15" s="139">
        <f t="shared" si="4"/>
        <v>66.666666666666657</v>
      </c>
      <c r="O15" s="145">
        <f t="shared" si="4"/>
        <v>67.441860465116278</v>
      </c>
      <c r="P15" s="151">
        <f t="shared" si="4"/>
        <v>67.088607594936718</v>
      </c>
    </row>
    <row r="16" spans="1:16" s="2" customFormat="1" ht="22.5" hidden="1" customHeight="1">
      <c r="A16" s="10" t="s">
        <v>35</v>
      </c>
      <c r="B16" s="162">
        <f t="shared" si="0"/>
        <v>196</v>
      </c>
      <c r="C16" s="169">
        <f t="shared" si="0"/>
        <v>300</v>
      </c>
      <c r="D16" s="172">
        <f t="shared" si="1"/>
        <v>496</v>
      </c>
      <c r="E16" s="176"/>
      <c r="F16" s="176"/>
      <c r="G16" s="176"/>
      <c r="H16" s="176"/>
      <c r="I16" s="176"/>
      <c r="J16" s="176"/>
      <c r="K16" s="162">
        <f t="shared" si="2"/>
        <v>118</v>
      </c>
      <c r="L16" s="169">
        <f t="shared" si="2"/>
        <v>169</v>
      </c>
      <c r="M16" s="130">
        <f t="shared" si="3"/>
        <v>287</v>
      </c>
      <c r="N16" s="190">
        <f t="shared" si="4"/>
        <v>60.204081632653065</v>
      </c>
      <c r="O16" s="195">
        <f t="shared" si="4"/>
        <v>56.333333333333336</v>
      </c>
      <c r="P16" s="197">
        <f t="shared" si="4"/>
        <v>57.862903225806448</v>
      </c>
    </row>
    <row r="17" spans="1:24" s="2" customFormat="1" ht="22.5" hidden="1" customHeight="1">
      <c r="A17" s="11" t="s">
        <v>34</v>
      </c>
      <c r="B17" s="42">
        <f>SUM(B6:B16)</f>
        <v>675</v>
      </c>
      <c r="C17" s="22">
        <f>SUM(C6:C16)</f>
        <v>799</v>
      </c>
      <c r="D17" s="37">
        <f>SUM(D6:D16)</f>
        <v>1474</v>
      </c>
      <c r="E17" s="177"/>
      <c r="F17" s="177"/>
      <c r="G17" s="177"/>
      <c r="H17" s="177"/>
      <c r="I17" s="177"/>
      <c r="J17" s="177"/>
      <c r="K17" s="42">
        <f>SUM(K6:K16)</f>
        <v>375</v>
      </c>
      <c r="L17" s="22">
        <f>SUM(L6:L16)</f>
        <v>452</v>
      </c>
      <c r="M17" s="37">
        <f t="shared" si="3"/>
        <v>827</v>
      </c>
      <c r="N17" s="143">
        <f t="shared" si="4"/>
        <v>55.555555555555557</v>
      </c>
      <c r="O17" s="149">
        <f t="shared" si="4"/>
        <v>56.57071339173968</v>
      </c>
      <c r="P17" s="155">
        <f t="shared" si="4"/>
        <v>56.105834464043426</v>
      </c>
    </row>
    <row r="18" spans="1:24" hidden="1"/>
    <row r="19" spans="1:24" hidden="1"/>
    <row r="20" spans="1:24" s="2" customFormat="1" ht="22.5" customHeight="1">
      <c r="A20" s="156" t="str">
        <f>'46小俣第５'!A20:L20</f>
        <v>令和７年７月２０日執行　参議院議員通常選挙</v>
      </c>
      <c r="B20" s="163"/>
      <c r="C20" s="163"/>
      <c r="D20" s="163"/>
      <c r="E20" s="163"/>
      <c r="F20" s="163"/>
      <c r="G20" s="163"/>
      <c r="H20" s="163"/>
      <c r="I20" s="163"/>
      <c r="J20" s="163"/>
      <c r="K20" s="163"/>
      <c r="L20" s="184"/>
      <c r="M20" s="15" t="s">
        <v>18</v>
      </c>
      <c r="N20" s="31"/>
      <c r="O20" s="15" t="s">
        <v>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5</v>
      </c>
      <c r="C23" s="170">
        <v>4</v>
      </c>
      <c r="D23" s="171">
        <f t="shared" ref="D23:D35" si="5">SUM(B23:C23)</f>
        <v>9</v>
      </c>
      <c r="E23" s="164">
        <v>0</v>
      </c>
      <c r="F23" s="170">
        <v>2</v>
      </c>
      <c r="G23" s="171">
        <f t="shared" ref="G23:G35" si="6">SUM(E23:F23)</f>
        <v>2</v>
      </c>
      <c r="H23" s="164">
        <v>2</v>
      </c>
      <c r="I23" s="170">
        <v>1</v>
      </c>
      <c r="J23" s="171">
        <f t="shared" ref="J23:J35" si="7">SUM(H23:I23)</f>
        <v>3</v>
      </c>
      <c r="K23" s="180">
        <f t="shared" ref="K23:L35" si="8">E23+H23</f>
        <v>2</v>
      </c>
      <c r="L23" s="185">
        <f t="shared" si="8"/>
        <v>3</v>
      </c>
      <c r="M23" s="189">
        <f t="shared" ref="M23:M35" si="9">SUM(K23:L23)</f>
        <v>5</v>
      </c>
      <c r="N23" s="91">
        <f t="shared" ref="N23:P36" si="10">IF(OR(K23=0,B23=0),0,K23/B23*100)</f>
        <v>40</v>
      </c>
      <c r="O23" s="97">
        <f t="shared" si="10"/>
        <v>75</v>
      </c>
      <c r="P23" s="103">
        <f t="shared" si="10"/>
        <v>55.555555555555557</v>
      </c>
      <c r="Q23" s="158"/>
      <c r="R23" s="198"/>
      <c r="S23" s="1" t="s">
        <v>28</v>
      </c>
      <c r="T23" s="1"/>
      <c r="U23" s="1"/>
      <c r="V23" s="1"/>
      <c r="W23" s="1"/>
      <c r="X23" s="1"/>
    </row>
    <row r="24" spans="1:24" s="2" customFormat="1" ht="22.5" customHeight="1">
      <c r="A24" s="157" t="s">
        <v>70</v>
      </c>
      <c r="B24" s="164">
        <v>4</v>
      </c>
      <c r="C24" s="170">
        <v>5</v>
      </c>
      <c r="D24" s="171">
        <f t="shared" si="5"/>
        <v>9</v>
      </c>
      <c r="E24" s="164">
        <v>1</v>
      </c>
      <c r="F24" s="170">
        <v>1</v>
      </c>
      <c r="G24" s="171">
        <f t="shared" si="6"/>
        <v>2</v>
      </c>
      <c r="H24" s="164">
        <v>0</v>
      </c>
      <c r="I24" s="170">
        <v>2</v>
      </c>
      <c r="J24" s="171">
        <f t="shared" si="7"/>
        <v>2</v>
      </c>
      <c r="K24" s="181">
        <f t="shared" si="8"/>
        <v>1</v>
      </c>
      <c r="L24" s="186">
        <f t="shared" si="8"/>
        <v>3</v>
      </c>
      <c r="M24" s="130">
        <f t="shared" si="9"/>
        <v>4</v>
      </c>
      <c r="N24" s="139">
        <f t="shared" si="10"/>
        <v>25</v>
      </c>
      <c r="O24" s="145">
        <f t="shared" si="10"/>
        <v>60</v>
      </c>
      <c r="P24" s="151">
        <f t="shared" si="10"/>
        <v>44.444444444444443</v>
      </c>
      <c r="R24" s="1"/>
      <c r="S24" s="1" t="s">
        <v>61</v>
      </c>
      <c r="T24" s="1"/>
      <c r="U24" s="1"/>
      <c r="V24" s="1"/>
      <c r="W24" s="1"/>
      <c r="X24" s="1"/>
    </row>
    <row r="25" spans="1:24" s="2" customFormat="1" ht="22.5" customHeight="1">
      <c r="A25" s="65" t="s">
        <v>0</v>
      </c>
      <c r="B25" s="164">
        <v>29</v>
      </c>
      <c r="C25" s="170">
        <v>42</v>
      </c>
      <c r="D25" s="171">
        <f t="shared" si="5"/>
        <v>71</v>
      </c>
      <c r="E25" s="164">
        <v>6</v>
      </c>
      <c r="F25" s="170">
        <v>8</v>
      </c>
      <c r="G25" s="171">
        <f t="shared" si="6"/>
        <v>14</v>
      </c>
      <c r="H25" s="164">
        <v>5</v>
      </c>
      <c r="I25" s="170">
        <v>7</v>
      </c>
      <c r="J25" s="171">
        <f t="shared" si="7"/>
        <v>12</v>
      </c>
      <c r="K25" s="181">
        <f t="shared" si="8"/>
        <v>11</v>
      </c>
      <c r="L25" s="186">
        <f t="shared" si="8"/>
        <v>15</v>
      </c>
      <c r="M25" s="171">
        <f t="shared" si="9"/>
        <v>26</v>
      </c>
      <c r="N25" s="191">
        <f t="shared" si="10"/>
        <v>37.931034482758619</v>
      </c>
      <c r="O25" s="101">
        <f t="shared" si="10"/>
        <v>35.714285714285715</v>
      </c>
      <c r="P25" s="107">
        <f t="shared" si="10"/>
        <v>36.619718309859159</v>
      </c>
      <c r="S25" s="1" t="s">
        <v>21</v>
      </c>
      <c r="T25" s="1"/>
      <c r="U25" s="1"/>
      <c r="V25" s="1"/>
      <c r="W25" s="1"/>
      <c r="X25" s="1"/>
    </row>
    <row r="26" spans="1:24" s="2" customFormat="1" ht="22.5" customHeight="1">
      <c r="A26" s="8" t="s">
        <v>7</v>
      </c>
      <c r="B26" s="164">
        <v>36</v>
      </c>
      <c r="C26" s="170">
        <v>39</v>
      </c>
      <c r="D26" s="130">
        <f t="shared" si="5"/>
        <v>75</v>
      </c>
      <c r="E26" s="164">
        <v>11</v>
      </c>
      <c r="F26" s="170">
        <v>10</v>
      </c>
      <c r="G26" s="130">
        <f t="shared" si="6"/>
        <v>21</v>
      </c>
      <c r="H26" s="164">
        <v>8</v>
      </c>
      <c r="I26" s="170">
        <v>12</v>
      </c>
      <c r="J26" s="130">
        <f t="shared" si="7"/>
        <v>20</v>
      </c>
      <c r="K26" s="181">
        <f t="shared" si="8"/>
        <v>19</v>
      </c>
      <c r="L26" s="186">
        <f t="shared" si="8"/>
        <v>22</v>
      </c>
      <c r="M26" s="130">
        <f t="shared" si="9"/>
        <v>41</v>
      </c>
      <c r="N26" s="139">
        <f t="shared" si="10"/>
        <v>52.777777777777779</v>
      </c>
      <c r="O26" s="145">
        <f t="shared" si="10"/>
        <v>56.410256410256409</v>
      </c>
      <c r="P26" s="151">
        <f t="shared" si="10"/>
        <v>54.666666666666664</v>
      </c>
    </row>
    <row r="27" spans="1:24" s="2" customFormat="1" ht="22.5" customHeight="1">
      <c r="A27" s="8" t="s">
        <v>11</v>
      </c>
      <c r="B27" s="164">
        <v>51</v>
      </c>
      <c r="C27" s="170">
        <v>47</v>
      </c>
      <c r="D27" s="130">
        <f t="shared" si="5"/>
        <v>98</v>
      </c>
      <c r="E27" s="164">
        <v>11</v>
      </c>
      <c r="F27" s="170">
        <v>13</v>
      </c>
      <c r="G27" s="130">
        <f t="shared" si="6"/>
        <v>24</v>
      </c>
      <c r="H27" s="164">
        <v>14</v>
      </c>
      <c r="I27" s="170">
        <v>7</v>
      </c>
      <c r="J27" s="130">
        <f t="shared" si="7"/>
        <v>21</v>
      </c>
      <c r="K27" s="181">
        <f t="shared" si="8"/>
        <v>25</v>
      </c>
      <c r="L27" s="186">
        <f t="shared" si="8"/>
        <v>20</v>
      </c>
      <c r="M27" s="130">
        <f t="shared" si="9"/>
        <v>45</v>
      </c>
      <c r="N27" s="139">
        <f t="shared" si="10"/>
        <v>49.019607843137251</v>
      </c>
      <c r="O27" s="145">
        <f t="shared" si="10"/>
        <v>42.553191489361701</v>
      </c>
      <c r="P27" s="151">
        <f t="shared" si="10"/>
        <v>45.91836734693878</v>
      </c>
      <c r="R27" s="199"/>
      <c r="S27" s="1" t="s">
        <v>16</v>
      </c>
    </row>
    <row r="28" spans="1:24" s="2" customFormat="1" ht="22.5" customHeight="1">
      <c r="A28" s="8" t="s">
        <v>5</v>
      </c>
      <c r="B28" s="164">
        <v>41</v>
      </c>
      <c r="C28" s="170">
        <v>38</v>
      </c>
      <c r="D28" s="130">
        <f t="shared" si="5"/>
        <v>79</v>
      </c>
      <c r="E28" s="164">
        <v>14</v>
      </c>
      <c r="F28" s="170">
        <v>14</v>
      </c>
      <c r="G28" s="130">
        <f t="shared" si="6"/>
        <v>28</v>
      </c>
      <c r="H28" s="164">
        <v>9</v>
      </c>
      <c r="I28" s="170">
        <v>13</v>
      </c>
      <c r="J28" s="130">
        <f t="shared" si="7"/>
        <v>22</v>
      </c>
      <c r="K28" s="181">
        <f t="shared" si="8"/>
        <v>23</v>
      </c>
      <c r="L28" s="186">
        <f t="shared" si="8"/>
        <v>27</v>
      </c>
      <c r="M28" s="130">
        <f t="shared" si="9"/>
        <v>50</v>
      </c>
      <c r="N28" s="139">
        <f t="shared" si="10"/>
        <v>56.09756097560976</v>
      </c>
      <c r="O28" s="145">
        <f t="shared" si="10"/>
        <v>71.05263157894737</v>
      </c>
      <c r="P28" s="151">
        <f t="shared" si="10"/>
        <v>63.291139240506332</v>
      </c>
      <c r="S28" s="1" t="s">
        <v>62</v>
      </c>
    </row>
    <row r="29" spans="1:24" s="2" customFormat="1" ht="22.5" customHeight="1">
      <c r="A29" s="8" t="s">
        <v>17</v>
      </c>
      <c r="B29" s="164">
        <v>38</v>
      </c>
      <c r="C29" s="170">
        <v>41</v>
      </c>
      <c r="D29" s="130">
        <f t="shared" si="5"/>
        <v>79</v>
      </c>
      <c r="E29" s="164">
        <v>8</v>
      </c>
      <c r="F29" s="170">
        <v>9</v>
      </c>
      <c r="G29" s="130">
        <f t="shared" si="6"/>
        <v>17</v>
      </c>
      <c r="H29" s="164">
        <v>12</v>
      </c>
      <c r="I29" s="170">
        <v>8</v>
      </c>
      <c r="J29" s="130">
        <f t="shared" si="7"/>
        <v>20</v>
      </c>
      <c r="K29" s="181">
        <f t="shared" si="8"/>
        <v>20</v>
      </c>
      <c r="L29" s="186">
        <f t="shared" si="8"/>
        <v>17</v>
      </c>
      <c r="M29" s="130">
        <f t="shared" si="9"/>
        <v>37</v>
      </c>
      <c r="N29" s="139">
        <f t="shared" si="10"/>
        <v>52.631578947368418</v>
      </c>
      <c r="O29" s="145">
        <f t="shared" si="10"/>
        <v>41.463414634146339</v>
      </c>
      <c r="P29" s="151">
        <f t="shared" si="10"/>
        <v>46.835443037974684</v>
      </c>
    </row>
    <row r="30" spans="1:24" s="2" customFormat="1" ht="22.5" customHeight="1">
      <c r="A30" s="8" t="s">
        <v>4</v>
      </c>
      <c r="B30" s="164">
        <v>55</v>
      </c>
      <c r="C30" s="170">
        <v>54</v>
      </c>
      <c r="D30" s="130">
        <f t="shared" si="5"/>
        <v>109</v>
      </c>
      <c r="E30" s="164">
        <v>10</v>
      </c>
      <c r="F30" s="170">
        <v>21</v>
      </c>
      <c r="G30" s="130">
        <f t="shared" si="6"/>
        <v>31</v>
      </c>
      <c r="H30" s="164">
        <v>13</v>
      </c>
      <c r="I30" s="170">
        <v>13</v>
      </c>
      <c r="J30" s="130">
        <f t="shared" si="7"/>
        <v>26</v>
      </c>
      <c r="K30" s="181">
        <f t="shared" si="8"/>
        <v>23</v>
      </c>
      <c r="L30" s="186">
        <f t="shared" si="8"/>
        <v>34</v>
      </c>
      <c r="M30" s="130">
        <f t="shared" si="9"/>
        <v>57</v>
      </c>
      <c r="N30" s="139">
        <f t="shared" si="10"/>
        <v>41.818181818181813</v>
      </c>
      <c r="O30" s="145">
        <f t="shared" si="10"/>
        <v>62.962962962962962</v>
      </c>
      <c r="P30" s="151">
        <f t="shared" si="10"/>
        <v>52.293577981651374</v>
      </c>
    </row>
    <row r="31" spans="1:24" s="2" customFormat="1" ht="22.5" customHeight="1">
      <c r="A31" s="8" t="s">
        <v>10</v>
      </c>
      <c r="B31" s="164">
        <v>68</v>
      </c>
      <c r="C31" s="170">
        <v>69</v>
      </c>
      <c r="D31" s="130">
        <f t="shared" si="5"/>
        <v>137</v>
      </c>
      <c r="E31" s="164">
        <v>21</v>
      </c>
      <c r="F31" s="170">
        <v>19</v>
      </c>
      <c r="G31" s="130">
        <f t="shared" si="6"/>
        <v>40</v>
      </c>
      <c r="H31" s="164">
        <v>12</v>
      </c>
      <c r="I31" s="170">
        <v>18</v>
      </c>
      <c r="J31" s="130">
        <f t="shared" si="7"/>
        <v>30</v>
      </c>
      <c r="K31" s="181">
        <f t="shared" si="8"/>
        <v>33</v>
      </c>
      <c r="L31" s="186">
        <f t="shared" si="8"/>
        <v>37</v>
      </c>
      <c r="M31" s="130">
        <f t="shared" si="9"/>
        <v>70</v>
      </c>
      <c r="N31" s="139">
        <f t="shared" si="10"/>
        <v>48.529411764705884</v>
      </c>
      <c r="O31" s="145">
        <f t="shared" si="10"/>
        <v>53.623188405797109</v>
      </c>
      <c r="P31" s="151">
        <f t="shared" si="10"/>
        <v>51.094890510948908</v>
      </c>
    </row>
    <row r="32" spans="1:24" s="2" customFormat="1" ht="22.5" customHeight="1">
      <c r="A32" s="8" t="s">
        <v>14</v>
      </c>
      <c r="B32" s="164">
        <v>68</v>
      </c>
      <c r="C32" s="170">
        <v>65</v>
      </c>
      <c r="D32" s="130">
        <f t="shared" si="5"/>
        <v>133</v>
      </c>
      <c r="E32" s="164">
        <v>17</v>
      </c>
      <c r="F32" s="170">
        <v>19</v>
      </c>
      <c r="G32" s="130">
        <f t="shared" si="6"/>
        <v>36</v>
      </c>
      <c r="H32" s="164">
        <v>24</v>
      </c>
      <c r="I32" s="170">
        <v>23</v>
      </c>
      <c r="J32" s="130">
        <f t="shared" si="7"/>
        <v>47</v>
      </c>
      <c r="K32" s="181">
        <f t="shared" si="8"/>
        <v>41</v>
      </c>
      <c r="L32" s="186">
        <f t="shared" si="8"/>
        <v>42</v>
      </c>
      <c r="M32" s="130">
        <f t="shared" si="9"/>
        <v>83</v>
      </c>
      <c r="N32" s="139">
        <f t="shared" si="10"/>
        <v>60.294117647058819</v>
      </c>
      <c r="O32" s="145">
        <f t="shared" si="10"/>
        <v>64.615384615384613</v>
      </c>
      <c r="P32" s="151">
        <f t="shared" si="10"/>
        <v>62.406015037593988</v>
      </c>
    </row>
    <row r="33" spans="1:16" s="2" customFormat="1" ht="22.5" customHeight="1">
      <c r="A33" s="8" t="s">
        <v>20</v>
      </c>
      <c r="B33" s="164">
        <v>57</v>
      </c>
      <c r="C33" s="170">
        <v>61</v>
      </c>
      <c r="D33" s="130">
        <f t="shared" si="5"/>
        <v>118</v>
      </c>
      <c r="E33" s="164">
        <v>21</v>
      </c>
      <c r="F33" s="170">
        <v>22</v>
      </c>
      <c r="G33" s="130">
        <f t="shared" si="6"/>
        <v>43</v>
      </c>
      <c r="H33" s="164">
        <v>17</v>
      </c>
      <c r="I33" s="170">
        <v>18</v>
      </c>
      <c r="J33" s="130">
        <f t="shared" si="7"/>
        <v>35</v>
      </c>
      <c r="K33" s="181">
        <f t="shared" si="8"/>
        <v>38</v>
      </c>
      <c r="L33" s="186">
        <f t="shared" si="8"/>
        <v>40</v>
      </c>
      <c r="M33" s="130">
        <f t="shared" si="9"/>
        <v>78</v>
      </c>
      <c r="N33" s="139">
        <f t="shared" si="10"/>
        <v>66.666666666666657</v>
      </c>
      <c r="O33" s="145">
        <f t="shared" si="10"/>
        <v>65.573770491803273</v>
      </c>
      <c r="P33" s="151">
        <f t="shared" si="10"/>
        <v>66.101694915254242</v>
      </c>
    </row>
    <row r="34" spans="1:16" s="2" customFormat="1" ht="22.5" customHeight="1">
      <c r="A34" s="8" t="s">
        <v>23</v>
      </c>
      <c r="B34" s="164">
        <v>36</v>
      </c>
      <c r="C34" s="170">
        <v>43</v>
      </c>
      <c r="D34" s="130">
        <f t="shared" si="5"/>
        <v>79</v>
      </c>
      <c r="E34" s="164">
        <v>15</v>
      </c>
      <c r="F34" s="170">
        <v>18</v>
      </c>
      <c r="G34" s="130">
        <f t="shared" si="6"/>
        <v>33</v>
      </c>
      <c r="H34" s="164">
        <v>9</v>
      </c>
      <c r="I34" s="170">
        <v>11</v>
      </c>
      <c r="J34" s="130">
        <f t="shared" si="7"/>
        <v>20</v>
      </c>
      <c r="K34" s="181">
        <f t="shared" si="8"/>
        <v>24</v>
      </c>
      <c r="L34" s="186">
        <f t="shared" si="8"/>
        <v>29</v>
      </c>
      <c r="M34" s="130">
        <f t="shared" si="9"/>
        <v>53</v>
      </c>
      <c r="N34" s="139">
        <f t="shared" si="10"/>
        <v>66.666666666666657</v>
      </c>
      <c r="O34" s="145">
        <f t="shared" si="10"/>
        <v>67.441860465116278</v>
      </c>
      <c r="P34" s="151">
        <f t="shared" si="10"/>
        <v>67.088607594936718</v>
      </c>
    </row>
    <row r="35" spans="1:16" s="2" customFormat="1" ht="22.5" customHeight="1">
      <c r="A35" s="10" t="s">
        <v>35</v>
      </c>
      <c r="B35" s="164">
        <v>196</v>
      </c>
      <c r="C35" s="170">
        <v>300</v>
      </c>
      <c r="D35" s="172">
        <f t="shared" si="5"/>
        <v>496</v>
      </c>
      <c r="E35" s="164">
        <v>58</v>
      </c>
      <c r="F35" s="170">
        <v>75</v>
      </c>
      <c r="G35" s="172">
        <f t="shared" si="6"/>
        <v>133</v>
      </c>
      <c r="H35" s="164">
        <v>60</v>
      </c>
      <c r="I35" s="170">
        <v>94</v>
      </c>
      <c r="J35" s="172">
        <f t="shared" si="7"/>
        <v>154</v>
      </c>
      <c r="K35" s="182">
        <f t="shared" si="8"/>
        <v>118</v>
      </c>
      <c r="L35" s="187">
        <f t="shared" si="8"/>
        <v>169</v>
      </c>
      <c r="M35" s="130">
        <f t="shared" si="9"/>
        <v>287</v>
      </c>
      <c r="N35" s="190">
        <f t="shared" si="10"/>
        <v>60.204081632653065</v>
      </c>
      <c r="O35" s="195">
        <f t="shared" si="10"/>
        <v>56.333333333333336</v>
      </c>
      <c r="P35" s="197">
        <f t="shared" si="10"/>
        <v>57.862903225806448</v>
      </c>
    </row>
    <row r="36" spans="1:16" s="2" customFormat="1" ht="22.5" customHeight="1">
      <c r="A36" s="11" t="s">
        <v>34</v>
      </c>
      <c r="B36" s="42">
        <f t="shared" ref="B36:M36" si="11">SUM(B23:B35)</f>
        <v>684</v>
      </c>
      <c r="C36" s="22">
        <f t="shared" si="11"/>
        <v>808</v>
      </c>
      <c r="D36" s="37">
        <f t="shared" si="11"/>
        <v>1492</v>
      </c>
      <c r="E36" s="42">
        <f t="shared" si="11"/>
        <v>193</v>
      </c>
      <c r="F36" s="22">
        <f t="shared" si="11"/>
        <v>231</v>
      </c>
      <c r="G36" s="37">
        <f t="shared" si="11"/>
        <v>424</v>
      </c>
      <c r="H36" s="42">
        <f t="shared" si="11"/>
        <v>185</v>
      </c>
      <c r="I36" s="22">
        <f t="shared" si="11"/>
        <v>227</v>
      </c>
      <c r="J36" s="37">
        <f t="shared" si="11"/>
        <v>412</v>
      </c>
      <c r="K36" s="42">
        <f t="shared" si="11"/>
        <v>378</v>
      </c>
      <c r="L36" s="22">
        <f t="shared" si="11"/>
        <v>458</v>
      </c>
      <c r="M36" s="37">
        <f t="shared" si="11"/>
        <v>836</v>
      </c>
      <c r="N36" s="143">
        <f t="shared" si="10"/>
        <v>55.26315789473685</v>
      </c>
      <c r="O36" s="149">
        <f t="shared" si="10"/>
        <v>56.683168316831676</v>
      </c>
      <c r="P36" s="155">
        <f t="shared" si="10"/>
        <v>56.03217158176944</v>
      </c>
    </row>
    <row r="38" spans="1:16" s="2" customFormat="1" ht="13.5">
      <c r="A38" s="158" t="s">
        <v>9</v>
      </c>
      <c r="B38" s="165">
        <f>B36</f>
        <v>684</v>
      </c>
      <c r="C38" s="165">
        <f>C36</f>
        <v>808</v>
      </c>
      <c r="D38" s="173">
        <f>SUM(B38:C38)</f>
        <v>1492</v>
      </c>
      <c r="E38" s="178">
        <f>E36</f>
        <v>193</v>
      </c>
      <c r="F38" s="178">
        <f>F36</f>
        <v>231</v>
      </c>
      <c r="G38" s="173">
        <f>SUM(E38:F38)</f>
        <v>424</v>
      </c>
      <c r="H38" s="178">
        <f>H36</f>
        <v>185</v>
      </c>
      <c r="I38" s="178">
        <f>I36</f>
        <v>227</v>
      </c>
      <c r="J38" s="173">
        <f>SUM(H38:I38)</f>
        <v>412</v>
      </c>
      <c r="K38" s="165">
        <f>K36</f>
        <v>378</v>
      </c>
      <c r="L38" s="165">
        <f>L36</f>
        <v>458</v>
      </c>
      <c r="M38" s="173">
        <f>SUM(K38:L38)</f>
        <v>836</v>
      </c>
      <c r="N38" s="192">
        <f>IF(OR(K38=0,B38=0),0,K38/B38*100)</f>
        <v>55.26315789473685</v>
      </c>
      <c r="O38" s="192">
        <f>IF(OR(L38=0,C38=0),0,L38/C38*100)</f>
        <v>56.683168316831676</v>
      </c>
      <c r="P38" s="192">
        <f>IF(OR(M38=0,D38=0),0,M38/D38*100)</f>
        <v>56.03217158176944</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5</v>
      </c>
      <c r="C40" s="167">
        <f t="shared" ref="C40:C52" si="13">ROUND(IF(C23=0,0,C23*$C$38/$C$36),0)</f>
        <v>4</v>
      </c>
      <c r="D40" s="166">
        <f t="shared" ref="D40:D52" si="14">SUM(B40:C40)</f>
        <v>9</v>
      </c>
      <c r="E40" s="167">
        <f t="shared" ref="E40:E52" si="15">ROUND(IF(E23=0,0,E23*$E$38/$E$36),0)</f>
        <v>0</v>
      </c>
      <c r="F40" s="167">
        <f t="shared" ref="F40:F52" si="16">ROUND(IF(F23=0,0,F23*$F$38/$F$36),0)</f>
        <v>2</v>
      </c>
      <c r="G40" s="166">
        <f t="shared" ref="G40:G52" si="17">SUM(E40:F40)</f>
        <v>2</v>
      </c>
      <c r="H40" s="167">
        <f t="shared" ref="H40:H52" si="18">ROUND(IF(H23=0,0,H23*$H$38/$H$36),0)</f>
        <v>2</v>
      </c>
      <c r="I40" s="167">
        <f t="shared" ref="I40:I52" si="19">ROUND(IF(I23=0,0,I23*$I$38/$I$36),0)</f>
        <v>1</v>
      </c>
      <c r="J40" s="166">
        <f t="shared" ref="J40:J52" si="20">SUM(H40:I40)</f>
        <v>3</v>
      </c>
      <c r="K40" s="167">
        <f t="shared" ref="K40:K52" si="21">ROUND(IF(K23=0,0,K23*$K$38/$K$36),0)</f>
        <v>2</v>
      </c>
      <c r="L40" s="167">
        <f t="shared" ref="L40:L52" si="22">ROUND(IF(L23=0,0,L23*$L$38/$L$36),0)</f>
        <v>3</v>
      </c>
      <c r="M40" s="166">
        <f t="shared" ref="M40:M52" si="23">SUM(K40:L40)</f>
        <v>5</v>
      </c>
      <c r="N40" s="193">
        <f t="shared" ref="N40:P52" si="24">IF(OR(K40=0,B40=0),0,K40/B40*100)</f>
        <v>40</v>
      </c>
      <c r="O40" s="193">
        <f t="shared" si="24"/>
        <v>75</v>
      </c>
      <c r="P40" s="193">
        <f t="shared" si="24"/>
        <v>55.555555555555557</v>
      </c>
    </row>
    <row r="41" spans="1:16" s="2" customFormat="1" ht="13.5">
      <c r="A41" s="159" t="s">
        <v>70</v>
      </c>
      <c r="B41" s="167">
        <f t="shared" si="12"/>
        <v>4</v>
      </c>
      <c r="C41" s="167">
        <f t="shared" si="13"/>
        <v>5</v>
      </c>
      <c r="D41" s="166">
        <f t="shared" si="14"/>
        <v>9</v>
      </c>
      <c r="E41" s="167">
        <f t="shared" si="15"/>
        <v>1</v>
      </c>
      <c r="F41" s="167">
        <f t="shared" si="16"/>
        <v>1</v>
      </c>
      <c r="G41" s="166">
        <f t="shared" si="17"/>
        <v>2</v>
      </c>
      <c r="H41" s="167">
        <f t="shared" si="18"/>
        <v>0</v>
      </c>
      <c r="I41" s="167">
        <f t="shared" si="19"/>
        <v>2</v>
      </c>
      <c r="J41" s="166">
        <f t="shared" si="20"/>
        <v>2</v>
      </c>
      <c r="K41" s="167">
        <f t="shared" si="21"/>
        <v>1</v>
      </c>
      <c r="L41" s="167">
        <f t="shared" si="22"/>
        <v>3</v>
      </c>
      <c r="M41" s="166">
        <f t="shared" si="23"/>
        <v>4</v>
      </c>
      <c r="N41" s="193">
        <f t="shared" si="24"/>
        <v>25</v>
      </c>
      <c r="O41" s="193">
        <f t="shared" si="24"/>
        <v>60</v>
      </c>
      <c r="P41" s="193">
        <f t="shared" si="24"/>
        <v>44.444444444444443</v>
      </c>
    </row>
    <row r="42" spans="1:16" s="2" customFormat="1" ht="13.5">
      <c r="A42" s="160" t="s">
        <v>0</v>
      </c>
      <c r="B42" s="167">
        <f t="shared" si="12"/>
        <v>29</v>
      </c>
      <c r="C42" s="167">
        <f t="shared" si="13"/>
        <v>42</v>
      </c>
      <c r="D42" s="166">
        <f t="shared" si="14"/>
        <v>71</v>
      </c>
      <c r="E42" s="167">
        <f t="shared" si="15"/>
        <v>6</v>
      </c>
      <c r="F42" s="167">
        <f t="shared" si="16"/>
        <v>8</v>
      </c>
      <c r="G42" s="166">
        <f t="shared" si="17"/>
        <v>14</v>
      </c>
      <c r="H42" s="167">
        <f t="shared" si="18"/>
        <v>5</v>
      </c>
      <c r="I42" s="167">
        <f t="shared" si="19"/>
        <v>7</v>
      </c>
      <c r="J42" s="166">
        <f t="shared" si="20"/>
        <v>12</v>
      </c>
      <c r="K42" s="167">
        <f t="shared" si="21"/>
        <v>11</v>
      </c>
      <c r="L42" s="167">
        <f t="shared" si="22"/>
        <v>15</v>
      </c>
      <c r="M42" s="166">
        <f t="shared" si="23"/>
        <v>26</v>
      </c>
      <c r="N42" s="193">
        <f t="shared" si="24"/>
        <v>37.931034482758619</v>
      </c>
      <c r="O42" s="193">
        <f t="shared" si="24"/>
        <v>35.714285714285715</v>
      </c>
      <c r="P42" s="193">
        <f t="shared" si="24"/>
        <v>36.619718309859159</v>
      </c>
    </row>
    <row r="43" spans="1:16" s="2" customFormat="1" ht="13.5">
      <c r="A43" s="160" t="s">
        <v>7</v>
      </c>
      <c r="B43" s="167">
        <f t="shared" si="12"/>
        <v>36</v>
      </c>
      <c r="C43" s="167">
        <f t="shared" si="13"/>
        <v>39</v>
      </c>
      <c r="D43" s="166">
        <f t="shared" si="14"/>
        <v>75</v>
      </c>
      <c r="E43" s="167">
        <f t="shared" si="15"/>
        <v>11</v>
      </c>
      <c r="F43" s="167">
        <f t="shared" si="16"/>
        <v>10</v>
      </c>
      <c r="G43" s="166">
        <f t="shared" si="17"/>
        <v>21</v>
      </c>
      <c r="H43" s="167">
        <f t="shared" si="18"/>
        <v>8</v>
      </c>
      <c r="I43" s="167">
        <f t="shared" si="19"/>
        <v>12</v>
      </c>
      <c r="J43" s="166">
        <f t="shared" si="20"/>
        <v>20</v>
      </c>
      <c r="K43" s="167">
        <f t="shared" si="21"/>
        <v>19</v>
      </c>
      <c r="L43" s="167">
        <f t="shared" si="22"/>
        <v>22</v>
      </c>
      <c r="M43" s="166">
        <f t="shared" si="23"/>
        <v>41</v>
      </c>
      <c r="N43" s="193">
        <f t="shared" si="24"/>
        <v>52.777777777777779</v>
      </c>
      <c r="O43" s="193">
        <f t="shared" si="24"/>
        <v>56.410256410256409</v>
      </c>
      <c r="P43" s="193">
        <f t="shared" si="24"/>
        <v>54.666666666666664</v>
      </c>
    </row>
    <row r="44" spans="1:16" s="2" customFormat="1" ht="13.5">
      <c r="A44" s="160" t="s">
        <v>11</v>
      </c>
      <c r="B44" s="167">
        <f t="shared" si="12"/>
        <v>51</v>
      </c>
      <c r="C44" s="167">
        <f t="shared" si="13"/>
        <v>47</v>
      </c>
      <c r="D44" s="166">
        <f t="shared" si="14"/>
        <v>98</v>
      </c>
      <c r="E44" s="167">
        <f t="shared" si="15"/>
        <v>11</v>
      </c>
      <c r="F44" s="167">
        <f t="shared" si="16"/>
        <v>13</v>
      </c>
      <c r="G44" s="166">
        <f t="shared" si="17"/>
        <v>24</v>
      </c>
      <c r="H44" s="167">
        <f t="shared" si="18"/>
        <v>14</v>
      </c>
      <c r="I44" s="167">
        <f t="shared" si="19"/>
        <v>7</v>
      </c>
      <c r="J44" s="166">
        <f t="shared" si="20"/>
        <v>21</v>
      </c>
      <c r="K44" s="167">
        <f t="shared" si="21"/>
        <v>25</v>
      </c>
      <c r="L44" s="167">
        <f t="shared" si="22"/>
        <v>20</v>
      </c>
      <c r="M44" s="166">
        <f t="shared" si="23"/>
        <v>45</v>
      </c>
      <c r="N44" s="193">
        <f t="shared" si="24"/>
        <v>49.019607843137251</v>
      </c>
      <c r="O44" s="193">
        <f t="shared" si="24"/>
        <v>42.553191489361701</v>
      </c>
      <c r="P44" s="193">
        <f t="shared" si="24"/>
        <v>45.91836734693878</v>
      </c>
    </row>
    <row r="45" spans="1:16" s="2" customFormat="1" ht="13.5">
      <c r="A45" s="160" t="s">
        <v>5</v>
      </c>
      <c r="B45" s="167">
        <f t="shared" si="12"/>
        <v>41</v>
      </c>
      <c r="C45" s="167">
        <f t="shared" si="13"/>
        <v>38</v>
      </c>
      <c r="D45" s="166">
        <f t="shared" si="14"/>
        <v>79</v>
      </c>
      <c r="E45" s="167">
        <f t="shared" si="15"/>
        <v>14</v>
      </c>
      <c r="F45" s="167">
        <f t="shared" si="16"/>
        <v>14</v>
      </c>
      <c r="G45" s="166">
        <f t="shared" si="17"/>
        <v>28</v>
      </c>
      <c r="H45" s="167">
        <f t="shared" si="18"/>
        <v>9</v>
      </c>
      <c r="I45" s="167">
        <f t="shared" si="19"/>
        <v>13</v>
      </c>
      <c r="J45" s="166">
        <f t="shared" si="20"/>
        <v>22</v>
      </c>
      <c r="K45" s="167">
        <f t="shared" si="21"/>
        <v>23</v>
      </c>
      <c r="L45" s="167">
        <f t="shared" si="22"/>
        <v>27</v>
      </c>
      <c r="M45" s="166">
        <f t="shared" si="23"/>
        <v>50</v>
      </c>
      <c r="N45" s="193">
        <f t="shared" si="24"/>
        <v>56.09756097560976</v>
      </c>
      <c r="O45" s="193">
        <f t="shared" si="24"/>
        <v>71.05263157894737</v>
      </c>
      <c r="P45" s="193">
        <f t="shared" si="24"/>
        <v>63.291139240506332</v>
      </c>
    </row>
    <row r="46" spans="1:16" s="2" customFormat="1" ht="13.5">
      <c r="A46" s="160" t="s">
        <v>17</v>
      </c>
      <c r="B46" s="167">
        <f t="shared" si="12"/>
        <v>38</v>
      </c>
      <c r="C46" s="167">
        <f t="shared" si="13"/>
        <v>41</v>
      </c>
      <c r="D46" s="166">
        <f t="shared" si="14"/>
        <v>79</v>
      </c>
      <c r="E46" s="167">
        <f t="shared" si="15"/>
        <v>8</v>
      </c>
      <c r="F46" s="167">
        <f t="shared" si="16"/>
        <v>9</v>
      </c>
      <c r="G46" s="166">
        <f t="shared" si="17"/>
        <v>17</v>
      </c>
      <c r="H46" s="167">
        <f t="shared" si="18"/>
        <v>12</v>
      </c>
      <c r="I46" s="167">
        <f t="shared" si="19"/>
        <v>8</v>
      </c>
      <c r="J46" s="166">
        <f t="shared" si="20"/>
        <v>20</v>
      </c>
      <c r="K46" s="167">
        <f t="shared" si="21"/>
        <v>20</v>
      </c>
      <c r="L46" s="167">
        <f t="shared" si="22"/>
        <v>17</v>
      </c>
      <c r="M46" s="166">
        <f t="shared" si="23"/>
        <v>37</v>
      </c>
      <c r="N46" s="193">
        <f t="shared" si="24"/>
        <v>52.631578947368418</v>
      </c>
      <c r="O46" s="193">
        <f t="shared" si="24"/>
        <v>41.463414634146339</v>
      </c>
      <c r="P46" s="193">
        <f t="shared" si="24"/>
        <v>46.835443037974684</v>
      </c>
    </row>
    <row r="47" spans="1:16" s="2" customFormat="1" ht="13.5">
      <c r="A47" s="160" t="s">
        <v>4</v>
      </c>
      <c r="B47" s="167">
        <f t="shared" si="12"/>
        <v>55</v>
      </c>
      <c r="C47" s="167">
        <f t="shared" si="13"/>
        <v>54</v>
      </c>
      <c r="D47" s="166">
        <f t="shared" si="14"/>
        <v>109</v>
      </c>
      <c r="E47" s="167">
        <f t="shared" si="15"/>
        <v>10</v>
      </c>
      <c r="F47" s="167">
        <f t="shared" si="16"/>
        <v>21</v>
      </c>
      <c r="G47" s="166">
        <f t="shared" si="17"/>
        <v>31</v>
      </c>
      <c r="H47" s="167">
        <f t="shared" si="18"/>
        <v>13</v>
      </c>
      <c r="I47" s="167">
        <f t="shared" si="19"/>
        <v>13</v>
      </c>
      <c r="J47" s="166">
        <f t="shared" si="20"/>
        <v>26</v>
      </c>
      <c r="K47" s="167">
        <f t="shared" si="21"/>
        <v>23</v>
      </c>
      <c r="L47" s="167">
        <f t="shared" si="22"/>
        <v>34</v>
      </c>
      <c r="M47" s="166">
        <f t="shared" si="23"/>
        <v>57</v>
      </c>
      <c r="N47" s="193">
        <f t="shared" si="24"/>
        <v>41.818181818181813</v>
      </c>
      <c r="O47" s="193">
        <f t="shared" si="24"/>
        <v>62.962962962962962</v>
      </c>
      <c r="P47" s="193">
        <f t="shared" si="24"/>
        <v>52.293577981651374</v>
      </c>
    </row>
    <row r="48" spans="1:16" s="2" customFormat="1" ht="13.5">
      <c r="A48" s="160" t="s">
        <v>10</v>
      </c>
      <c r="B48" s="167">
        <f t="shared" si="12"/>
        <v>68</v>
      </c>
      <c r="C48" s="167">
        <f t="shared" si="13"/>
        <v>69</v>
      </c>
      <c r="D48" s="166">
        <f t="shared" si="14"/>
        <v>137</v>
      </c>
      <c r="E48" s="167">
        <f t="shared" si="15"/>
        <v>21</v>
      </c>
      <c r="F48" s="167">
        <f t="shared" si="16"/>
        <v>19</v>
      </c>
      <c r="G48" s="166">
        <f t="shared" si="17"/>
        <v>40</v>
      </c>
      <c r="H48" s="167">
        <f t="shared" si="18"/>
        <v>12</v>
      </c>
      <c r="I48" s="167">
        <f t="shared" si="19"/>
        <v>18</v>
      </c>
      <c r="J48" s="166">
        <f t="shared" si="20"/>
        <v>30</v>
      </c>
      <c r="K48" s="167">
        <f t="shared" si="21"/>
        <v>33</v>
      </c>
      <c r="L48" s="167">
        <f t="shared" si="22"/>
        <v>37</v>
      </c>
      <c r="M48" s="166">
        <f t="shared" si="23"/>
        <v>70</v>
      </c>
      <c r="N48" s="193">
        <f t="shared" si="24"/>
        <v>48.529411764705884</v>
      </c>
      <c r="O48" s="193">
        <f t="shared" si="24"/>
        <v>53.623188405797109</v>
      </c>
      <c r="P48" s="193">
        <f t="shared" si="24"/>
        <v>51.094890510948908</v>
      </c>
    </row>
    <row r="49" spans="1:16" s="2" customFormat="1" ht="13.5">
      <c r="A49" s="160" t="s">
        <v>14</v>
      </c>
      <c r="B49" s="167">
        <f t="shared" si="12"/>
        <v>68</v>
      </c>
      <c r="C49" s="167">
        <f t="shared" si="13"/>
        <v>65</v>
      </c>
      <c r="D49" s="166">
        <f t="shared" si="14"/>
        <v>133</v>
      </c>
      <c r="E49" s="167">
        <f t="shared" si="15"/>
        <v>17</v>
      </c>
      <c r="F49" s="167">
        <f t="shared" si="16"/>
        <v>19</v>
      </c>
      <c r="G49" s="166">
        <f t="shared" si="17"/>
        <v>36</v>
      </c>
      <c r="H49" s="167">
        <f t="shared" si="18"/>
        <v>24</v>
      </c>
      <c r="I49" s="167">
        <f t="shared" si="19"/>
        <v>23</v>
      </c>
      <c r="J49" s="166">
        <f t="shared" si="20"/>
        <v>47</v>
      </c>
      <c r="K49" s="167">
        <f t="shared" si="21"/>
        <v>41</v>
      </c>
      <c r="L49" s="167">
        <f t="shared" si="22"/>
        <v>42</v>
      </c>
      <c r="M49" s="166">
        <f t="shared" si="23"/>
        <v>83</v>
      </c>
      <c r="N49" s="193">
        <f t="shared" si="24"/>
        <v>60.294117647058819</v>
      </c>
      <c r="O49" s="193">
        <f t="shared" si="24"/>
        <v>64.615384615384613</v>
      </c>
      <c r="P49" s="193">
        <f t="shared" si="24"/>
        <v>62.406015037593988</v>
      </c>
    </row>
    <row r="50" spans="1:16" s="2" customFormat="1" ht="13.5">
      <c r="A50" s="160" t="s">
        <v>20</v>
      </c>
      <c r="B50" s="167">
        <f t="shared" si="12"/>
        <v>57</v>
      </c>
      <c r="C50" s="167">
        <f t="shared" si="13"/>
        <v>61</v>
      </c>
      <c r="D50" s="166">
        <f t="shared" si="14"/>
        <v>118</v>
      </c>
      <c r="E50" s="167">
        <f t="shared" si="15"/>
        <v>21</v>
      </c>
      <c r="F50" s="167">
        <f t="shared" si="16"/>
        <v>22</v>
      </c>
      <c r="G50" s="166">
        <f t="shared" si="17"/>
        <v>43</v>
      </c>
      <c r="H50" s="167">
        <f t="shared" si="18"/>
        <v>17</v>
      </c>
      <c r="I50" s="167">
        <f t="shared" si="19"/>
        <v>18</v>
      </c>
      <c r="J50" s="166">
        <f t="shared" si="20"/>
        <v>35</v>
      </c>
      <c r="K50" s="167">
        <f t="shared" si="21"/>
        <v>38</v>
      </c>
      <c r="L50" s="167">
        <f t="shared" si="22"/>
        <v>40</v>
      </c>
      <c r="M50" s="166">
        <f t="shared" si="23"/>
        <v>78</v>
      </c>
      <c r="N50" s="193">
        <f t="shared" si="24"/>
        <v>66.666666666666657</v>
      </c>
      <c r="O50" s="193">
        <f t="shared" si="24"/>
        <v>65.573770491803273</v>
      </c>
      <c r="P50" s="193">
        <f t="shared" si="24"/>
        <v>66.101694915254242</v>
      </c>
    </row>
    <row r="51" spans="1:16" s="2" customFormat="1" ht="13.5">
      <c r="A51" s="160" t="s">
        <v>23</v>
      </c>
      <c r="B51" s="167">
        <f t="shared" si="12"/>
        <v>36</v>
      </c>
      <c r="C51" s="167">
        <f t="shared" si="13"/>
        <v>43</v>
      </c>
      <c r="D51" s="166">
        <f t="shared" si="14"/>
        <v>79</v>
      </c>
      <c r="E51" s="167">
        <f t="shared" si="15"/>
        <v>15</v>
      </c>
      <c r="F51" s="167">
        <f t="shared" si="16"/>
        <v>18</v>
      </c>
      <c r="G51" s="166">
        <f t="shared" si="17"/>
        <v>33</v>
      </c>
      <c r="H51" s="167">
        <f t="shared" si="18"/>
        <v>9</v>
      </c>
      <c r="I51" s="167">
        <f t="shared" si="19"/>
        <v>11</v>
      </c>
      <c r="J51" s="166">
        <f t="shared" si="20"/>
        <v>20</v>
      </c>
      <c r="K51" s="167">
        <f t="shared" si="21"/>
        <v>24</v>
      </c>
      <c r="L51" s="167">
        <f t="shared" si="22"/>
        <v>29</v>
      </c>
      <c r="M51" s="166">
        <f t="shared" si="23"/>
        <v>53</v>
      </c>
      <c r="N51" s="193">
        <f t="shared" si="24"/>
        <v>66.666666666666657</v>
      </c>
      <c r="O51" s="193">
        <f t="shared" si="24"/>
        <v>67.441860465116278</v>
      </c>
      <c r="P51" s="193">
        <f t="shared" si="24"/>
        <v>67.088607594936718</v>
      </c>
    </row>
    <row r="52" spans="1:16" s="2" customFormat="1" ht="13.5">
      <c r="A52" s="160" t="s">
        <v>35</v>
      </c>
      <c r="B52" s="167">
        <f t="shared" si="12"/>
        <v>196</v>
      </c>
      <c r="C52" s="167">
        <f t="shared" si="13"/>
        <v>300</v>
      </c>
      <c r="D52" s="166">
        <f t="shared" si="14"/>
        <v>496</v>
      </c>
      <c r="E52" s="167">
        <f t="shared" si="15"/>
        <v>58</v>
      </c>
      <c r="F52" s="167">
        <f t="shared" si="16"/>
        <v>75</v>
      </c>
      <c r="G52" s="166">
        <f t="shared" si="17"/>
        <v>133</v>
      </c>
      <c r="H52" s="167">
        <f t="shared" si="18"/>
        <v>60</v>
      </c>
      <c r="I52" s="167">
        <f t="shared" si="19"/>
        <v>94</v>
      </c>
      <c r="J52" s="166">
        <f t="shared" si="20"/>
        <v>154</v>
      </c>
      <c r="K52" s="167">
        <f t="shared" si="21"/>
        <v>118</v>
      </c>
      <c r="L52" s="167">
        <f t="shared" si="22"/>
        <v>169</v>
      </c>
      <c r="M52" s="166">
        <f t="shared" si="23"/>
        <v>287</v>
      </c>
      <c r="N52" s="193">
        <f t="shared" si="24"/>
        <v>60.204081632653065</v>
      </c>
      <c r="O52" s="193">
        <f t="shared" si="24"/>
        <v>56.333333333333336</v>
      </c>
      <c r="P52" s="193">
        <f t="shared" si="24"/>
        <v>57.862903225806448</v>
      </c>
    </row>
    <row r="53" spans="1:16" s="2" customFormat="1" ht="13.5">
      <c r="A53" s="160" t="s">
        <v>34</v>
      </c>
      <c r="B53" s="166">
        <f t="shared" ref="B53:M53" si="25">SUM(B40:B52)</f>
        <v>684</v>
      </c>
      <c r="C53" s="166">
        <f t="shared" si="25"/>
        <v>808</v>
      </c>
      <c r="D53" s="166">
        <f t="shared" si="25"/>
        <v>1492</v>
      </c>
      <c r="E53" s="166">
        <f t="shared" si="25"/>
        <v>193</v>
      </c>
      <c r="F53" s="166">
        <f t="shared" si="25"/>
        <v>231</v>
      </c>
      <c r="G53" s="166">
        <f t="shared" si="25"/>
        <v>424</v>
      </c>
      <c r="H53" s="166">
        <f t="shared" si="25"/>
        <v>185</v>
      </c>
      <c r="I53" s="166">
        <f t="shared" si="25"/>
        <v>227</v>
      </c>
      <c r="J53" s="166">
        <f t="shared" si="25"/>
        <v>412</v>
      </c>
      <c r="K53" s="166">
        <f t="shared" si="25"/>
        <v>378</v>
      </c>
      <c r="L53" s="166">
        <f t="shared" si="25"/>
        <v>458</v>
      </c>
      <c r="M53" s="166">
        <f t="shared" si="25"/>
        <v>836</v>
      </c>
      <c r="N53" s="193">
        <f>ROUND(IF(OR(K53=0,B53=0),0,K53/B53*100),2)</f>
        <v>55.26</v>
      </c>
      <c r="O53" s="193">
        <f>ROUND(IF(OR(L53=0,C53=0),0,L53/C53*100),2)</f>
        <v>56.68</v>
      </c>
      <c r="P53" s="193">
        <f>ROUND(IF(OR(M53=0,D53=0),0,M53/D53*100),2)</f>
        <v>56.03</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919" priority="221" stopIfTrue="1" operator="notEqual">
      <formula>B36</formula>
    </cfRule>
  </conditionalFormatting>
  <conditionalFormatting sqref="H49:J49">
    <cfRule type="cellIs" dxfId="918" priority="222" stopIfTrue="1" operator="greaterThan">
      <formula>100</formula>
    </cfRule>
    <cfRule type="cellIs" dxfId="917" priority="223" stopIfTrue="1" operator="notEqual">
      <formula>H36</formula>
    </cfRule>
  </conditionalFormatting>
  <conditionalFormatting sqref="H39:J48">
    <cfRule type="cellIs" dxfId="916" priority="224" stopIfTrue="1" operator="greaterThan">
      <formula>100</formula>
    </cfRule>
  </conditionalFormatting>
  <conditionalFormatting sqref="B49:G49">
    <cfRule type="cellIs" dxfId="915" priority="220" stopIfTrue="1" operator="notEqual">
      <formula>B36</formula>
    </cfRule>
  </conditionalFormatting>
  <conditionalFormatting sqref="H49:J49">
    <cfRule type="cellIs" dxfId="914" priority="218" stopIfTrue="1" operator="greaterThan">
      <formula>100</formula>
    </cfRule>
    <cfRule type="cellIs" dxfId="913" priority="219" stopIfTrue="1" operator="notEqual">
      <formula>H36</formula>
    </cfRule>
  </conditionalFormatting>
  <conditionalFormatting sqref="H39:J48">
    <cfRule type="cellIs" dxfId="912" priority="217" stopIfTrue="1" operator="greaterThan">
      <formula>100</formula>
    </cfRule>
  </conditionalFormatting>
  <conditionalFormatting sqref="B49:G49">
    <cfRule type="cellIs" dxfId="911" priority="216" stopIfTrue="1" operator="notEqual">
      <formula>B36</formula>
    </cfRule>
  </conditionalFormatting>
  <conditionalFormatting sqref="H49:J49">
    <cfRule type="cellIs" dxfId="910" priority="214" stopIfTrue="1" operator="greaterThan">
      <formula>100</formula>
    </cfRule>
    <cfRule type="cellIs" dxfId="909" priority="215" stopIfTrue="1" operator="notEqual">
      <formula>H36</formula>
    </cfRule>
  </conditionalFormatting>
  <conditionalFormatting sqref="H39:J48">
    <cfRule type="cellIs" dxfId="908" priority="213" stopIfTrue="1" operator="greaterThan">
      <formula>100</formula>
    </cfRule>
  </conditionalFormatting>
  <conditionalFormatting sqref="B49:G49">
    <cfRule type="cellIs" dxfId="907" priority="212" stopIfTrue="1" operator="notEqual">
      <formula>B36</formula>
    </cfRule>
  </conditionalFormatting>
  <conditionalFormatting sqref="H49:J49">
    <cfRule type="cellIs" dxfId="906" priority="210" stopIfTrue="1" operator="greaterThan">
      <formula>100</formula>
    </cfRule>
    <cfRule type="cellIs" dxfId="905" priority="211" stopIfTrue="1" operator="notEqual">
      <formula>H36</formula>
    </cfRule>
  </conditionalFormatting>
  <conditionalFormatting sqref="H39:J48">
    <cfRule type="cellIs" dxfId="904" priority="209" stopIfTrue="1" operator="greaterThan">
      <formula>100</formula>
    </cfRule>
  </conditionalFormatting>
  <conditionalFormatting sqref="B49:G49">
    <cfRule type="cellIs" dxfId="903" priority="208" stopIfTrue="1" operator="notEqual">
      <formula>B36</formula>
    </cfRule>
  </conditionalFormatting>
  <conditionalFormatting sqref="H49:J49">
    <cfRule type="cellIs" dxfId="902" priority="206" stopIfTrue="1" operator="greaterThan">
      <formula>100</formula>
    </cfRule>
    <cfRule type="cellIs" dxfId="901" priority="207" stopIfTrue="1" operator="notEqual">
      <formula>H36</formula>
    </cfRule>
  </conditionalFormatting>
  <conditionalFormatting sqref="H39:J48">
    <cfRule type="cellIs" dxfId="900" priority="205" stopIfTrue="1" operator="greaterThan">
      <formula>100</formula>
    </cfRule>
  </conditionalFormatting>
  <conditionalFormatting sqref="B49:G49">
    <cfRule type="cellIs" dxfId="899" priority="204" stopIfTrue="1" operator="notEqual">
      <formula>B36</formula>
    </cfRule>
  </conditionalFormatting>
  <conditionalFormatting sqref="H49:J49">
    <cfRule type="cellIs" dxfId="898" priority="202" stopIfTrue="1" operator="greaterThan">
      <formula>100</formula>
    </cfRule>
    <cfRule type="cellIs" dxfId="897" priority="203" stopIfTrue="1" operator="notEqual">
      <formula>H36</formula>
    </cfRule>
  </conditionalFormatting>
  <conditionalFormatting sqref="H39:J48">
    <cfRule type="cellIs" dxfId="896" priority="201" stopIfTrue="1" operator="greaterThan">
      <formula>100</formula>
    </cfRule>
  </conditionalFormatting>
  <conditionalFormatting sqref="B49:G49">
    <cfRule type="cellIs" dxfId="895" priority="200" stopIfTrue="1" operator="notEqual">
      <formula>B36</formula>
    </cfRule>
  </conditionalFormatting>
  <conditionalFormatting sqref="H49:J49">
    <cfRule type="cellIs" dxfId="894" priority="198" stopIfTrue="1" operator="greaterThan">
      <formula>100</formula>
    </cfRule>
    <cfRule type="cellIs" dxfId="893" priority="199" stopIfTrue="1" operator="notEqual">
      <formula>H36</formula>
    </cfRule>
  </conditionalFormatting>
  <conditionalFormatting sqref="H39:J48">
    <cfRule type="cellIs" dxfId="892" priority="197" stopIfTrue="1" operator="greaterThan">
      <formula>100</formula>
    </cfRule>
  </conditionalFormatting>
  <conditionalFormatting sqref="B49:G49">
    <cfRule type="cellIs" dxfId="891" priority="196" stopIfTrue="1" operator="notEqual">
      <formula>B36</formula>
    </cfRule>
  </conditionalFormatting>
  <conditionalFormatting sqref="H49:J49">
    <cfRule type="cellIs" dxfId="890" priority="194" stopIfTrue="1" operator="greaterThan">
      <formula>100</formula>
    </cfRule>
    <cfRule type="cellIs" dxfId="889" priority="195" stopIfTrue="1" operator="notEqual">
      <formula>H36</formula>
    </cfRule>
  </conditionalFormatting>
  <conditionalFormatting sqref="H39:J48">
    <cfRule type="cellIs" dxfId="888" priority="193" stopIfTrue="1" operator="greaterThan">
      <formula>100</formula>
    </cfRule>
  </conditionalFormatting>
  <conditionalFormatting sqref="B49:G49">
    <cfRule type="cellIs" dxfId="887" priority="192" stopIfTrue="1" operator="notEqual">
      <formula>B36</formula>
    </cfRule>
  </conditionalFormatting>
  <conditionalFormatting sqref="H49:J49">
    <cfRule type="cellIs" dxfId="886" priority="190" stopIfTrue="1" operator="greaterThan">
      <formula>100</formula>
    </cfRule>
    <cfRule type="cellIs" dxfId="885" priority="191" stopIfTrue="1" operator="notEqual">
      <formula>H36</formula>
    </cfRule>
  </conditionalFormatting>
  <conditionalFormatting sqref="H39:J48">
    <cfRule type="cellIs" dxfId="884" priority="189" stopIfTrue="1" operator="greaterThan">
      <formula>100</formula>
    </cfRule>
  </conditionalFormatting>
  <conditionalFormatting sqref="B49:G49">
    <cfRule type="cellIs" dxfId="883" priority="188" stopIfTrue="1" operator="notEqual">
      <formula>B36</formula>
    </cfRule>
  </conditionalFormatting>
  <conditionalFormatting sqref="H49:J49">
    <cfRule type="cellIs" dxfId="882" priority="186" stopIfTrue="1" operator="greaterThan">
      <formula>100</formula>
    </cfRule>
    <cfRule type="cellIs" dxfId="881" priority="187" stopIfTrue="1" operator="notEqual">
      <formula>H36</formula>
    </cfRule>
  </conditionalFormatting>
  <conditionalFormatting sqref="H39:J48">
    <cfRule type="cellIs" dxfId="880" priority="185" stopIfTrue="1" operator="greaterThan">
      <formula>100</formula>
    </cfRule>
  </conditionalFormatting>
  <conditionalFormatting sqref="B49:G49">
    <cfRule type="cellIs" dxfId="879" priority="184" stopIfTrue="1" operator="notEqual">
      <formula>B36</formula>
    </cfRule>
  </conditionalFormatting>
  <conditionalFormatting sqref="H49:J49">
    <cfRule type="cellIs" dxfId="878" priority="182" stopIfTrue="1" operator="greaterThan">
      <formula>100</formula>
    </cfRule>
    <cfRule type="cellIs" dxfId="877" priority="183" stopIfTrue="1" operator="notEqual">
      <formula>H36</formula>
    </cfRule>
  </conditionalFormatting>
  <conditionalFormatting sqref="H39:J48">
    <cfRule type="cellIs" dxfId="876" priority="181" stopIfTrue="1" operator="greaterThan">
      <formula>100</formula>
    </cfRule>
  </conditionalFormatting>
  <conditionalFormatting sqref="B49:G49">
    <cfRule type="cellIs" dxfId="875" priority="180" stopIfTrue="1" operator="notEqual">
      <formula>B36</formula>
    </cfRule>
  </conditionalFormatting>
  <conditionalFormatting sqref="H49:J49">
    <cfRule type="cellIs" dxfId="874" priority="178" stopIfTrue="1" operator="greaterThan">
      <formula>100</formula>
    </cfRule>
    <cfRule type="cellIs" dxfId="873" priority="179" stopIfTrue="1" operator="notEqual">
      <formula>H36</formula>
    </cfRule>
  </conditionalFormatting>
  <conditionalFormatting sqref="H39:J48">
    <cfRule type="cellIs" dxfId="872" priority="177" stopIfTrue="1" operator="greaterThan">
      <formula>100</formula>
    </cfRule>
  </conditionalFormatting>
  <conditionalFormatting sqref="B49:G49">
    <cfRule type="cellIs" dxfId="871" priority="176" stopIfTrue="1" operator="notEqual">
      <formula>B36</formula>
    </cfRule>
  </conditionalFormatting>
  <conditionalFormatting sqref="H49:J49">
    <cfRule type="cellIs" dxfId="870" priority="174" stopIfTrue="1" operator="greaterThan">
      <formula>100</formula>
    </cfRule>
    <cfRule type="cellIs" dxfId="869" priority="175" stopIfTrue="1" operator="notEqual">
      <formula>H36</formula>
    </cfRule>
  </conditionalFormatting>
  <conditionalFormatting sqref="H39:J48">
    <cfRule type="cellIs" dxfId="868" priority="173" stopIfTrue="1" operator="greaterThan">
      <formula>100</formula>
    </cfRule>
  </conditionalFormatting>
  <conditionalFormatting sqref="B49:G49">
    <cfRule type="cellIs" dxfId="867" priority="172" stopIfTrue="1" operator="notEqual">
      <formula>B36</formula>
    </cfRule>
  </conditionalFormatting>
  <conditionalFormatting sqref="H49:J49">
    <cfRule type="cellIs" dxfId="866" priority="170" stopIfTrue="1" operator="greaterThan">
      <formula>100</formula>
    </cfRule>
    <cfRule type="cellIs" dxfId="865" priority="171" stopIfTrue="1" operator="notEqual">
      <formula>H36</formula>
    </cfRule>
  </conditionalFormatting>
  <conditionalFormatting sqref="H39:J48">
    <cfRule type="cellIs" dxfId="864" priority="169" stopIfTrue="1" operator="greaterThan">
      <formula>100</formula>
    </cfRule>
  </conditionalFormatting>
  <conditionalFormatting sqref="B49:G49">
    <cfRule type="cellIs" dxfId="863" priority="168" stopIfTrue="1" operator="notEqual">
      <formula>B36</formula>
    </cfRule>
  </conditionalFormatting>
  <conditionalFormatting sqref="H49:J49">
    <cfRule type="cellIs" dxfId="862" priority="166" stopIfTrue="1" operator="greaterThan">
      <formula>100</formula>
    </cfRule>
    <cfRule type="cellIs" dxfId="861" priority="167" stopIfTrue="1" operator="notEqual">
      <formula>H36</formula>
    </cfRule>
  </conditionalFormatting>
  <conditionalFormatting sqref="H39:J48">
    <cfRule type="cellIs" dxfId="860" priority="165" stopIfTrue="1" operator="greaterThan">
      <formula>100</formula>
    </cfRule>
  </conditionalFormatting>
  <conditionalFormatting sqref="B49:G49">
    <cfRule type="cellIs" dxfId="859" priority="164" stopIfTrue="1" operator="notEqual">
      <formula>B36</formula>
    </cfRule>
  </conditionalFormatting>
  <conditionalFormatting sqref="H49:J49">
    <cfRule type="cellIs" dxfId="858" priority="162" stopIfTrue="1" operator="greaterThan">
      <formula>100</formula>
    </cfRule>
    <cfRule type="cellIs" dxfId="857" priority="163" stopIfTrue="1" operator="notEqual">
      <formula>H36</formula>
    </cfRule>
  </conditionalFormatting>
  <conditionalFormatting sqref="H39:J48">
    <cfRule type="cellIs" dxfId="856" priority="161" stopIfTrue="1" operator="greaterThan">
      <formula>100</formula>
    </cfRule>
  </conditionalFormatting>
  <conditionalFormatting sqref="B49:G49">
    <cfRule type="cellIs" dxfId="855" priority="160" stopIfTrue="1" operator="notEqual">
      <formula>B36</formula>
    </cfRule>
  </conditionalFormatting>
  <conditionalFormatting sqref="H49:J49">
    <cfRule type="cellIs" dxfId="854" priority="158" stopIfTrue="1" operator="greaterThan">
      <formula>100</formula>
    </cfRule>
    <cfRule type="cellIs" dxfId="853" priority="159" stopIfTrue="1" operator="notEqual">
      <formula>H36</formula>
    </cfRule>
  </conditionalFormatting>
  <conditionalFormatting sqref="H39:J48">
    <cfRule type="cellIs" dxfId="852" priority="157" stopIfTrue="1" operator="greaterThan">
      <formula>100</formula>
    </cfRule>
  </conditionalFormatting>
  <conditionalFormatting sqref="B49:G49">
    <cfRule type="cellIs" dxfId="851" priority="156" stopIfTrue="1" operator="notEqual">
      <formula>B36</formula>
    </cfRule>
  </conditionalFormatting>
  <conditionalFormatting sqref="H49:J49">
    <cfRule type="cellIs" dxfId="850" priority="154" stopIfTrue="1" operator="greaterThan">
      <formula>100</formula>
    </cfRule>
    <cfRule type="cellIs" dxfId="849" priority="155" stopIfTrue="1" operator="notEqual">
      <formula>H36</formula>
    </cfRule>
  </conditionalFormatting>
  <conditionalFormatting sqref="H39:J48">
    <cfRule type="cellIs" dxfId="848" priority="153" stopIfTrue="1" operator="greaterThan">
      <formula>100</formula>
    </cfRule>
  </conditionalFormatting>
  <conditionalFormatting sqref="B49:G49">
    <cfRule type="cellIs" dxfId="847" priority="152" stopIfTrue="1" operator="notEqual">
      <formula>B36</formula>
    </cfRule>
  </conditionalFormatting>
  <conditionalFormatting sqref="H49:J49">
    <cfRule type="cellIs" dxfId="846" priority="150" stopIfTrue="1" operator="greaterThan">
      <formula>100</formula>
    </cfRule>
    <cfRule type="cellIs" dxfId="845" priority="151" stopIfTrue="1" operator="notEqual">
      <formula>H36</formula>
    </cfRule>
  </conditionalFormatting>
  <conditionalFormatting sqref="H39:J48">
    <cfRule type="cellIs" dxfId="844" priority="149" stopIfTrue="1" operator="greaterThan">
      <formula>100</formula>
    </cfRule>
  </conditionalFormatting>
  <conditionalFormatting sqref="B49:G49">
    <cfRule type="cellIs" dxfId="843" priority="148" stopIfTrue="1" operator="notEqual">
      <formula>B36</formula>
    </cfRule>
  </conditionalFormatting>
  <conditionalFormatting sqref="H49:J49">
    <cfRule type="cellIs" dxfId="842" priority="146" stopIfTrue="1" operator="greaterThan">
      <formula>100</formula>
    </cfRule>
    <cfRule type="cellIs" dxfId="841" priority="147" stopIfTrue="1" operator="notEqual">
      <formula>H36</formula>
    </cfRule>
  </conditionalFormatting>
  <conditionalFormatting sqref="H39:J48">
    <cfRule type="cellIs" dxfId="840" priority="145" stopIfTrue="1" operator="greaterThan">
      <formula>100</formula>
    </cfRule>
  </conditionalFormatting>
  <conditionalFormatting sqref="B49:G49">
    <cfRule type="cellIs" dxfId="839" priority="144" stopIfTrue="1" operator="notEqual">
      <formula>B36</formula>
    </cfRule>
  </conditionalFormatting>
  <conditionalFormatting sqref="H49:J49">
    <cfRule type="cellIs" dxfId="838" priority="142" stopIfTrue="1" operator="greaterThan">
      <formula>100</formula>
    </cfRule>
    <cfRule type="cellIs" dxfId="837" priority="143" stopIfTrue="1" operator="notEqual">
      <formula>H36</formula>
    </cfRule>
  </conditionalFormatting>
  <conditionalFormatting sqref="H39:J48">
    <cfRule type="cellIs" dxfId="836" priority="141" stopIfTrue="1" operator="greaterThan">
      <formula>100</formula>
    </cfRule>
  </conditionalFormatting>
  <conditionalFormatting sqref="B49:G49">
    <cfRule type="cellIs" dxfId="835" priority="140" stopIfTrue="1" operator="notEqual">
      <formula>B36</formula>
    </cfRule>
  </conditionalFormatting>
  <conditionalFormatting sqref="H49:J49">
    <cfRule type="cellIs" dxfId="834" priority="138" stopIfTrue="1" operator="greaterThan">
      <formula>100</formula>
    </cfRule>
    <cfRule type="cellIs" dxfId="833" priority="139" stopIfTrue="1" operator="notEqual">
      <formula>H36</formula>
    </cfRule>
  </conditionalFormatting>
  <conditionalFormatting sqref="H39:J48">
    <cfRule type="cellIs" dxfId="832" priority="137" stopIfTrue="1" operator="greaterThan">
      <formula>100</formula>
    </cfRule>
  </conditionalFormatting>
  <conditionalFormatting sqref="B49:G49">
    <cfRule type="cellIs" dxfId="831" priority="136" stopIfTrue="1" operator="notEqual">
      <formula>B36</formula>
    </cfRule>
  </conditionalFormatting>
  <conditionalFormatting sqref="H49:J49">
    <cfRule type="cellIs" dxfId="830" priority="134" stopIfTrue="1" operator="greaterThan">
      <formula>100</formula>
    </cfRule>
    <cfRule type="cellIs" dxfId="829" priority="135" stopIfTrue="1" operator="notEqual">
      <formula>H36</formula>
    </cfRule>
  </conditionalFormatting>
  <conditionalFormatting sqref="H39:J48">
    <cfRule type="cellIs" dxfId="828" priority="133" stopIfTrue="1" operator="greaterThan">
      <formula>100</formula>
    </cfRule>
  </conditionalFormatting>
  <conditionalFormatting sqref="B49:G49">
    <cfRule type="cellIs" dxfId="827" priority="132" stopIfTrue="1" operator="notEqual">
      <formula>B36</formula>
    </cfRule>
  </conditionalFormatting>
  <conditionalFormatting sqref="H49:J49">
    <cfRule type="cellIs" dxfId="826" priority="130" stopIfTrue="1" operator="greaterThan">
      <formula>100</formula>
    </cfRule>
    <cfRule type="cellIs" dxfId="825" priority="131" stopIfTrue="1" operator="notEqual">
      <formula>H36</formula>
    </cfRule>
  </conditionalFormatting>
  <conditionalFormatting sqref="H39:J48">
    <cfRule type="cellIs" dxfId="824" priority="129" stopIfTrue="1" operator="greaterThan">
      <formula>100</formula>
    </cfRule>
  </conditionalFormatting>
  <conditionalFormatting sqref="B49:G49">
    <cfRule type="cellIs" dxfId="823" priority="128" stopIfTrue="1" operator="notEqual">
      <formula>B36</formula>
    </cfRule>
  </conditionalFormatting>
  <conditionalFormatting sqref="H49:J49">
    <cfRule type="cellIs" dxfId="822" priority="126" stopIfTrue="1" operator="greaterThan">
      <formula>100</formula>
    </cfRule>
    <cfRule type="cellIs" dxfId="821" priority="127" stopIfTrue="1" operator="notEqual">
      <formula>H36</formula>
    </cfRule>
  </conditionalFormatting>
  <conditionalFormatting sqref="H39:J48">
    <cfRule type="cellIs" dxfId="820" priority="125" stopIfTrue="1" operator="greaterThan">
      <formula>100</formula>
    </cfRule>
  </conditionalFormatting>
  <conditionalFormatting sqref="B49:G49">
    <cfRule type="cellIs" dxfId="819" priority="124" stopIfTrue="1" operator="notEqual">
      <formula>B36</formula>
    </cfRule>
  </conditionalFormatting>
  <conditionalFormatting sqref="H49:J49">
    <cfRule type="cellIs" dxfId="818" priority="122" stopIfTrue="1" operator="greaterThan">
      <formula>100</formula>
    </cfRule>
    <cfRule type="cellIs" dxfId="817" priority="123" stopIfTrue="1" operator="notEqual">
      <formula>H36</formula>
    </cfRule>
  </conditionalFormatting>
  <conditionalFormatting sqref="H39:J48">
    <cfRule type="cellIs" dxfId="816" priority="121" stopIfTrue="1" operator="greaterThan">
      <formula>100</formula>
    </cfRule>
  </conditionalFormatting>
  <conditionalFormatting sqref="B49:G49">
    <cfRule type="cellIs" dxfId="815" priority="120" stopIfTrue="1" operator="notEqual">
      <formula>B36</formula>
    </cfRule>
  </conditionalFormatting>
  <conditionalFormatting sqref="H49:J49">
    <cfRule type="cellIs" dxfId="814" priority="118" stopIfTrue="1" operator="greaterThan">
      <formula>100</formula>
    </cfRule>
    <cfRule type="cellIs" dxfId="813" priority="119" stopIfTrue="1" operator="notEqual">
      <formula>H36</formula>
    </cfRule>
  </conditionalFormatting>
  <conditionalFormatting sqref="H39:J48">
    <cfRule type="cellIs" dxfId="812" priority="117" stopIfTrue="1" operator="greaterThan">
      <formula>100</formula>
    </cfRule>
  </conditionalFormatting>
  <conditionalFormatting sqref="B49:G49">
    <cfRule type="cellIs" dxfId="811" priority="116" stopIfTrue="1" operator="notEqual">
      <formula>B36</formula>
    </cfRule>
  </conditionalFormatting>
  <conditionalFormatting sqref="H49:J49">
    <cfRule type="cellIs" dxfId="810" priority="114" stopIfTrue="1" operator="greaterThan">
      <formula>100</formula>
    </cfRule>
    <cfRule type="cellIs" dxfId="809" priority="115" stopIfTrue="1" operator="notEqual">
      <formula>H36</formula>
    </cfRule>
  </conditionalFormatting>
  <conditionalFormatting sqref="H39:J48">
    <cfRule type="cellIs" dxfId="808" priority="113" stopIfTrue="1" operator="greaterThan">
      <formula>100</formula>
    </cfRule>
  </conditionalFormatting>
  <conditionalFormatting sqref="B49:G49">
    <cfRule type="cellIs" dxfId="807" priority="112" stopIfTrue="1" operator="notEqual">
      <formula>B36</formula>
    </cfRule>
  </conditionalFormatting>
  <conditionalFormatting sqref="H49:J49">
    <cfRule type="cellIs" dxfId="806" priority="110" stopIfTrue="1" operator="greaterThan">
      <formula>100</formula>
    </cfRule>
    <cfRule type="cellIs" dxfId="805" priority="111" stopIfTrue="1" operator="notEqual">
      <formula>H36</formula>
    </cfRule>
  </conditionalFormatting>
  <conditionalFormatting sqref="H39:J48">
    <cfRule type="cellIs" dxfId="804" priority="109" stopIfTrue="1" operator="greaterThan">
      <formula>100</formula>
    </cfRule>
  </conditionalFormatting>
  <conditionalFormatting sqref="B49:G49">
    <cfRule type="cellIs" dxfId="803" priority="108" stopIfTrue="1" operator="notEqual">
      <formula>B36</formula>
    </cfRule>
  </conditionalFormatting>
  <conditionalFormatting sqref="H49:J49">
    <cfRule type="cellIs" dxfId="802" priority="106" stopIfTrue="1" operator="greaterThan">
      <formula>100</formula>
    </cfRule>
    <cfRule type="cellIs" dxfId="801" priority="107" stopIfTrue="1" operator="notEqual">
      <formula>H36</formula>
    </cfRule>
  </conditionalFormatting>
  <conditionalFormatting sqref="H39:J48">
    <cfRule type="cellIs" dxfId="800" priority="105" stopIfTrue="1" operator="greaterThan">
      <formula>100</formula>
    </cfRule>
  </conditionalFormatting>
  <conditionalFormatting sqref="B49:G49">
    <cfRule type="cellIs" dxfId="799" priority="104" stopIfTrue="1" operator="notEqual">
      <formula>B36</formula>
    </cfRule>
  </conditionalFormatting>
  <conditionalFormatting sqref="H49:J49">
    <cfRule type="cellIs" dxfId="798" priority="102" stopIfTrue="1" operator="greaterThan">
      <formula>100</formula>
    </cfRule>
    <cfRule type="cellIs" dxfId="797" priority="103" stopIfTrue="1" operator="notEqual">
      <formula>H36</formula>
    </cfRule>
  </conditionalFormatting>
  <conditionalFormatting sqref="H39:J48">
    <cfRule type="cellIs" dxfId="796" priority="101" stopIfTrue="1" operator="greaterThan">
      <formula>100</formula>
    </cfRule>
  </conditionalFormatting>
  <conditionalFormatting sqref="B49:G49">
    <cfRule type="cellIs" dxfId="795" priority="100" stopIfTrue="1" operator="notEqual">
      <formula>B36</formula>
    </cfRule>
  </conditionalFormatting>
  <conditionalFormatting sqref="H49:J49">
    <cfRule type="cellIs" dxfId="794" priority="98" stopIfTrue="1" operator="greaterThan">
      <formula>100</formula>
    </cfRule>
    <cfRule type="cellIs" dxfId="793" priority="99" stopIfTrue="1" operator="notEqual">
      <formula>H36</formula>
    </cfRule>
  </conditionalFormatting>
  <conditionalFormatting sqref="H39:J48">
    <cfRule type="cellIs" dxfId="792" priority="97" stopIfTrue="1" operator="greaterThan">
      <formula>100</formula>
    </cfRule>
  </conditionalFormatting>
  <conditionalFormatting sqref="B49:G49">
    <cfRule type="cellIs" dxfId="791" priority="96" stopIfTrue="1" operator="notEqual">
      <formula>B36</formula>
    </cfRule>
  </conditionalFormatting>
  <conditionalFormatting sqref="H49:J49">
    <cfRule type="cellIs" dxfId="790" priority="94" stopIfTrue="1" operator="greaterThan">
      <formula>100</formula>
    </cfRule>
    <cfRule type="cellIs" dxfId="789" priority="95" stopIfTrue="1" operator="notEqual">
      <formula>H36</formula>
    </cfRule>
  </conditionalFormatting>
  <conditionalFormatting sqref="H39:J48">
    <cfRule type="cellIs" dxfId="788" priority="93" stopIfTrue="1" operator="greaterThan">
      <formula>100</formula>
    </cfRule>
  </conditionalFormatting>
  <conditionalFormatting sqref="B49:G49">
    <cfRule type="cellIs" dxfId="787" priority="92" stopIfTrue="1" operator="notEqual">
      <formula>B36</formula>
    </cfRule>
  </conditionalFormatting>
  <conditionalFormatting sqref="H49:J49">
    <cfRule type="cellIs" dxfId="786" priority="90" stopIfTrue="1" operator="greaterThan">
      <formula>100</formula>
    </cfRule>
    <cfRule type="cellIs" dxfId="785" priority="91" stopIfTrue="1" operator="notEqual">
      <formula>H36</formula>
    </cfRule>
  </conditionalFormatting>
  <conditionalFormatting sqref="H39:J48">
    <cfRule type="cellIs" dxfId="784" priority="89" stopIfTrue="1" operator="greaterThan">
      <formula>100</formula>
    </cfRule>
  </conditionalFormatting>
  <conditionalFormatting sqref="B49:G49">
    <cfRule type="cellIs" dxfId="783" priority="88" stopIfTrue="1" operator="notEqual">
      <formula>B36</formula>
    </cfRule>
  </conditionalFormatting>
  <conditionalFormatting sqref="H49:J49">
    <cfRule type="cellIs" dxfId="782" priority="86" stopIfTrue="1" operator="greaterThan">
      <formula>100</formula>
    </cfRule>
    <cfRule type="cellIs" dxfId="781" priority="87" stopIfTrue="1" operator="notEqual">
      <formula>H36</formula>
    </cfRule>
  </conditionalFormatting>
  <conditionalFormatting sqref="H39:J48">
    <cfRule type="cellIs" dxfId="780" priority="85" stopIfTrue="1" operator="greaterThan">
      <formula>100</formula>
    </cfRule>
  </conditionalFormatting>
  <conditionalFormatting sqref="B49:G49">
    <cfRule type="cellIs" dxfId="779" priority="84" stopIfTrue="1" operator="notEqual">
      <formula>B36</formula>
    </cfRule>
  </conditionalFormatting>
  <conditionalFormatting sqref="H49:J49">
    <cfRule type="cellIs" dxfId="778" priority="82" stopIfTrue="1" operator="greaterThan">
      <formula>100</formula>
    </cfRule>
    <cfRule type="cellIs" dxfId="777" priority="83" stopIfTrue="1" operator="notEqual">
      <formula>H36</formula>
    </cfRule>
  </conditionalFormatting>
  <conditionalFormatting sqref="H39:J48">
    <cfRule type="cellIs" dxfId="776" priority="81" stopIfTrue="1" operator="greaterThan">
      <formula>100</formula>
    </cfRule>
  </conditionalFormatting>
  <conditionalFormatting sqref="B49:G49">
    <cfRule type="cellIs" dxfId="775" priority="80" stopIfTrue="1" operator="notEqual">
      <formula>B36</formula>
    </cfRule>
  </conditionalFormatting>
  <conditionalFormatting sqref="H49:J49">
    <cfRule type="cellIs" dxfId="774" priority="78" stopIfTrue="1" operator="greaterThan">
      <formula>100</formula>
    </cfRule>
    <cfRule type="cellIs" dxfId="773" priority="79" stopIfTrue="1" operator="notEqual">
      <formula>H36</formula>
    </cfRule>
  </conditionalFormatting>
  <conditionalFormatting sqref="H39:J48">
    <cfRule type="cellIs" dxfId="772" priority="77" stopIfTrue="1" operator="greaterThan">
      <formula>100</formula>
    </cfRule>
  </conditionalFormatting>
  <conditionalFormatting sqref="B49:G49">
    <cfRule type="cellIs" dxfId="771" priority="76" stopIfTrue="1" operator="notEqual">
      <formula>B36</formula>
    </cfRule>
  </conditionalFormatting>
  <conditionalFormatting sqref="H49:J49">
    <cfRule type="cellIs" dxfId="770" priority="74" stopIfTrue="1" operator="greaterThan">
      <formula>100</formula>
    </cfRule>
    <cfRule type="cellIs" dxfId="769" priority="75" stopIfTrue="1" operator="notEqual">
      <formula>H36</formula>
    </cfRule>
  </conditionalFormatting>
  <conditionalFormatting sqref="H39:J48">
    <cfRule type="cellIs" dxfId="768" priority="73" stopIfTrue="1" operator="greaterThan">
      <formula>100</formula>
    </cfRule>
  </conditionalFormatting>
  <conditionalFormatting sqref="B49:G49">
    <cfRule type="cellIs" dxfId="767" priority="72" stopIfTrue="1" operator="notEqual">
      <formula>B36</formula>
    </cfRule>
  </conditionalFormatting>
  <conditionalFormatting sqref="H49:J49">
    <cfRule type="cellIs" dxfId="766" priority="70" stopIfTrue="1" operator="greaterThan">
      <formula>100</formula>
    </cfRule>
    <cfRule type="cellIs" dxfId="765" priority="71" stopIfTrue="1" operator="notEqual">
      <formula>H36</formula>
    </cfRule>
  </conditionalFormatting>
  <conditionalFormatting sqref="H39:J48">
    <cfRule type="cellIs" dxfId="764" priority="69" stopIfTrue="1" operator="greaterThan">
      <formula>100</formula>
    </cfRule>
  </conditionalFormatting>
  <conditionalFormatting sqref="B49:G49">
    <cfRule type="cellIs" dxfId="763" priority="68" stopIfTrue="1" operator="notEqual">
      <formula>B36</formula>
    </cfRule>
  </conditionalFormatting>
  <conditionalFormatting sqref="H49:J49">
    <cfRule type="cellIs" dxfId="762" priority="66" stopIfTrue="1" operator="greaterThan">
      <formula>100</formula>
    </cfRule>
    <cfRule type="cellIs" dxfId="761" priority="67" stopIfTrue="1" operator="notEqual">
      <formula>H36</formula>
    </cfRule>
  </conditionalFormatting>
  <conditionalFormatting sqref="H39:J48">
    <cfRule type="cellIs" dxfId="760" priority="65" stopIfTrue="1" operator="greaterThan">
      <formula>100</formula>
    </cfRule>
  </conditionalFormatting>
  <conditionalFormatting sqref="B49:G49">
    <cfRule type="cellIs" dxfId="759" priority="64" stopIfTrue="1" operator="notEqual">
      <formula>B36</formula>
    </cfRule>
  </conditionalFormatting>
  <conditionalFormatting sqref="H49:J49">
    <cfRule type="cellIs" dxfId="758" priority="62" stopIfTrue="1" operator="greaterThan">
      <formula>100</formula>
    </cfRule>
    <cfRule type="cellIs" dxfId="757" priority="63" stopIfTrue="1" operator="notEqual">
      <formula>H36</formula>
    </cfRule>
  </conditionalFormatting>
  <conditionalFormatting sqref="H39:J48">
    <cfRule type="cellIs" dxfId="756" priority="61" stopIfTrue="1" operator="greaterThan">
      <formula>100</formula>
    </cfRule>
  </conditionalFormatting>
  <conditionalFormatting sqref="B49:G49">
    <cfRule type="cellIs" dxfId="755" priority="60" stopIfTrue="1" operator="notEqual">
      <formula>B36</formula>
    </cfRule>
  </conditionalFormatting>
  <conditionalFormatting sqref="H49:J49">
    <cfRule type="cellIs" dxfId="754" priority="58" stopIfTrue="1" operator="greaterThan">
      <formula>100</formula>
    </cfRule>
    <cfRule type="cellIs" dxfId="753" priority="59" stopIfTrue="1" operator="notEqual">
      <formula>H36</formula>
    </cfRule>
  </conditionalFormatting>
  <conditionalFormatting sqref="H39:J48">
    <cfRule type="cellIs" dxfId="752" priority="57" stopIfTrue="1" operator="greaterThan">
      <formula>100</formula>
    </cfRule>
  </conditionalFormatting>
  <conditionalFormatting sqref="B49:G49">
    <cfRule type="cellIs" dxfId="751" priority="56" stopIfTrue="1" operator="notEqual">
      <formula>B36</formula>
    </cfRule>
  </conditionalFormatting>
  <conditionalFormatting sqref="H49:J49">
    <cfRule type="cellIs" dxfId="750" priority="54" stopIfTrue="1" operator="greaterThan">
      <formula>100</formula>
    </cfRule>
    <cfRule type="cellIs" dxfId="749" priority="55" stopIfTrue="1" operator="notEqual">
      <formula>H36</formula>
    </cfRule>
  </conditionalFormatting>
  <conditionalFormatting sqref="H39:J48">
    <cfRule type="cellIs" dxfId="748" priority="53" stopIfTrue="1" operator="greaterThan">
      <formula>100</formula>
    </cfRule>
  </conditionalFormatting>
  <conditionalFormatting sqref="B49:G49">
    <cfRule type="cellIs" dxfId="747" priority="52" stopIfTrue="1" operator="notEqual">
      <formula>B36</formula>
    </cfRule>
  </conditionalFormatting>
  <conditionalFormatting sqref="H49:J49">
    <cfRule type="cellIs" dxfId="746" priority="50" stopIfTrue="1" operator="greaterThan">
      <formula>100</formula>
    </cfRule>
    <cfRule type="cellIs" dxfId="745" priority="51" stopIfTrue="1" operator="notEqual">
      <formula>H36</formula>
    </cfRule>
  </conditionalFormatting>
  <conditionalFormatting sqref="H39:J48">
    <cfRule type="cellIs" dxfId="744" priority="49" stopIfTrue="1" operator="greaterThan">
      <formula>100</formula>
    </cfRule>
  </conditionalFormatting>
  <conditionalFormatting sqref="B49:G49">
    <cfRule type="cellIs" dxfId="743" priority="48" stopIfTrue="1" operator="notEqual">
      <formula>B36</formula>
    </cfRule>
  </conditionalFormatting>
  <conditionalFormatting sqref="H49:J49">
    <cfRule type="cellIs" dxfId="742" priority="46" stopIfTrue="1" operator="greaterThan">
      <formula>100</formula>
    </cfRule>
    <cfRule type="cellIs" dxfId="741" priority="47" stopIfTrue="1" operator="notEqual">
      <formula>H36</formula>
    </cfRule>
  </conditionalFormatting>
  <conditionalFormatting sqref="H39:J48">
    <cfRule type="cellIs" dxfId="740" priority="45" stopIfTrue="1" operator="greaterThan">
      <formula>100</formula>
    </cfRule>
  </conditionalFormatting>
  <conditionalFormatting sqref="B53:G53">
    <cfRule type="cellIs" dxfId="739" priority="44" stopIfTrue="1" operator="notEqual">
      <formula>B38</formula>
    </cfRule>
  </conditionalFormatting>
  <conditionalFormatting sqref="H53:J53">
    <cfRule type="cellIs" dxfId="738" priority="42" stopIfTrue="1" operator="greaterThan">
      <formula>100</formula>
    </cfRule>
    <cfRule type="cellIs" dxfId="737" priority="43" stopIfTrue="1" operator="notEqual">
      <formula>H38</formula>
    </cfRule>
  </conditionalFormatting>
  <conditionalFormatting sqref="H40:J52">
    <cfRule type="cellIs" dxfId="736" priority="41" stopIfTrue="1" operator="greaterThan">
      <formula>100</formula>
    </cfRule>
  </conditionalFormatting>
  <conditionalFormatting sqref="B53:G53">
    <cfRule type="cellIs" dxfId="735" priority="40" stopIfTrue="1" operator="notEqual">
      <formula>B38</formula>
    </cfRule>
  </conditionalFormatting>
  <conditionalFormatting sqref="H53:J53">
    <cfRule type="cellIs" dxfId="734" priority="38" stopIfTrue="1" operator="greaterThan">
      <formula>100</formula>
    </cfRule>
    <cfRule type="cellIs" dxfId="733" priority="39" stopIfTrue="1" operator="notEqual">
      <formula>H38</formula>
    </cfRule>
  </conditionalFormatting>
  <conditionalFormatting sqref="H40:J52">
    <cfRule type="cellIs" dxfId="732" priority="37" stopIfTrue="1" operator="greaterThan">
      <formula>100</formula>
    </cfRule>
  </conditionalFormatting>
  <conditionalFormatting sqref="B49:G49">
    <cfRule type="cellIs" dxfId="731" priority="36" stopIfTrue="1" operator="notEqual">
      <formula>B36</formula>
    </cfRule>
  </conditionalFormatting>
  <conditionalFormatting sqref="H49:J49">
    <cfRule type="cellIs" dxfId="730" priority="34" stopIfTrue="1" operator="greaterThan">
      <formula>100</formula>
    </cfRule>
    <cfRule type="cellIs" dxfId="729" priority="35" stopIfTrue="1" operator="notEqual">
      <formula>H36</formula>
    </cfRule>
  </conditionalFormatting>
  <conditionalFormatting sqref="H39:J48">
    <cfRule type="cellIs" dxfId="728" priority="33" stopIfTrue="1" operator="greaterThan">
      <formula>100</formula>
    </cfRule>
  </conditionalFormatting>
  <conditionalFormatting sqref="B53:G53">
    <cfRule type="cellIs" dxfId="727" priority="32" stopIfTrue="1" operator="notEqual">
      <formula>B38</formula>
    </cfRule>
  </conditionalFormatting>
  <conditionalFormatting sqref="H53:J53">
    <cfRule type="cellIs" dxfId="726" priority="30" stopIfTrue="1" operator="greaterThan">
      <formula>100</formula>
    </cfRule>
    <cfRule type="cellIs" dxfId="725" priority="31" stopIfTrue="1" operator="notEqual">
      <formula>H38</formula>
    </cfRule>
  </conditionalFormatting>
  <conditionalFormatting sqref="H40:J52">
    <cfRule type="cellIs" dxfId="724" priority="29" stopIfTrue="1" operator="greaterThan">
      <formula>100</formula>
    </cfRule>
  </conditionalFormatting>
  <conditionalFormatting sqref="B53:G53">
    <cfRule type="cellIs" dxfId="723" priority="28" stopIfTrue="1" operator="notEqual">
      <formula>B38</formula>
    </cfRule>
  </conditionalFormatting>
  <conditionalFormatting sqref="H53:J53">
    <cfRule type="cellIs" dxfId="722" priority="26" stopIfTrue="1" operator="greaterThan">
      <formula>100</formula>
    </cfRule>
    <cfRule type="cellIs" dxfId="721" priority="27" stopIfTrue="1" operator="notEqual">
      <formula>H38</formula>
    </cfRule>
  </conditionalFormatting>
  <conditionalFormatting sqref="H40:J52">
    <cfRule type="cellIs" dxfId="720" priority="25" stopIfTrue="1" operator="greaterThan">
      <formula>100</formula>
    </cfRule>
  </conditionalFormatting>
  <conditionalFormatting sqref="B49:G49">
    <cfRule type="cellIs" dxfId="719" priority="24" stopIfTrue="1" operator="notEqual">
      <formula>B36</formula>
    </cfRule>
  </conditionalFormatting>
  <conditionalFormatting sqref="H49:J49">
    <cfRule type="cellIs" dxfId="718" priority="22" stopIfTrue="1" operator="greaterThan">
      <formula>100</formula>
    </cfRule>
    <cfRule type="cellIs" dxfId="717" priority="23" stopIfTrue="1" operator="notEqual">
      <formula>H36</formula>
    </cfRule>
  </conditionalFormatting>
  <conditionalFormatting sqref="H39:J48">
    <cfRule type="cellIs" dxfId="716" priority="21" stopIfTrue="1" operator="greaterThan">
      <formula>100</formula>
    </cfRule>
  </conditionalFormatting>
  <conditionalFormatting sqref="B53:G53">
    <cfRule type="cellIs" dxfId="715" priority="20" stopIfTrue="1" operator="notEqual">
      <formula>B38</formula>
    </cfRule>
  </conditionalFormatting>
  <conditionalFormatting sqref="H53:J53">
    <cfRule type="cellIs" dxfId="714" priority="18" stopIfTrue="1" operator="greaterThan">
      <formula>100</formula>
    </cfRule>
    <cfRule type="cellIs" dxfId="713" priority="19" stopIfTrue="1" operator="notEqual">
      <formula>H38</formula>
    </cfRule>
  </conditionalFormatting>
  <conditionalFormatting sqref="H40:J52">
    <cfRule type="cellIs" dxfId="712" priority="17" stopIfTrue="1" operator="greaterThan">
      <formula>100</formula>
    </cfRule>
  </conditionalFormatting>
  <conditionalFormatting sqref="B53:G53">
    <cfRule type="cellIs" dxfId="711" priority="16" stopIfTrue="1" operator="notEqual">
      <formula>B38</formula>
    </cfRule>
  </conditionalFormatting>
  <conditionalFormatting sqref="H53:J53">
    <cfRule type="cellIs" dxfId="710" priority="14" stopIfTrue="1" operator="greaterThan">
      <formula>100</formula>
    </cfRule>
    <cfRule type="cellIs" dxfId="709" priority="15" stopIfTrue="1" operator="notEqual">
      <formula>H38</formula>
    </cfRule>
  </conditionalFormatting>
  <conditionalFormatting sqref="H40:J52">
    <cfRule type="cellIs" dxfId="708" priority="13" stopIfTrue="1" operator="greaterThan">
      <formula>100</formula>
    </cfRule>
  </conditionalFormatting>
  <conditionalFormatting sqref="B53:G53">
    <cfRule type="cellIs" dxfId="707" priority="12" stopIfTrue="1" operator="notEqual">
      <formula>B38</formula>
    </cfRule>
  </conditionalFormatting>
  <conditionalFormatting sqref="H53:J53">
    <cfRule type="cellIs" dxfId="706" priority="10" stopIfTrue="1" operator="greaterThan">
      <formula>100</formula>
    </cfRule>
    <cfRule type="cellIs" dxfId="705" priority="11" stopIfTrue="1" operator="notEqual">
      <formula>H38</formula>
    </cfRule>
  </conditionalFormatting>
  <conditionalFormatting sqref="H40:J52">
    <cfRule type="cellIs" dxfId="704" priority="9" stopIfTrue="1" operator="greaterThan">
      <formula>100</formula>
    </cfRule>
  </conditionalFormatting>
  <conditionalFormatting sqref="B53:G53">
    <cfRule type="cellIs" dxfId="703" priority="8" stopIfTrue="1" operator="notEqual">
      <formula>B38</formula>
    </cfRule>
  </conditionalFormatting>
  <conditionalFormatting sqref="H53:J53">
    <cfRule type="cellIs" dxfId="702" priority="6" stopIfTrue="1" operator="greaterThan">
      <formula>100</formula>
    </cfRule>
    <cfRule type="cellIs" dxfId="701" priority="7" stopIfTrue="1" operator="notEqual">
      <formula>H38</formula>
    </cfRule>
  </conditionalFormatting>
  <conditionalFormatting sqref="H40:J52">
    <cfRule type="cellIs" dxfId="700" priority="5" stopIfTrue="1" operator="greaterThan">
      <formula>100</formula>
    </cfRule>
  </conditionalFormatting>
  <conditionalFormatting sqref="B53:M53">
    <cfRule type="cellIs" dxfId="699" priority="4" stopIfTrue="1" operator="notEqual">
      <formula>B38</formula>
    </cfRule>
  </conditionalFormatting>
  <conditionalFormatting sqref="N53:P53">
    <cfRule type="cellIs" dxfId="698" priority="2" stopIfTrue="1" operator="greaterThan">
      <formula>100</formula>
    </cfRule>
    <cfRule type="cellIs" dxfId="697" priority="3" stopIfTrue="1" operator="notEqual">
      <formula>N38</formula>
    </cfRule>
  </conditionalFormatting>
  <conditionalFormatting sqref="N40:P52">
    <cfRule type="cellIs" dxfId="69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6" sqref="H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38</v>
      </c>
      <c r="C6" s="168">
        <f t="shared" si="0"/>
        <v>31</v>
      </c>
      <c r="D6" s="171">
        <f t="shared" ref="D6:D16" si="1">SUM(B6:C6)</f>
        <v>69</v>
      </c>
      <c r="E6" s="174"/>
      <c r="F6" s="174"/>
      <c r="G6" s="174"/>
      <c r="H6" s="174"/>
      <c r="I6" s="174"/>
      <c r="J6" s="174"/>
      <c r="K6" s="179">
        <f t="shared" ref="K6:L16" si="2">K42</f>
        <v>12</v>
      </c>
      <c r="L6" s="183">
        <f t="shared" si="2"/>
        <v>20</v>
      </c>
      <c r="M6" s="188">
        <f t="shared" ref="M6:M17" si="3">SUM(K6:L6)</f>
        <v>32</v>
      </c>
      <c r="N6" s="91">
        <f t="shared" ref="N6:P17" si="4">IF(OR(K6=0,B6=0),0,K6/B6*100)</f>
        <v>31.578947368421051</v>
      </c>
      <c r="O6" s="194">
        <f t="shared" si="4"/>
        <v>64.516129032258064</v>
      </c>
      <c r="P6" s="196">
        <f t="shared" si="4"/>
        <v>46.376811594202898</v>
      </c>
    </row>
    <row r="7" spans="1:16" s="2" customFormat="1" ht="22.5" hidden="1" customHeight="1">
      <c r="A7" s="8" t="s">
        <v>7</v>
      </c>
      <c r="B7" s="161">
        <f t="shared" si="0"/>
        <v>30</v>
      </c>
      <c r="C7" s="168">
        <f t="shared" si="0"/>
        <v>28</v>
      </c>
      <c r="D7" s="130">
        <f t="shared" si="1"/>
        <v>58</v>
      </c>
      <c r="E7" s="175"/>
      <c r="F7" s="175"/>
      <c r="G7" s="175"/>
      <c r="H7" s="175"/>
      <c r="I7" s="175"/>
      <c r="J7" s="175"/>
      <c r="K7" s="162">
        <f t="shared" si="2"/>
        <v>19</v>
      </c>
      <c r="L7" s="169">
        <f t="shared" si="2"/>
        <v>19</v>
      </c>
      <c r="M7" s="130">
        <f t="shared" si="3"/>
        <v>38</v>
      </c>
      <c r="N7" s="139">
        <f t="shared" si="4"/>
        <v>63.333333333333329</v>
      </c>
      <c r="O7" s="145">
        <f t="shared" si="4"/>
        <v>67.857142857142861</v>
      </c>
      <c r="P7" s="151">
        <f t="shared" si="4"/>
        <v>65.517241379310349</v>
      </c>
    </row>
    <row r="8" spans="1:16" s="2" customFormat="1" ht="22.5" hidden="1" customHeight="1">
      <c r="A8" s="8" t="s">
        <v>11</v>
      </c>
      <c r="B8" s="161">
        <f t="shared" si="0"/>
        <v>45</v>
      </c>
      <c r="C8" s="168">
        <f t="shared" si="0"/>
        <v>33</v>
      </c>
      <c r="D8" s="130">
        <f t="shared" si="1"/>
        <v>78</v>
      </c>
      <c r="E8" s="175"/>
      <c r="F8" s="175"/>
      <c r="G8" s="175"/>
      <c r="H8" s="175"/>
      <c r="I8" s="175"/>
      <c r="J8" s="175"/>
      <c r="K8" s="162">
        <f t="shared" si="2"/>
        <v>28</v>
      </c>
      <c r="L8" s="169">
        <f t="shared" si="2"/>
        <v>22</v>
      </c>
      <c r="M8" s="130">
        <f t="shared" si="3"/>
        <v>50</v>
      </c>
      <c r="N8" s="139">
        <f t="shared" si="4"/>
        <v>62.222222222222221</v>
      </c>
      <c r="O8" s="145">
        <f t="shared" si="4"/>
        <v>66.666666666666657</v>
      </c>
      <c r="P8" s="151">
        <f t="shared" si="4"/>
        <v>64.102564102564102</v>
      </c>
    </row>
    <row r="9" spans="1:16" s="2" customFormat="1" ht="22.5" hidden="1" customHeight="1">
      <c r="A9" s="8" t="s">
        <v>5</v>
      </c>
      <c r="B9" s="161">
        <f t="shared" si="0"/>
        <v>46</v>
      </c>
      <c r="C9" s="168">
        <f t="shared" si="0"/>
        <v>41</v>
      </c>
      <c r="D9" s="130">
        <f t="shared" si="1"/>
        <v>87</v>
      </c>
      <c r="E9" s="175"/>
      <c r="F9" s="175"/>
      <c r="G9" s="175"/>
      <c r="H9" s="175"/>
      <c r="I9" s="175"/>
      <c r="J9" s="175"/>
      <c r="K9" s="162">
        <f t="shared" si="2"/>
        <v>18</v>
      </c>
      <c r="L9" s="169">
        <f t="shared" si="2"/>
        <v>21</v>
      </c>
      <c r="M9" s="130">
        <f t="shared" si="3"/>
        <v>39</v>
      </c>
      <c r="N9" s="139">
        <f t="shared" si="4"/>
        <v>39.130434782608695</v>
      </c>
      <c r="O9" s="145">
        <f t="shared" si="4"/>
        <v>51.219512195121951</v>
      </c>
      <c r="P9" s="151">
        <f t="shared" si="4"/>
        <v>44.827586206896555</v>
      </c>
    </row>
    <row r="10" spans="1:16" s="2" customFormat="1" ht="22.5" hidden="1" customHeight="1">
      <c r="A10" s="8" t="s">
        <v>17</v>
      </c>
      <c r="B10" s="161">
        <f t="shared" si="0"/>
        <v>31</v>
      </c>
      <c r="C10" s="168">
        <f t="shared" si="0"/>
        <v>34</v>
      </c>
      <c r="D10" s="130">
        <f t="shared" si="1"/>
        <v>65</v>
      </c>
      <c r="E10" s="175"/>
      <c r="F10" s="175"/>
      <c r="G10" s="175"/>
      <c r="H10" s="175"/>
      <c r="I10" s="175"/>
      <c r="J10" s="175"/>
      <c r="K10" s="162">
        <f t="shared" si="2"/>
        <v>15</v>
      </c>
      <c r="L10" s="169">
        <f t="shared" si="2"/>
        <v>17</v>
      </c>
      <c r="M10" s="130">
        <f t="shared" si="3"/>
        <v>32</v>
      </c>
      <c r="N10" s="139">
        <f t="shared" si="4"/>
        <v>48.387096774193552</v>
      </c>
      <c r="O10" s="145">
        <f t="shared" si="4"/>
        <v>50</v>
      </c>
      <c r="P10" s="151">
        <f t="shared" si="4"/>
        <v>49.230769230769234</v>
      </c>
    </row>
    <row r="11" spans="1:16" s="2" customFormat="1" ht="22.5" hidden="1" customHeight="1">
      <c r="A11" s="8" t="s">
        <v>4</v>
      </c>
      <c r="B11" s="161">
        <f t="shared" si="0"/>
        <v>54</v>
      </c>
      <c r="C11" s="168">
        <f t="shared" si="0"/>
        <v>50</v>
      </c>
      <c r="D11" s="130">
        <f t="shared" si="1"/>
        <v>104</v>
      </c>
      <c r="E11" s="175"/>
      <c r="F11" s="175"/>
      <c r="G11" s="175"/>
      <c r="H11" s="175"/>
      <c r="I11" s="175"/>
      <c r="J11" s="175"/>
      <c r="K11" s="162">
        <f t="shared" si="2"/>
        <v>27</v>
      </c>
      <c r="L11" s="169">
        <f t="shared" si="2"/>
        <v>32</v>
      </c>
      <c r="M11" s="130">
        <f t="shared" si="3"/>
        <v>59</v>
      </c>
      <c r="N11" s="139">
        <f t="shared" si="4"/>
        <v>50</v>
      </c>
      <c r="O11" s="145">
        <f t="shared" si="4"/>
        <v>64</v>
      </c>
      <c r="P11" s="151">
        <f t="shared" si="4"/>
        <v>56.730769230769226</v>
      </c>
    </row>
    <row r="12" spans="1:16" s="2" customFormat="1" ht="22.5" hidden="1" customHeight="1">
      <c r="A12" s="8" t="s">
        <v>10</v>
      </c>
      <c r="B12" s="161">
        <f t="shared" si="0"/>
        <v>56</v>
      </c>
      <c r="C12" s="168">
        <f t="shared" si="0"/>
        <v>52</v>
      </c>
      <c r="D12" s="130">
        <f t="shared" si="1"/>
        <v>108</v>
      </c>
      <c r="E12" s="175"/>
      <c r="F12" s="175"/>
      <c r="G12" s="175"/>
      <c r="H12" s="175"/>
      <c r="I12" s="175"/>
      <c r="J12" s="175"/>
      <c r="K12" s="162">
        <f t="shared" si="2"/>
        <v>36</v>
      </c>
      <c r="L12" s="169">
        <f t="shared" si="2"/>
        <v>32</v>
      </c>
      <c r="M12" s="130">
        <f t="shared" si="3"/>
        <v>68</v>
      </c>
      <c r="N12" s="139">
        <f t="shared" si="4"/>
        <v>64.285714285714292</v>
      </c>
      <c r="O12" s="145">
        <f t="shared" si="4"/>
        <v>61.53846153846154</v>
      </c>
      <c r="P12" s="151">
        <f t="shared" si="4"/>
        <v>62.962962962962962</v>
      </c>
    </row>
    <row r="13" spans="1:16" s="2" customFormat="1" ht="22.5" hidden="1" customHeight="1">
      <c r="A13" s="8" t="s">
        <v>14</v>
      </c>
      <c r="B13" s="161">
        <f t="shared" si="0"/>
        <v>53</v>
      </c>
      <c r="C13" s="168">
        <f t="shared" si="0"/>
        <v>57</v>
      </c>
      <c r="D13" s="130">
        <f t="shared" si="1"/>
        <v>110</v>
      </c>
      <c r="E13" s="175"/>
      <c r="F13" s="175"/>
      <c r="G13" s="175"/>
      <c r="H13" s="175"/>
      <c r="I13" s="175"/>
      <c r="J13" s="175"/>
      <c r="K13" s="162">
        <f t="shared" si="2"/>
        <v>37</v>
      </c>
      <c r="L13" s="169">
        <f t="shared" si="2"/>
        <v>43</v>
      </c>
      <c r="M13" s="130">
        <f t="shared" si="3"/>
        <v>80</v>
      </c>
      <c r="N13" s="139">
        <f t="shared" si="4"/>
        <v>69.811320754716974</v>
      </c>
      <c r="O13" s="145">
        <f t="shared" si="4"/>
        <v>75.438596491228068</v>
      </c>
      <c r="P13" s="151">
        <f t="shared" si="4"/>
        <v>72.727272727272734</v>
      </c>
    </row>
    <row r="14" spans="1:16" s="2" customFormat="1" ht="22.5" hidden="1" customHeight="1">
      <c r="A14" s="8" t="s">
        <v>20</v>
      </c>
      <c r="B14" s="161">
        <f t="shared" si="0"/>
        <v>39</v>
      </c>
      <c r="C14" s="168">
        <f t="shared" si="0"/>
        <v>41</v>
      </c>
      <c r="D14" s="130">
        <f t="shared" si="1"/>
        <v>80</v>
      </c>
      <c r="E14" s="175"/>
      <c r="F14" s="175"/>
      <c r="G14" s="175"/>
      <c r="H14" s="175"/>
      <c r="I14" s="175"/>
      <c r="J14" s="175"/>
      <c r="K14" s="162">
        <f t="shared" si="2"/>
        <v>26</v>
      </c>
      <c r="L14" s="169">
        <f t="shared" si="2"/>
        <v>27</v>
      </c>
      <c r="M14" s="130">
        <f t="shared" si="3"/>
        <v>53</v>
      </c>
      <c r="N14" s="139">
        <f t="shared" si="4"/>
        <v>66.666666666666657</v>
      </c>
      <c r="O14" s="145">
        <f t="shared" si="4"/>
        <v>65.853658536585371</v>
      </c>
      <c r="P14" s="151">
        <f t="shared" si="4"/>
        <v>66.25</v>
      </c>
    </row>
    <row r="15" spans="1:16" s="2" customFormat="1" ht="22.5" hidden="1" customHeight="1">
      <c r="A15" s="8" t="s">
        <v>23</v>
      </c>
      <c r="B15" s="161">
        <f t="shared" si="0"/>
        <v>30</v>
      </c>
      <c r="C15" s="168">
        <f t="shared" si="0"/>
        <v>54</v>
      </c>
      <c r="D15" s="130">
        <f t="shared" si="1"/>
        <v>84</v>
      </c>
      <c r="E15" s="174"/>
      <c r="F15" s="174"/>
      <c r="G15" s="174"/>
      <c r="H15" s="174"/>
      <c r="I15" s="174"/>
      <c r="J15" s="174"/>
      <c r="K15" s="161">
        <f t="shared" si="2"/>
        <v>20</v>
      </c>
      <c r="L15" s="168">
        <f t="shared" si="2"/>
        <v>42</v>
      </c>
      <c r="M15" s="130">
        <f t="shared" si="3"/>
        <v>62</v>
      </c>
      <c r="N15" s="139">
        <f t="shared" si="4"/>
        <v>66.666666666666657</v>
      </c>
      <c r="O15" s="145">
        <f t="shared" si="4"/>
        <v>77.777777777777786</v>
      </c>
      <c r="P15" s="151">
        <f t="shared" si="4"/>
        <v>73.80952380952381</v>
      </c>
    </row>
    <row r="16" spans="1:16" s="2" customFormat="1" ht="22.5" hidden="1" customHeight="1">
      <c r="A16" s="10" t="s">
        <v>35</v>
      </c>
      <c r="B16" s="162">
        <f t="shared" si="0"/>
        <v>157</v>
      </c>
      <c r="C16" s="169">
        <f t="shared" si="0"/>
        <v>221</v>
      </c>
      <c r="D16" s="172">
        <f t="shared" si="1"/>
        <v>378</v>
      </c>
      <c r="E16" s="176"/>
      <c r="F16" s="176"/>
      <c r="G16" s="176"/>
      <c r="H16" s="176"/>
      <c r="I16" s="176"/>
      <c r="J16" s="176"/>
      <c r="K16" s="162">
        <f t="shared" si="2"/>
        <v>84</v>
      </c>
      <c r="L16" s="169">
        <f t="shared" si="2"/>
        <v>94</v>
      </c>
      <c r="M16" s="130">
        <f t="shared" si="3"/>
        <v>178</v>
      </c>
      <c r="N16" s="190">
        <f t="shared" si="4"/>
        <v>53.503184713375795</v>
      </c>
      <c r="O16" s="195">
        <f t="shared" si="4"/>
        <v>42.533936651583709</v>
      </c>
      <c r="P16" s="197">
        <f t="shared" si="4"/>
        <v>47.089947089947088</v>
      </c>
    </row>
    <row r="17" spans="1:24" s="2" customFormat="1" ht="22.5" hidden="1" customHeight="1">
      <c r="A17" s="11" t="s">
        <v>34</v>
      </c>
      <c r="B17" s="42">
        <f>SUM(B6:B16)</f>
        <v>579</v>
      </c>
      <c r="C17" s="22">
        <f>SUM(C6:C16)</f>
        <v>642</v>
      </c>
      <c r="D17" s="37">
        <f>SUM(D6:D16)</f>
        <v>1221</v>
      </c>
      <c r="E17" s="177"/>
      <c r="F17" s="177"/>
      <c r="G17" s="177"/>
      <c r="H17" s="177"/>
      <c r="I17" s="177"/>
      <c r="J17" s="177"/>
      <c r="K17" s="42">
        <f>SUM(K6:K16)</f>
        <v>322</v>
      </c>
      <c r="L17" s="22">
        <f>SUM(L6:L16)</f>
        <v>369</v>
      </c>
      <c r="M17" s="37">
        <f t="shared" si="3"/>
        <v>691</v>
      </c>
      <c r="N17" s="143">
        <f t="shared" si="4"/>
        <v>55.613126079447326</v>
      </c>
      <c r="O17" s="149">
        <f t="shared" si="4"/>
        <v>57.476635514018696</v>
      </c>
      <c r="P17" s="155">
        <f t="shared" si="4"/>
        <v>56.59295659295659</v>
      </c>
    </row>
    <row r="18" spans="1:24" hidden="1"/>
    <row r="19" spans="1:24" hidden="1"/>
    <row r="20" spans="1:24" s="2" customFormat="1" ht="22.5" customHeight="1">
      <c r="A20" s="156" t="str">
        <f>'47御薗第１'!A20:L20</f>
        <v>令和７年７月２０日執行　参議院議員通常選挙</v>
      </c>
      <c r="B20" s="163"/>
      <c r="C20" s="163"/>
      <c r="D20" s="163"/>
      <c r="E20" s="163"/>
      <c r="F20" s="163"/>
      <c r="G20" s="163"/>
      <c r="H20" s="163"/>
      <c r="I20" s="163"/>
      <c r="J20" s="163"/>
      <c r="K20" s="163"/>
      <c r="L20" s="184"/>
      <c r="M20" s="15" t="s">
        <v>135</v>
      </c>
      <c r="N20" s="31"/>
      <c r="O20" s="15" t="s">
        <v>139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9</v>
      </c>
      <c r="C23" s="170">
        <v>7</v>
      </c>
      <c r="D23" s="171">
        <f t="shared" ref="D23:D35" si="5">SUM(B23:C23)</f>
        <v>16</v>
      </c>
      <c r="E23" s="164">
        <v>3</v>
      </c>
      <c r="F23" s="170">
        <v>3</v>
      </c>
      <c r="G23" s="171">
        <f t="shared" ref="G23:G35" si="6">SUM(E23:F23)</f>
        <v>6</v>
      </c>
      <c r="H23" s="164">
        <v>3</v>
      </c>
      <c r="I23" s="170">
        <v>2</v>
      </c>
      <c r="J23" s="171">
        <f t="shared" ref="J23:J35" si="7">SUM(H23:I23)</f>
        <v>5</v>
      </c>
      <c r="K23" s="180">
        <f t="shared" ref="K23:L35" si="8">E23+H23</f>
        <v>6</v>
      </c>
      <c r="L23" s="185">
        <f t="shared" si="8"/>
        <v>5</v>
      </c>
      <c r="M23" s="189">
        <f t="shared" ref="M23:M35" si="9">SUM(K23:L23)</f>
        <v>11</v>
      </c>
      <c r="N23" s="91">
        <f t="shared" ref="N23:P36" si="10">IF(OR(K23=0,B23=0),0,K23/B23*100)</f>
        <v>66.666666666666657</v>
      </c>
      <c r="O23" s="97">
        <f t="shared" si="10"/>
        <v>71.428571428571431</v>
      </c>
      <c r="P23" s="103">
        <f t="shared" si="10"/>
        <v>68.75</v>
      </c>
      <c r="Q23" s="158"/>
      <c r="R23" s="198"/>
      <c r="S23" s="1" t="s">
        <v>28</v>
      </c>
      <c r="T23" s="1"/>
      <c r="U23" s="1"/>
      <c r="V23" s="1"/>
      <c r="W23" s="1"/>
      <c r="X23" s="1"/>
    </row>
    <row r="24" spans="1:24" s="2" customFormat="1" ht="22.5" customHeight="1">
      <c r="A24" s="157" t="s">
        <v>70</v>
      </c>
      <c r="B24" s="164">
        <v>8</v>
      </c>
      <c r="C24" s="170">
        <v>9</v>
      </c>
      <c r="D24" s="171">
        <f t="shared" si="5"/>
        <v>17</v>
      </c>
      <c r="E24" s="164">
        <v>2</v>
      </c>
      <c r="F24" s="170">
        <v>3</v>
      </c>
      <c r="G24" s="171">
        <f t="shared" si="6"/>
        <v>5</v>
      </c>
      <c r="H24" s="164">
        <v>2</v>
      </c>
      <c r="I24" s="170">
        <v>3</v>
      </c>
      <c r="J24" s="171">
        <f t="shared" si="7"/>
        <v>5</v>
      </c>
      <c r="K24" s="181">
        <f t="shared" si="8"/>
        <v>4</v>
      </c>
      <c r="L24" s="186">
        <f t="shared" si="8"/>
        <v>6</v>
      </c>
      <c r="M24" s="130">
        <f t="shared" si="9"/>
        <v>10</v>
      </c>
      <c r="N24" s="139">
        <f t="shared" si="10"/>
        <v>50</v>
      </c>
      <c r="O24" s="145">
        <f t="shared" si="10"/>
        <v>66.666666666666657</v>
      </c>
      <c r="P24" s="151">
        <f t="shared" si="10"/>
        <v>58.82352941176471</v>
      </c>
      <c r="R24" s="1"/>
      <c r="S24" s="1" t="s">
        <v>61</v>
      </c>
      <c r="T24" s="1"/>
      <c r="U24" s="1"/>
      <c r="V24" s="1"/>
      <c r="W24" s="1"/>
      <c r="X24" s="1"/>
    </row>
    <row r="25" spans="1:24" s="2" customFormat="1" ht="22.5" customHeight="1">
      <c r="A25" s="65" t="s">
        <v>0</v>
      </c>
      <c r="B25" s="164">
        <v>38</v>
      </c>
      <c r="C25" s="170">
        <v>31</v>
      </c>
      <c r="D25" s="171">
        <f t="shared" si="5"/>
        <v>69</v>
      </c>
      <c r="E25" s="164">
        <v>6</v>
      </c>
      <c r="F25" s="170">
        <v>11</v>
      </c>
      <c r="G25" s="171">
        <f t="shared" si="6"/>
        <v>17</v>
      </c>
      <c r="H25" s="164">
        <v>6</v>
      </c>
      <c r="I25" s="170">
        <v>9</v>
      </c>
      <c r="J25" s="171">
        <f t="shared" si="7"/>
        <v>15</v>
      </c>
      <c r="K25" s="181">
        <f t="shared" si="8"/>
        <v>12</v>
      </c>
      <c r="L25" s="186">
        <f t="shared" si="8"/>
        <v>20</v>
      </c>
      <c r="M25" s="171">
        <f t="shared" si="9"/>
        <v>32</v>
      </c>
      <c r="N25" s="191">
        <f t="shared" si="10"/>
        <v>31.578947368421051</v>
      </c>
      <c r="O25" s="101">
        <f t="shared" si="10"/>
        <v>64.516129032258064</v>
      </c>
      <c r="P25" s="107">
        <f t="shared" si="10"/>
        <v>46.376811594202898</v>
      </c>
      <c r="S25" s="1" t="s">
        <v>21</v>
      </c>
      <c r="T25" s="1"/>
      <c r="U25" s="1"/>
      <c r="V25" s="1"/>
      <c r="W25" s="1"/>
      <c r="X25" s="1"/>
    </row>
    <row r="26" spans="1:24" s="2" customFormat="1" ht="22.5" customHeight="1">
      <c r="A26" s="8" t="s">
        <v>7</v>
      </c>
      <c r="B26" s="164">
        <v>30</v>
      </c>
      <c r="C26" s="170">
        <v>28</v>
      </c>
      <c r="D26" s="130">
        <f t="shared" si="5"/>
        <v>58</v>
      </c>
      <c r="E26" s="164">
        <v>7</v>
      </c>
      <c r="F26" s="170">
        <v>9</v>
      </c>
      <c r="G26" s="130">
        <f t="shared" si="6"/>
        <v>16</v>
      </c>
      <c r="H26" s="164">
        <v>12</v>
      </c>
      <c r="I26" s="170">
        <v>10</v>
      </c>
      <c r="J26" s="130">
        <f t="shared" si="7"/>
        <v>22</v>
      </c>
      <c r="K26" s="181">
        <f t="shared" si="8"/>
        <v>19</v>
      </c>
      <c r="L26" s="186">
        <f t="shared" si="8"/>
        <v>19</v>
      </c>
      <c r="M26" s="130">
        <f t="shared" si="9"/>
        <v>38</v>
      </c>
      <c r="N26" s="139">
        <f t="shared" si="10"/>
        <v>63.333333333333329</v>
      </c>
      <c r="O26" s="145">
        <f t="shared" si="10"/>
        <v>67.857142857142861</v>
      </c>
      <c r="P26" s="151">
        <f t="shared" si="10"/>
        <v>65.517241379310349</v>
      </c>
    </row>
    <row r="27" spans="1:24" s="2" customFormat="1" ht="22.5" customHeight="1">
      <c r="A27" s="8" t="s">
        <v>11</v>
      </c>
      <c r="B27" s="164">
        <v>45</v>
      </c>
      <c r="C27" s="170">
        <v>33</v>
      </c>
      <c r="D27" s="130">
        <f t="shared" si="5"/>
        <v>78</v>
      </c>
      <c r="E27" s="164">
        <v>14</v>
      </c>
      <c r="F27" s="170">
        <v>12</v>
      </c>
      <c r="G27" s="130">
        <f t="shared" si="6"/>
        <v>26</v>
      </c>
      <c r="H27" s="164">
        <v>14</v>
      </c>
      <c r="I27" s="170">
        <v>10</v>
      </c>
      <c r="J27" s="130">
        <f t="shared" si="7"/>
        <v>24</v>
      </c>
      <c r="K27" s="181">
        <f t="shared" si="8"/>
        <v>28</v>
      </c>
      <c r="L27" s="186">
        <f t="shared" si="8"/>
        <v>22</v>
      </c>
      <c r="M27" s="130">
        <f t="shared" si="9"/>
        <v>50</v>
      </c>
      <c r="N27" s="139">
        <f t="shared" si="10"/>
        <v>62.222222222222221</v>
      </c>
      <c r="O27" s="145">
        <f t="shared" si="10"/>
        <v>66.666666666666657</v>
      </c>
      <c r="P27" s="151">
        <f t="shared" si="10"/>
        <v>64.102564102564102</v>
      </c>
      <c r="R27" s="199"/>
      <c r="S27" s="1" t="s">
        <v>16</v>
      </c>
    </row>
    <row r="28" spans="1:24" s="2" customFormat="1" ht="22.5" customHeight="1">
      <c r="A28" s="8" t="s">
        <v>5</v>
      </c>
      <c r="B28" s="164">
        <v>46</v>
      </c>
      <c r="C28" s="170">
        <v>41</v>
      </c>
      <c r="D28" s="130">
        <f t="shared" si="5"/>
        <v>87</v>
      </c>
      <c r="E28" s="164">
        <v>9</v>
      </c>
      <c r="F28" s="170">
        <v>13</v>
      </c>
      <c r="G28" s="130">
        <f t="shared" si="6"/>
        <v>22</v>
      </c>
      <c r="H28" s="164">
        <v>9</v>
      </c>
      <c r="I28" s="170">
        <v>8</v>
      </c>
      <c r="J28" s="130">
        <f t="shared" si="7"/>
        <v>17</v>
      </c>
      <c r="K28" s="181">
        <f t="shared" si="8"/>
        <v>18</v>
      </c>
      <c r="L28" s="186">
        <f t="shared" si="8"/>
        <v>21</v>
      </c>
      <c r="M28" s="130">
        <f t="shared" si="9"/>
        <v>39</v>
      </c>
      <c r="N28" s="139">
        <f t="shared" si="10"/>
        <v>39.130434782608695</v>
      </c>
      <c r="O28" s="145">
        <f t="shared" si="10"/>
        <v>51.219512195121951</v>
      </c>
      <c r="P28" s="151">
        <f t="shared" si="10"/>
        <v>44.827586206896555</v>
      </c>
      <c r="S28" s="1" t="s">
        <v>62</v>
      </c>
    </row>
    <row r="29" spans="1:24" s="2" customFormat="1" ht="22.5" customHeight="1">
      <c r="A29" s="8" t="s">
        <v>17</v>
      </c>
      <c r="B29" s="164">
        <v>31</v>
      </c>
      <c r="C29" s="170">
        <v>34</v>
      </c>
      <c r="D29" s="130">
        <f t="shared" si="5"/>
        <v>65</v>
      </c>
      <c r="E29" s="164">
        <v>5</v>
      </c>
      <c r="F29" s="170">
        <v>9</v>
      </c>
      <c r="G29" s="130">
        <f t="shared" si="6"/>
        <v>14</v>
      </c>
      <c r="H29" s="164">
        <v>10</v>
      </c>
      <c r="I29" s="170">
        <v>8</v>
      </c>
      <c r="J29" s="130">
        <f t="shared" si="7"/>
        <v>18</v>
      </c>
      <c r="K29" s="181">
        <f t="shared" si="8"/>
        <v>15</v>
      </c>
      <c r="L29" s="186">
        <f t="shared" si="8"/>
        <v>17</v>
      </c>
      <c r="M29" s="130">
        <f t="shared" si="9"/>
        <v>32</v>
      </c>
      <c r="N29" s="139">
        <f t="shared" si="10"/>
        <v>48.387096774193552</v>
      </c>
      <c r="O29" s="145">
        <f t="shared" si="10"/>
        <v>50</v>
      </c>
      <c r="P29" s="151">
        <f t="shared" si="10"/>
        <v>49.230769230769234</v>
      </c>
    </row>
    <row r="30" spans="1:24" s="2" customFormat="1" ht="22.5" customHeight="1">
      <c r="A30" s="8" t="s">
        <v>4</v>
      </c>
      <c r="B30" s="164">
        <v>54</v>
      </c>
      <c r="C30" s="170">
        <v>50</v>
      </c>
      <c r="D30" s="130">
        <f t="shared" si="5"/>
        <v>104</v>
      </c>
      <c r="E30" s="164">
        <v>12</v>
      </c>
      <c r="F30" s="170">
        <v>21</v>
      </c>
      <c r="G30" s="130">
        <f t="shared" si="6"/>
        <v>33</v>
      </c>
      <c r="H30" s="164">
        <v>15</v>
      </c>
      <c r="I30" s="170">
        <v>11</v>
      </c>
      <c r="J30" s="130">
        <f t="shared" si="7"/>
        <v>26</v>
      </c>
      <c r="K30" s="181">
        <f t="shared" si="8"/>
        <v>27</v>
      </c>
      <c r="L30" s="186">
        <f t="shared" si="8"/>
        <v>32</v>
      </c>
      <c r="M30" s="130">
        <f t="shared" si="9"/>
        <v>59</v>
      </c>
      <c r="N30" s="139">
        <f t="shared" si="10"/>
        <v>50</v>
      </c>
      <c r="O30" s="145">
        <f t="shared" si="10"/>
        <v>64</v>
      </c>
      <c r="P30" s="151">
        <f t="shared" si="10"/>
        <v>56.730769230769226</v>
      </c>
    </row>
    <row r="31" spans="1:24" s="2" customFormat="1" ht="22.5" customHeight="1">
      <c r="A31" s="8" t="s">
        <v>10</v>
      </c>
      <c r="B31" s="164">
        <v>56</v>
      </c>
      <c r="C31" s="170">
        <v>52</v>
      </c>
      <c r="D31" s="130">
        <f t="shared" si="5"/>
        <v>108</v>
      </c>
      <c r="E31" s="164">
        <v>23</v>
      </c>
      <c r="F31" s="170">
        <v>17</v>
      </c>
      <c r="G31" s="130">
        <f t="shared" si="6"/>
        <v>40</v>
      </c>
      <c r="H31" s="164">
        <v>13</v>
      </c>
      <c r="I31" s="170">
        <v>15</v>
      </c>
      <c r="J31" s="130">
        <f t="shared" si="7"/>
        <v>28</v>
      </c>
      <c r="K31" s="181">
        <f t="shared" si="8"/>
        <v>36</v>
      </c>
      <c r="L31" s="186">
        <f t="shared" si="8"/>
        <v>32</v>
      </c>
      <c r="M31" s="130">
        <f t="shared" si="9"/>
        <v>68</v>
      </c>
      <c r="N31" s="139">
        <f t="shared" si="10"/>
        <v>64.285714285714292</v>
      </c>
      <c r="O31" s="145">
        <f t="shared" si="10"/>
        <v>61.53846153846154</v>
      </c>
      <c r="P31" s="151">
        <f t="shared" si="10"/>
        <v>62.962962962962962</v>
      </c>
    </row>
    <row r="32" spans="1:24" s="2" customFormat="1" ht="22.5" customHeight="1">
      <c r="A32" s="8" t="s">
        <v>14</v>
      </c>
      <c r="B32" s="164">
        <v>53</v>
      </c>
      <c r="C32" s="170">
        <v>57</v>
      </c>
      <c r="D32" s="130">
        <f t="shared" si="5"/>
        <v>110</v>
      </c>
      <c r="E32" s="164">
        <v>16</v>
      </c>
      <c r="F32" s="170">
        <v>31</v>
      </c>
      <c r="G32" s="130">
        <f t="shared" si="6"/>
        <v>47</v>
      </c>
      <c r="H32" s="164">
        <v>21</v>
      </c>
      <c r="I32" s="170">
        <v>12</v>
      </c>
      <c r="J32" s="130">
        <f t="shared" si="7"/>
        <v>33</v>
      </c>
      <c r="K32" s="181">
        <f t="shared" si="8"/>
        <v>37</v>
      </c>
      <c r="L32" s="186">
        <f t="shared" si="8"/>
        <v>43</v>
      </c>
      <c r="M32" s="130">
        <f t="shared" si="9"/>
        <v>80</v>
      </c>
      <c r="N32" s="139">
        <f t="shared" si="10"/>
        <v>69.811320754716974</v>
      </c>
      <c r="O32" s="145">
        <f t="shared" si="10"/>
        <v>75.438596491228068</v>
      </c>
      <c r="P32" s="151">
        <f t="shared" si="10"/>
        <v>72.727272727272734</v>
      </c>
    </row>
    <row r="33" spans="1:16" s="2" customFormat="1" ht="22.5" customHeight="1">
      <c r="A33" s="8" t="s">
        <v>20</v>
      </c>
      <c r="B33" s="164">
        <v>39</v>
      </c>
      <c r="C33" s="170">
        <v>41</v>
      </c>
      <c r="D33" s="130">
        <f t="shared" si="5"/>
        <v>80</v>
      </c>
      <c r="E33" s="164">
        <v>16</v>
      </c>
      <c r="F33" s="170">
        <v>19</v>
      </c>
      <c r="G33" s="130">
        <f t="shared" si="6"/>
        <v>35</v>
      </c>
      <c r="H33" s="164">
        <v>10</v>
      </c>
      <c r="I33" s="170">
        <v>8</v>
      </c>
      <c r="J33" s="130">
        <f t="shared" si="7"/>
        <v>18</v>
      </c>
      <c r="K33" s="181">
        <f t="shared" si="8"/>
        <v>26</v>
      </c>
      <c r="L33" s="186">
        <f t="shared" si="8"/>
        <v>27</v>
      </c>
      <c r="M33" s="130">
        <f t="shared" si="9"/>
        <v>53</v>
      </c>
      <c r="N33" s="139">
        <f t="shared" si="10"/>
        <v>66.666666666666657</v>
      </c>
      <c r="O33" s="145">
        <f t="shared" si="10"/>
        <v>65.853658536585371</v>
      </c>
      <c r="P33" s="151">
        <f t="shared" si="10"/>
        <v>66.25</v>
      </c>
    </row>
    <row r="34" spans="1:16" s="2" customFormat="1" ht="22.5" customHeight="1">
      <c r="A34" s="8" t="s">
        <v>23</v>
      </c>
      <c r="B34" s="164">
        <v>30</v>
      </c>
      <c r="C34" s="170">
        <v>54</v>
      </c>
      <c r="D34" s="130">
        <f t="shared" si="5"/>
        <v>84</v>
      </c>
      <c r="E34" s="164">
        <v>14</v>
      </c>
      <c r="F34" s="170">
        <v>29</v>
      </c>
      <c r="G34" s="130">
        <f t="shared" si="6"/>
        <v>43</v>
      </c>
      <c r="H34" s="164">
        <v>6</v>
      </c>
      <c r="I34" s="170">
        <v>13</v>
      </c>
      <c r="J34" s="130">
        <f t="shared" si="7"/>
        <v>19</v>
      </c>
      <c r="K34" s="181">
        <f t="shared" si="8"/>
        <v>20</v>
      </c>
      <c r="L34" s="186">
        <f t="shared" si="8"/>
        <v>42</v>
      </c>
      <c r="M34" s="130">
        <f t="shared" si="9"/>
        <v>62</v>
      </c>
      <c r="N34" s="139">
        <f t="shared" si="10"/>
        <v>66.666666666666657</v>
      </c>
      <c r="O34" s="145">
        <f t="shared" si="10"/>
        <v>77.777777777777786</v>
      </c>
      <c r="P34" s="151">
        <f t="shared" si="10"/>
        <v>73.80952380952381</v>
      </c>
    </row>
    <row r="35" spans="1:16" s="2" customFormat="1" ht="22.5" customHeight="1">
      <c r="A35" s="10" t="s">
        <v>35</v>
      </c>
      <c r="B35" s="164">
        <v>157</v>
      </c>
      <c r="C35" s="170">
        <v>221</v>
      </c>
      <c r="D35" s="172">
        <f t="shared" si="5"/>
        <v>378</v>
      </c>
      <c r="E35" s="164">
        <v>28</v>
      </c>
      <c r="F35" s="170">
        <v>43</v>
      </c>
      <c r="G35" s="172">
        <f t="shared" si="6"/>
        <v>71</v>
      </c>
      <c r="H35" s="164">
        <v>56</v>
      </c>
      <c r="I35" s="170">
        <v>51</v>
      </c>
      <c r="J35" s="172">
        <f t="shared" si="7"/>
        <v>107</v>
      </c>
      <c r="K35" s="182">
        <f t="shared" si="8"/>
        <v>84</v>
      </c>
      <c r="L35" s="187">
        <f t="shared" si="8"/>
        <v>94</v>
      </c>
      <c r="M35" s="130">
        <f t="shared" si="9"/>
        <v>178</v>
      </c>
      <c r="N35" s="190">
        <f t="shared" si="10"/>
        <v>53.503184713375795</v>
      </c>
      <c r="O35" s="195">
        <f t="shared" si="10"/>
        <v>42.533936651583709</v>
      </c>
      <c r="P35" s="197">
        <f t="shared" si="10"/>
        <v>47.089947089947088</v>
      </c>
    </row>
    <row r="36" spans="1:16" s="2" customFormat="1" ht="22.5" customHeight="1">
      <c r="A36" s="11" t="s">
        <v>34</v>
      </c>
      <c r="B36" s="42">
        <f t="shared" ref="B36:M36" si="11">SUM(B23:B35)</f>
        <v>596</v>
      </c>
      <c r="C36" s="22">
        <f t="shared" si="11"/>
        <v>658</v>
      </c>
      <c r="D36" s="37">
        <f t="shared" si="11"/>
        <v>1254</v>
      </c>
      <c r="E36" s="42">
        <f t="shared" si="11"/>
        <v>155</v>
      </c>
      <c r="F36" s="22">
        <f t="shared" si="11"/>
        <v>220</v>
      </c>
      <c r="G36" s="37">
        <f t="shared" si="11"/>
        <v>375</v>
      </c>
      <c r="H36" s="42">
        <f t="shared" si="11"/>
        <v>177</v>
      </c>
      <c r="I36" s="22">
        <f t="shared" si="11"/>
        <v>160</v>
      </c>
      <c r="J36" s="37">
        <f t="shared" si="11"/>
        <v>337</v>
      </c>
      <c r="K36" s="42">
        <f t="shared" si="11"/>
        <v>332</v>
      </c>
      <c r="L36" s="22">
        <f t="shared" si="11"/>
        <v>380</v>
      </c>
      <c r="M36" s="37">
        <f t="shared" si="11"/>
        <v>712</v>
      </c>
      <c r="N36" s="143">
        <f t="shared" si="10"/>
        <v>55.70469798657718</v>
      </c>
      <c r="O36" s="149">
        <f t="shared" si="10"/>
        <v>57.750759878419458</v>
      </c>
      <c r="P36" s="155">
        <f t="shared" si="10"/>
        <v>56.778309409888358</v>
      </c>
    </row>
    <row r="38" spans="1:16" s="2" customFormat="1" ht="13.5">
      <c r="A38" s="158" t="s">
        <v>9</v>
      </c>
      <c r="B38" s="165">
        <f>B36</f>
        <v>596</v>
      </c>
      <c r="C38" s="165">
        <f>C36</f>
        <v>658</v>
      </c>
      <c r="D38" s="173">
        <f>SUM(B38:C38)</f>
        <v>1254</v>
      </c>
      <c r="E38" s="178">
        <f>E36</f>
        <v>155</v>
      </c>
      <c r="F38" s="178">
        <f>F36</f>
        <v>220</v>
      </c>
      <c r="G38" s="173">
        <f>SUM(E38:F38)</f>
        <v>375</v>
      </c>
      <c r="H38" s="178">
        <f>H36</f>
        <v>177</v>
      </c>
      <c r="I38" s="178">
        <f>I36</f>
        <v>160</v>
      </c>
      <c r="J38" s="173">
        <f>SUM(H38:I38)</f>
        <v>337</v>
      </c>
      <c r="K38" s="165">
        <f>K36</f>
        <v>332</v>
      </c>
      <c r="L38" s="165">
        <f>L36</f>
        <v>380</v>
      </c>
      <c r="M38" s="173">
        <f>SUM(K38:L38)</f>
        <v>712</v>
      </c>
      <c r="N38" s="192">
        <f>IF(OR(K38=0,B38=0),0,K38/B38*100)</f>
        <v>55.70469798657718</v>
      </c>
      <c r="O38" s="192">
        <f>IF(OR(L38=0,C38=0),0,L38/C38*100)</f>
        <v>57.750759878419458</v>
      </c>
      <c r="P38" s="192">
        <f>IF(OR(M38=0,D38=0),0,M38/D38*100)</f>
        <v>56.778309409888358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9</v>
      </c>
      <c r="C40" s="167">
        <f t="shared" ref="C40:C52" si="13">ROUND(IF(C23=0,0,C23*$C$38/$C$36),0)</f>
        <v>7</v>
      </c>
      <c r="D40" s="166">
        <f t="shared" ref="D40:D52" si="14">SUM(B40:C40)</f>
        <v>16</v>
      </c>
      <c r="E40" s="167">
        <f t="shared" ref="E40:E52" si="15">ROUND(IF(E23=0,0,E23*$E$38/$E$36),0)</f>
        <v>3</v>
      </c>
      <c r="F40" s="167">
        <f t="shared" ref="F40:F52" si="16">ROUND(IF(F23=0,0,F23*$F$38/$F$36),0)</f>
        <v>3</v>
      </c>
      <c r="G40" s="166">
        <f t="shared" ref="G40:G52" si="17">SUM(E40:F40)</f>
        <v>6</v>
      </c>
      <c r="H40" s="167">
        <f t="shared" ref="H40:H52" si="18">ROUND(IF(H23=0,0,H23*$H$38/$H$36),0)</f>
        <v>3</v>
      </c>
      <c r="I40" s="167">
        <f t="shared" ref="I40:I52" si="19">ROUND(IF(I23=0,0,I23*$I$38/$I$36),0)</f>
        <v>2</v>
      </c>
      <c r="J40" s="166">
        <f t="shared" ref="J40:J52" si="20">SUM(H40:I40)</f>
        <v>5</v>
      </c>
      <c r="K40" s="167">
        <f t="shared" ref="K40:K52" si="21">ROUND(IF(K23=0,0,K23*$K$38/$K$36),0)</f>
        <v>6</v>
      </c>
      <c r="L40" s="167">
        <f t="shared" ref="L40:L52" si="22">ROUND(IF(L23=0,0,L23*$L$38/$L$36),0)</f>
        <v>5</v>
      </c>
      <c r="M40" s="166">
        <f t="shared" ref="M40:M52" si="23">SUM(K40:L40)</f>
        <v>11</v>
      </c>
      <c r="N40" s="193">
        <f t="shared" ref="N40:P52" si="24">IF(OR(K40=0,B40=0),0,K40/B40*100)</f>
        <v>66.666666666666657</v>
      </c>
      <c r="O40" s="193">
        <f t="shared" si="24"/>
        <v>71.428571428571431</v>
      </c>
      <c r="P40" s="193">
        <f t="shared" si="24"/>
        <v>68.75</v>
      </c>
    </row>
    <row r="41" spans="1:16" s="2" customFormat="1" ht="13.5">
      <c r="A41" s="159" t="s">
        <v>70</v>
      </c>
      <c r="B41" s="167">
        <f t="shared" si="12"/>
        <v>8</v>
      </c>
      <c r="C41" s="167">
        <f t="shared" si="13"/>
        <v>9</v>
      </c>
      <c r="D41" s="166">
        <f t="shared" si="14"/>
        <v>17</v>
      </c>
      <c r="E41" s="167">
        <f t="shared" si="15"/>
        <v>2</v>
      </c>
      <c r="F41" s="167">
        <f t="shared" si="16"/>
        <v>3</v>
      </c>
      <c r="G41" s="166">
        <f t="shared" si="17"/>
        <v>5</v>
      </c>
      <c r="H41" s="167">
        <f t="shared" si="18"/>
        <v>2</v>
      </c>
      <c r="I41" s="167">
        <f t="shared" si="19"/>
        <v>3</v>
      </c>
      <c r="J41" s="166">
        <f t="shared" si="20"/>
        <v>5</v>
      </c>
      <c r="K41" s="167">
        <f t="shared" si="21"/>
        <v>4</v>
      </c>
      <c r="L41" s="167">
        <f t="shared" si="22"/>
        <v>6</v>
      </c>
      <c r="M41" s="166">
        <f t="shared" si="23"/>
        <v>10</v>
      </c>
      <c r="N41" s="193">
        <f t="shared" si="24"/>
        <v>50</v>
      </c>
      <c r="O41" s="193">
        <f t="shared" si="24"/>
        <v>66.666666666666657</v>
      </c>
      <c r="P41" s="193">
        <f t="shared" si="24"/>
        <v>58.82352941176471</v>
      </c>
    </row>
    <row r="42" spans="1:16" s="2" customFormat="1" ht="13.5">
      <c r="A42" s="160" t="s">
        <v>0</v>
      </c>
      <c r="B42" s="167">
        <f t="shared" si="12"/>
        <v>38</v>
      </c>
      <c r="C42" s="167">
        <f t="shared" si="13"/>
        <v>31</v>
      </c>
      <c r="D42" s="166">
        <f t="shared" si="14"/>
        <v>69</v>
      </c>
      <c r="E42" s="167">
        <f t="shared" si="15"/>
        <v>6</v>
      </c>
      <c r="F42" s="167">
        <f t="shared" si="16"/>
        <v>11</v>
      </c>
      <c r="G42" s="166">
        <f t="shared" si="17"/>
        <v>17</v>
      </c>
      <c r="H42" s="167">
        <f t="shared" si="18"/>
        <v>6</v>
      </c>
      <c r="I42" s="167">
        <f t="shared" si="19"/>
        <v>9</v>
      </c>
      <c r="J42" s="166">
        <f t="shared" si="20"/>
        <v>15</v>
      </c>
      <c r="K42" s="167">
        <f t="shared" si="21"/>
        <v>12</v>
      </c>
      <c r="L42" s="167">
        <f t="shared" si="22"/>
        <v>20</v>
      </c>
      <c r="M42" s="166">
        <f t="shared" si="23"/>
        <v>32</v>
      </c>
      <c r="N42" s="193">
        <f t="shared" si="24"/>
        <v>31.578947368421051</v>
      </c>
      <c r="O42" s="193">
        <f t="shared" si="24"/>
        <v>64.516129032258064</v>
      </c>
      <c r="P42" s="193">
        <f t="shared" si="24"/>
        <v>46.376811594202898</v>
      </c>
    </row>
    <row r="43" spans="1:16" s="2" customFormat="1" ht="13.5">
      <c r="A43" s="160" t="s">
        <v>7</v>
      </c>
      <c r="B43" s="167">
        <f t="shared" si="12"/>
        <v>30</v>
      </c>
      <c r="C43" s="167">
        <f t="shared" si="13"/>
        <v>28</v>
      </c>
      <c r="D43" s="166">
        <f t="shared" si="14"/>
        <v>58</v>
      </c>
      <c r="E43" s="167">
        <f t="shared" si="15"/>
        <v>7</v>
      </c>
      <c r="F43" s="167">
        <f t="shared" si="16"/>
        <v>9</v>
      </c>
      <c r="G43" s="166">
        <f t="shared" si="17"/>
        <v>16</v>
      </c>
      <c r="H43" s="167">
        <f t="shared" si="18"/>
        <v>12</v>
      </c>
      <c r="I43" s="167">
        <f t="shared" si="19"/>
        <v>10</v>
      </c>
      <c r="J43" s="166">
        <f t="shared" si="20"/>
        <v>22</v>
      </c>
      <c r="K43" s="167">
        <f t="shared" si="21"/>
        <v>19</v>
      </c>
      <c r="L43" s="167">
        <f t="shared" si="22"/>
        <v>19</v>
      </c>
      <c r="M43" s="166">
        <f t="shared" si="23"/>
        <v>38</v>
      </c>
      <c r="N43" s="193">
        <f t="shared" si="24"/>
        <v>63.333333333333329</v>
      </c>
      <c r="O43" s="193">
        <f t="shared" si="24"/>
        <v>67.857142857142861</v>
      </c>
      <c r="P43" s="193">
        <f t="shared" si="24"/>
        <v>65.517241379310349</v>
      </c>
    </row>
    <row r="44" spans="1:16" s="2" customFormat="1" ht="13.5">
      <c r="A44" s="160" t="s">
        <v>11</v>
      </c>
      <c r="B44" s="167">
        <f t="shared" si="12"/>
        <v>45</v>
      </c>
      <c r="C44" s="167">
        <f t="shared" si="13"/>
        <v>33</v>
      </c>
      <c r="D44" s="166">
        <f t="shared" si="14"/>
        <v>78</v>
      </c>
      <c r="E44" s="167">
        <f t="shared" si="15"/>
        <v>14</v>
      </c>
      <c r="F44" s="167">
        <f t="shared" si="16"/>
        <v>12</v>
      </c>
      <c r="G44" s="166">
        <f t="shared" si="17"/>
        <v>26</v>
      </c>
      <c r="H44" s="167">
        <f t="shared" si="18"/>
        <v>14</v>
      </c>
      <c r="I44" s="167">
        <f t="shared" si="19"/>
        <v>10</v>
      </c>
      <c r="J44" s="166">
        <f t="shared" si="20"/>
        <v>24</v>
      </c>
      <c r="K44" s="167">
        <f t="shared" si="21"/>
        <v>28</v>
      </c>
      <c r="L44" s="167">
        <f t="shared" si="22"/>
        <v>22</v>
      </c>
      <c r="M44" s="166">
        <f t="shared" si="23"/>
        <v>50</v>
      </c>
      <c r="N44" s="193">
        <f t="shared" si="24"/>
        <v>62.222222222222221</v>
      </c>
      <c r="O44" s="193">
        <f t="shared" si="24"/>
        <v>66.666666666666657</v>
      </c>
      <c r="P44" s="193">
        <f t="shared" si="24"/>
        <v>64.102564102564102</v>
      </c>
    </row>
    <row r="45" spans="1:16" s="2" customFormat="1" ht="13.5">
      <c r="A45" s="160" t="s">
        <v>5</v>
      </c>
      <c r="B45" s="167">
        <f t="shared" si="12"/>
        <v>46</v>
      </c>
      <c r="C45" s="167">
        <f t="shared" si="13"/>
        <v>41</v>
      </c>
      <c r="D45" s="166">
        <f t="shared" si="14"/>
        <v>87</v>
      </c>
      <c r="E45" s="167">
        <f t="shared" si="15"/>
        <v>9</v>
      </c>
      <c r="F45" s="167">
        <f t="shared" si="16"/>
        <v>13</v>
      </c>
      <c r="G45" s="166">
        <f t="shared" si="17"/>
        <v>22</v>
      </c>
      <c r="H45" s="167">
        <f t="shared" si="18"/>
        <v>9</v>
      </c>
      <c r="I45" s="167">
        <f t="shared" si="19"/>
        <v>8</v>
      </c>
      <c r="J45" s="166">
        <f t="shared" si="20"/>
        <v>17</v>
      </c>
      <c r="K45" s="167">
        <f t="shared" si="21"/>
        <v>18</v>
      </c>
      <c r="L45" s="167">
        <f t="shared" si="22"/>
        <v>21</v>
      </c>
      <c r="M45" s="166">
        <f t="shared" si="23"/>
        <v>39</v>
      </c>
      <c r="N45" s="193">
        <f t="shared" si="24"/>
        <v>39.130434782608695</v>
      </c>
      <c r="O45" s="193">
        <f t="shared" si="24"/>
        <v>51.219512195121951</v>
      </c>
      <c r="P45" s="193">
        <f t="shared" si="24"/>
        <v>44.827586206896555</v>
      </c>
    </row>
    <row r="46" spans="1:16" s="2" customFormat="1" ht="13.5">
      <c r="A46" s="160" t="s">
        <v>17</v>
      </c>
      <c r="B46" s="167">
        <f t="shared" si="12"/>
        <v>31</v>
      </c>
      <c r="C46" s="167">
        <f t="shared" si="13"/>
        <v>34</v>
      </c>
      <c r="D46" s="166">
        <f t="shared" si="14"/>
        <v>65</v>
      </c>
      <c r="E46" s="167">
        <f t="shared" si="15"/>
        <v>5</v>
      </c>
      <c r="F46" s="167">
        <f t="shared" si="16"/>
        <v>9</v>
      </c>
      <c r="G46" s="166">
        <f t="shared" si="17"/>
        <v>14</v>
      </c>
      <c r="H46" s="167">
        <f t="shared" si="18"/>
        <v>10</v>
      </c>
      <c r="I46" s="167">
        <f t="shared" si="19"/>
        <v>8</v>
      </c>
      <c r="J46" s="166">
        <f t="shared" si="20"/>
        <v>18</v>
      </c>
      <c r="K46" s="167">
        <f t="shared" si="21"/>
        <v>15</v>
      </c>
      <c r="L46" s="167">
        <f t="shared" si="22"/>
        <v>17</v>
      </c>
      <c r="M46" s="166">
        <f t="shared" si="23"/>
        <v>32</v>
      </c>
      <c r="N46" s="193">
        <f t="shared" si="24"/>
        <v>48.387096774193552</v>
      </c>
      <c r="O46" s="193">
        <f t="shared" si="24"/>
        <v>50</v>
      </c>
      <c r="P46" s="193">
        <f t="shared" si="24"/>
        <v>49.230769230769234</v>
      </c>
    </row>
    <row r="47" spans="1:16" s="2" customFormat="1" ht="13.5">
      <c r="A47" s="160" t="s">
        <v>4</v>
      </c>
      <c r="B47" s="167">
        <f t="shared" si="12"/>
        <v>54</v>
      </c>
      <c r="C47" s="167">
        <f t="shared" si="13"/>
        <v>50</v>
      </c>
      <c r="D47" s="166">
        <f t="shared" si="14"/>
        <v>104</v>
      </c>
      <c r="E47" s="167">
        <f t="shared" si="15"/>
        <v>12</v>
      </c>
      <c r="F47" s="167">
        <f t="shared" si="16"/>
        <v>21</v>
      </c>
      <c r="G47" s="166">
        <f t="shared" si="17"/>
        <v>33</v>
      </c>
      <c r="H47" s="167">
        <f t="shared" si="18"/>
        <v>15</v>
      </c>
      <c r="I47" s="167">
        <f t="shared" si="19"/>
        <v>11</v>
      </c>
      <c r="J47" s="166">
        <f t="shared" si="20"/>
        <v>26</v>
      </c>
      <c r="K47" s="167">
        <f t="shared" si="21"/>
        <v>27</v>
      </c>
      <c r="L47" s="167">
        <f t="shared" si="22"/>
        <v>32</v>
      </c>
      <c r="M47" s="166">
        <f t="shared" si="23"/>
        <v>59</v>
      </c>
      <c r="N47" s="193">
        <f t="shared" si="24"/>
        <v>50</v>
      </c>
      <c r="O47" s="193">
        <f t="shared" si="24"/>
        <v>64</v>
      </c>
      <c r="P47" s="193">
        <f t="shared" si="24"/>
        <v>56.730769230769226</v>
      </c>
    </row>
    <row r="48" spans="1:16" s="2" customFormat="1" ht="13.5">
      <c r="A48" s="160" t="s">
        <v>10</v>
      </c>
      <c r="B48" s="167">
        <f t="shared" si="12"/>
        <v>56</v>
      </c>
      <c r="C48" s="167">
        <f t="shared" si="13"/>
        <v>52</v>
      </c>
      <c r="D48" s="166">
        <f t="shared" si="14"/>
        <v>108</v>
      </c>
      <c r="E48" s="167">
        <f t="shared" si="15"/>
        <v>23</v>
      </c>
      <c r="F48" s="167">
        <f t="shared" si="16"/>
        <v>17</v>
      </c>
      <c r="G48" s="166">
        <f t="shared" si="17"/>
        <v>40</v>
      </c>
      <c r="H48" s="167">
        <f t="shared" si="18"/>
        <v>13</v>
      </c>
      <c r="I48" s="167">
        <f t="shared" si="19"/>
        <v>15</v>
      </c>
      <c r="J48" s="166">
        <f t="shared" si="20"/>
        <v>28</v>
      </c>
      <c r="K48" s="167">
        <f t="shared" si="21"/>
        <v>36</v>
      </c>
      <c r="L48" s="167">
        <f t="shared" si="22"/>
        <v>32</v>
      </c>
      <c r="M48" s="166">
        <f t="shared" si="23"/>
        <v>68</v>
      </c>
      <c r="N48" s="193">
        <f t="shared" si="24"/>
        <v>64.285714285714292</v>
      </c>
      <c r="O48" s="193">
        <f t="shared" si="24"/>
        <v>61.53846153846154</v>
      </c>
      <c r="P48" s="193">
        <f t="shared" si="24"/>
        <v>62.962962962962962</v>
      </c>
    </row>
    <row r="49" spans="1:16" s="2" customFormat="1" ht="13.5">
      <c r="A49" s="160" t="s">
        <v>14</v>
      </c>
      <c r="B49" s="167">
        <f t="shared" si="12"/>
        <v>53</v>
      </c>
      <c r="C49" s="167">
        <f t="shared" si="13"/>
        <v>57</v>
      </c>
      <c r="D49" s="166">
        <f t="shared" si="14"/>
        <v>110</v>
      </c>
      <c r="E49" s="167">
        <f t="shared" si="15"/>
        <v>16</v>
      </c>
      <c r="F49" s="167">
        <f t="shared" si="16"/>
        <v>31</v>
      </c>
      <c r="G49" s="166">
        <f t="shared" si="17"/>
        <v>47</v>
      </c>
      <c r="H49" s="167">
        <f t="shared" si="18"/>
        <v>21</v>
      </c>
      <c r="I49" s="167">
        <f t="shared" si="19"/>
        <v>12</v>
      </c>
      <c r="J49" s="166">
        <f t="shared" si="20"/>
        <v>33</v>
      </c>
      <c r="K49" s="167">
        <f t="shared" si="21"/>
        <v>37</v>
      </c>
      <c r="L49" s="167">
        <f t="shared" si="22"/>
        <v>43</v>
      </c>
      <c r="M49" s="166">
        <f t="shared" si="23"/>
        <v>80</v>
      </c>
      <c r="N49" s="193">
        <f t="shared" si="24"/>
        <v>69.811320754716974</v>
      </c>
      <c r="O49" s="193">
        <f t="shared" si="24"/>
        <v>75.438596491228068</v>
      </c>
      <c r="P49" s="193">
        <f t="shared" si="24"/>
        <v>72.727272727272734</v>
      </c>
    </row>
    <row r="50" spans="1:16" s="2" customFormat="1" ht="13.5">
      <c r="A50" s="160" t="s">
        <v>20</v>
      </c>
      <c r="B50" s="167">
        <f t="shared" si="12"/>
        <v>39</v>
      </c>
      <c r="C50" s="167">
        <f t="shared" si="13"/>
        <v>41</v>
      </c>
      <c r="D50" s="166">
        <f t="shared" si="14"/>
        <v>80</v>
      </c>
      <c r="E50" s="167">
        <f t="shared" si="15"/>
        <v>16</v>
      </c>
      <c r="F50" s="167">
        <f t="shared" si="16"/>
        <v>19</v>
      </c>
      <c r="G50" s="166">
        <f t="shared" si="17"/>
        <v>35</v>
      </c>
      <c r="H50" s="167">
        <f t="shared" si="18"/>
        <v>10</v>
      </c>
      <c r="I50" s="167">
        <f t="shared" si="19"/>
        <v>8</v>
      </c>
      <c r="J50" s="166">
        <f t="shared" si="20"/>
        <v>18</v>
      </c>
      <c r="K50" s="167">
        <f t="shared" si="21"/>
        <v>26</v>
      </c>
      <c r="L50" s="167">
        <f t="shared" si="22"/>
        <v>27</v>
      </c>
      <c r="M50" s="166">
        <f t="shared" si="23"/>
        <v>53</v>
      </c>
      <c r="N50" s="193">
        <f t="shared" si="24"/>
        <v>66.666666666666657</v>
      </c>
      <c r="O50" s="193">
        <f t="shared" si="24"/>
        <v>65.853658536585371</v>
      </c>
      <c r="P50" s="193">
        <f t="shared" si="24"/>
        <v>66.25</v>
      </c>
    </row>
    <row r="51" spans="1:16" s="2" customFormat="1" ht="13.5">
      <c r="A51" s="160" t="s">
        <v>23</v>
      </c>
      <c r="B51" s="167">
        <f t="shared" si="12"/>
        <v>30</v>
      </c>
      <c r="C51" s="167">
        <f t="shared" si="13"/>
        <v>54</v>
      </c>
      <c r="D51" s="166">
        <f t="shared" si="14"/>
        <v>84</v>
      </c>
      <c r="E51" s="167">
        <f t="shared" si="15"/>
        <v>14</v>
      </c>
      <c r="F51" s="167">
        <f t="shared" si="16"/>
        <v>29</v>
      </c>
      <c r="G51" s="166">
        <f t="shared" si="17"/>
        <v>43</v>
      </c>
      <c r="H51" s="167">
        <f t="shared" si="18"/>
        <v>6</v>
      </c>
      <c r="I51" s="167">
        <f t="shared" si="19"/>
        <v>13</v>
      </c>
      <c r="J51" s="166">
        <f t="shared" si="20"/>
        <v>19</v>
      </c>
      <c r="K51" s="167">
        <f t="shared" si="21"/>
        <v>20</v>
      </c>
      <c r="L51" s="167">
        <f t="shared" si="22"/>
        <v>42</v>
      </c>
      <c r="M51" s="166">
        <f t="shared" si="23"/>
        <v>62</v>
      </c>
      <c r="N51" s="193">
        <f t="shared" si="24"/>
        <v>66.666666666666657</v>
      </c>
      <c r="O51" s="193">
        <f t="shared" si="24"/>
        <v>77.777777777777786</v>
      </c>
      <c r="P51" s="193">
        <f t="shared" si="24"/>
        <v>73.80952380952381</v>
      </c>
    </row>
    <row r="52" spans="1:16" s="2" customFormat="1" ht="13.5">
      <c r="A52" s="160" t="s">
        <v>35</v>
      </c>
      <c r="B52" s="167">
        <f t="shared" si="12"/>
        <v>157</v>
      </c>
      <c r="C52" s="167">
        <f t="shared" si="13"/>
        <v>221</v>
      </c>
      <c r="D52" s="166">
        <f t="shared" si="14"/>
        <v>378</v>
      </c>
      <c r="E52" s="167">
        <f t="shared" si="15"/>
        <v>28</v>
      </c>
      <c r="F52" s="167">
        <f t="shared" si="16"/>
        <v>43</v>
      </c>
      <c r="G52" s="166">
        <f t="shared" si="17"/>
        <v>71</v>
      </c>
      <c r="H52" s="167">
        <f t="shared" si="18"/>
        <v>56</v>
      </c>
      <c r="I52" s="167">
        <f t="shared" si="19"/>
        <v>51</v>
      </c>
      <c r="J52" s="166">
        <f t="shared" si="20"/>
        <v>107</v>
      </c>
      <c r="K52" s="167">
        <f t="shared" si="21"/>
        <v>84</v>
      </c>
      <c r="L52" s="167">
        <f t="shared" si="22"/>
        <v>94</v>
      </c>
      <c r="M52" s="166">
        <f t="shared" si="23"/>
        <v>178</v>
      </c>
      <c r="N52" s="193">
        <f t="shared" si="24"/>
        <v>53.503184713375795</v>
      </c>
      <c r="O52" s="193">
        <f t="shared" si="24"/>
        <v>42.533936651583709</v>
      </c>
      <c r="P52" s="193">
        <f t="shared" si="24"/>
        <v>47.089947089947088</v>
      </c>
    </row>
    <row r="53" spans="1:16" s="2" customFormat="1" ht="13.5">
      <c r="A53" s="160" t="s">
        <v>34</v>
      </c>
      <c r="B53" s="166">
        <f t="shared" ref="B53:M53" si="25">SUM(B40:B52)</f>
        <v>596</v>
      </c>
      <c r="C53" s="166">
        <f t="shared" si="25"/>
        <v>658</v>
      </c>
      <c r="D53" s="166">
        <f t="shared" si="25"/>
        <v>1254</v>
      </c>
      <c r="E53" s="166">
        <f t="shared" si="25"/>
        <v>155</v>
      </c>
      <c r="F53" s="166">
        <f t="shared" si="25"/>
        <v>220</v>
      </c>
      <c r="G53" s="166">
        <f t="shared" si="25"/>
        <v>375</v>
      </c>
      <c r="H53" s="166">
        <f t="shared" si="25"/>
        <v>177</v>
      </c>
      <c r="I53" s="166">
        <f t="shared" si="25"/>
        <v>160</v>
      </c>
      <c r="J53" s="166">
        <f t="shared" si="25"/>
        <v>337</v>
      </c>
      <c r="K53" s="166">
        <f t="shared" si="25"/>
        <v>332</v>
      </c>
      <c r="L53" s="166">
        <f t="shared" si="25"/>
        <v>380</v>
      </c>
      <c r="M53" s="166">
        <f t="shared" si="25"/>
        <v>712</v>
      </c>
      <c r="N53" s="193">
        <f>ROUND(IF(OR(K53=0,B53=0),0,K53/B53*100),2)</f>
        <v>55.7</v>
      </c>
      <c r="O53" s="193">
        <f>ROUND(IF(OR(L53=0,C53=0),0,L53/C53*100),2)</f>
        <v>57.75</v>
      </c>
      <c r="P53" s="193">
        <f>ROUND(IF(OR(M53=0,D53=0),0,M53/D53*100),2)</f>
        <v>56.78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95" priority="225" stopIfTrue="1" operator="notEqual">
      <formula>B36</formula>
    </cfRule>
  </conditionalFormatting>
  <conditionalFormatting sqref="H49:J49">
    <cfRule type="cellIs" dxfId="694" priority="226" stopIfTrue="1" operator="greaterThan">
      <formula>100</formula>
    </cfRule>
    <cfRule type="cellIs" dxfId="693" priority="227" stopIfTrue="1" operator="notEqual">
      <formula>H36</formula>
    </cfRule>
  </conditionalFormatting>
  <conditionalFormatting sqref="H39:J48">
    <cfRule type="cellIs" dxfId="692" priority="228" stopIfTrue="1" operator="greaterThan">
      <formula>100</formula>
    </cfRule>
  </conditionalFormatting>
  <conditionalFormatting sqref="B49:G49">
    <cfRule type="cellIs" dxfId="691" priority="224" stopIfTrue="1" operator="notEqual">
      <formula>B36</formula>
    </cfRule>
  </conditionalFormatting>
  <conditionalFormatting sqref="H49:J49">
    <cfRule type="cellIs" dxfId="690" priority="222" stopIfTrue="1" operator="greaterThan">
      <formula>100</formula>
    </cfRule>
    <cfRule type="cellIs" dxfId="689" priority="223" stopIfTrue="1" operator="notEqual">
      <formula>H36</formula>
    </cfRule>
  </conditionalFormatting>
  <conditionalFormatting sqref="H39:J48">
    <cfRule type="cellIs" dxfId="688" priority="221" stopIfTrue="1" operator="greaterThan">
      <formula>100</formula>
    </cfRule>
  </conditionalFormatting>
  <conditionalFormatting sqref="B49:G49">
    <cfRule type="cellIs" dxfId="687" priority="220" stopIfTrue="1" operator="notEqual">
      <formula>B36</formula>
    </cfRule>
  </conditionalFormatting>
  <conditionalFormatting sqref="H49:J49">
    <cfRule type="cellIs" dxfId="686" priority="218" stopIfTrue="1" operator="greaterThan">
      <formula>100</formula>
    </cfRule>
    <cfRule type="cellIs" dxfId="685" priority="219" stopIfTrue="1" operator="notEqual">
      <formula>H36</formula>
    </cfRule>
  </conditionalFormatting>
  <conditionalFormatting sqref="H39:J48">
    <cfRule type="cellIs" dxfId="684" priority="217" stopIfTrue="1" operator="greaterThan">
      <formula>100</formula>
    </cfRule>
  </conditionalFormatting>
  <conditionalFormatting sqref="B49:G49">
    <cfRule type="cellIs" dxfId="683" priority="216" stopIfTrue="1" operator="notEqual">
      <formula>B36</formula>
    </cfRule>
  </conditionalFormatting>
  <conditionalFormatting sqref="H49:J49">
    <cfRule type="cellIs" dxfId="682" priority="214" stopIfTrue="1" operator="greaterThan">
      <formula>100</formula>
    </cfRule>
    <cfRule type="cellIs" dxfId="681" priority="215" stopIfTrue="1" operator="notEqual">
      <formula>H36</formula>
    </cfRule>
  </conditionalFormatting>
  <conditionalFormatting sqref="H39:J48">
    <cfRule type="cellIs" dxfId="680" priority="213" stopIfTrue="1" operator="greaterThan">
      <formula>100</formula>
    </cfRule>
  </conditionalFormatting>
  <conditionalFormatting sqref="B49:G49">
    <cfRule type="cellIs" dxfId="679" priority="212" stopIfTrue="1" operator="notEqual">
      <formula>B36</formula>
    </cfRule>
  </conditionalFormatting>
  <conditionalFormatting sqref="H49:J49">
    <cfRule type="cellIs" dxfId="678" priority="210" stopIfTrue="1" operator="greaterThan">
      <formula>100</formula>
    </cfRule>
    <cfRule type="cellIs" dxfId="677" priority="211" stopIfTrue="1" operator="notEqual">
      <formula>H36</formula>
    </cfRule>
  </conditionalFormatting>
  <conditionalFormatting sqref="H39:J48">
    <cfRule type="cellIs" dxfId="676" priority="209" stopIfTrue="1" operator="greaterThan">
      <formula>100</formula>
    </cfRule>
  </conditionalFormatting>
  <conditionalFormatting sqref="B49:G49">
    <cfRule type="cellIs" dxfId="675" priority="208" stopIfTrue="1" operator="notEqual">
      <formula>B36</formula>
    </cfRule>
  </conditionalFormatting>
  <conditionalFormatting sqref="H49:J49">
    <cfRule type="cellIs" dxfId="674" priority="206" stopIfTrue="1" operator="greaterThan">
      <formula>100</formula>
    </cfRule>
    <cfRule type="cellIs" dxfId="673" priority="207" stopIfTrue="1" operator="notEqual">
      <formula>H36</formula>
    </cfRule>
  </conditionalFormatting>
  <conditionalFormatting sqref="H39:J48">
    <cfRule type="cellIs" dxfId="672" priority="205" stopIfTrue="1" operator="greaterThan">
      <formula>100</formula>
    </cfRule>
  </conditionalFormatting>
  <conditionalFormatting sqref="B49:G49">
    <cfRule type="cellIs" dxfId="671" priority="204" stopIfTrue="1" operator="notEqual">
      <formula>B36</formula>
    </cfRule>
  </conditionalFormatting>
  <conditionalFormatting sqref="H49:J49">
    <cfRule type="cellIs" dxfId="670" priority="202" stopIfTrue="1" operator="greaterThan">
      <formula>100</formula>
    </cfRule>
    <cfRule type="cellIs" dxfId="669" priority="203" stopIfTrue="1" operator="notEqual">
      <formula>H36</formula>
    </cfRule>
  </conditionalFormatting>
  <conditionalFormatting sqref="H39:J48">
    <cfRule type="cellIs" dxfId="668" priority="201" stopIfTrue="1" operator="greaterThan">
      <formula>100</formula>
    </cfRule>
  </conditionalFormatting>
  <conditionalFormatting sqref="B49:G49">
    <cfRule type="cellIs" dxfId="667" priority="200" stopIfTrue="1" operator="notEqual">
      <formula>B36</formula>
    </cfRule>
  </conditionalFormatting>
  <conditionalFormatting sqref="H49:J49">
    <cfRule type="cellIs" dxfId="666" priority="198" stopIfTrue="1" operator="greaterThan">
      <formula>100</formula>
    </cfRule>
    <cfRule type="cellIs" dxfId="665" priority="199" stopIfTrue="1" operator="notEqual">
      <formula>H36</formula>
    </cfRule>
  </conditionalFormatting>
  <conditionalFormatting sqref="H39:J48">
    <cfRule type="cellIs" dxfId="664" priority="197" stopIfTrue="1" operator="greaterThan">
      <formula>100</formula>
    </cfRule>
  </conditionalFormatting>
  <conditionalFormatting sqref="B49:G49">
    <cfRule type="cellIs" dxfId="663" priority="196" stopIfTrue="1" operator="notEqual">
      <formula>B36</formula>
    </cfRule>
  </conditionalFormatting>
  <conditionalFormatting sqref="H49:J49">
    <cfRule type="cellIs" dxfId="662" priority="194" stopIfTrue="1" operator="greaterThan">
      <formula>100</formula>
    </cfRule>
    <cfRule type="cellIs" dxfId="661" priority="195" stopIfTrue="1" operator="notEqual">
      <formula>H36</formula>
    </cfRule>
  </conditionalFormatting>
  <conditionalFormatting sqref="H39:J48">
    <cfRule type="cellIs" dxfId="660" priority="193" stopIfTrue="1" operator="greaterThan">
      <formula>100</formula>
    </cfRule>
  </conditionalFormatting>
  <conditionalFormatting sqref="B49:G49">
    <cfRule type="cellIs" dxfId="659" priority="192" stopIfTrue="1" operator="notEqual">
      <formula>B36</formula>
    </cfRule>
  </conditionalFormatting>
  <conditionalFormatting sqref="H49:J49">
    <cfRule type="cellIs" dxfId="658" priority="190" stopIfTrue="1" operator="greaterThan">
      <formula>100</formula>
    </cfRule>
    <cfRule type="cellIs" dxfId="657" priority="191" stopIfTrue="1" operator="notEqual">
      <formula>H36</formula>
    </cfRule>
  </conditionalFormatting>
  <conditionalFormatting sqref="H39:J48">
    <cfRule type="cellIs" dxfId="656" priority="189" stopIfTrue="1" operator="greaterThan">
      <formula>100</formula>
    </cfRule>
  </conditionalFormatting>
  <conditionalFormatting sqref="B49:G49">
    <cfRule type="cellIs" dxfId="655" priority="188" stopIfTrue="1" operator="notEqual">
      <formula>B36</formula>
    </cfRule>
  </conditionalFormatting>
  <conditionalFormatting sqref="H49:J49">
    <cfRule type="cellIs" dxfId="654" priority="186" stopIfTrue="1" operator="greaterThan">
      <formula>100</formula>
    </cfRule>
    <cfRule type="cellIs" dxfId="653" priority="187" stopIfTrue="1" operator="notEqual">
      <formula>H36</formula>
    </cfRule>
  </conditionalFormatting>
  <conditionalFormatting sqref="H39:J48">
    <cfRule type="cellIs" dxfId="652" priority="185" stopIfTrue="1" operator="greaterThan">
      <formula>100</formula>
    </cfRule>
  </conditionalFormatting>
  <conditionalFormatting sqref="B49:G49">
    <cfRule type="cellIs" dxfId="651" priority="184" stopIfTrue="1" operator="notEqual">
      <formula>B36</formula>
    </cfRule>
  </conditionalFormatting>
  <conditionalFormatting sqref="H49:J49">
    <cfRule type="cellIs" dxfId="650" priority="182" stopIfTrue="1" operator="greaterThan">
      <formula>100</formula>
    </cfRule>
    <cfRule type="cellIs" dxfId="649" priority="183" stopIfTrue="1" operator="notEqual">
      <formula>H36</formula>
    </cfRule>
  </conditionalFormatting>
  <conditionalFormatting sqref="H39:J48">
    <cfRule type="cellIs" dxfId="648" priority="181" stopIfTrue="1" operator="greaterThan">
      <formula>100</formula>
    </cfRule>
  </conditionalFormatting>
  <conditionalFormatting sqref="B49:G49">
    <cfRule type="cellIs" dxfId="647" priority="180" stopIfTrue="1" operator="notEqual">
      <formula>B36</formula>
    </cfRule>
  </conditionalFormatting>
  <conditionalFormatting sqref="H49:J49">
    <cfRule type="cellIs" dxfId="646" priority="178" stopIfTrue="1" operator="greaterThan">
      <formula>100</formula>
    </cfRule>
    <cfRule type="cellIs" dxfId="645" priority="179" stopIfTrue="1" operator="notEqual">
      <formula>H36</formula>
    </cfRule>
  </conditionalFormatting>
  <conditionalFormatting sqref="H39:J48">
    <cfRule type="cellIs" dxfId="644" priority="177" stopIfTrue="1" operator="greaterThan">
      <formula>100</formula>
    </cfRule>
  </conditionalFormatting>
  <conditionalFormatting sqref="B49:G49">
    <cfRule type="cellIs" dxfId="643" priority="176" stopIfTrue="1" operator="notEqual">
      <formula>B36</formula>
    </cfRule>
  </conditionalFormatting>
  <conditionalFormatting sqref="H49:J49">
    <cfRule type="cellIs" dxfId="642" priority="174" stopIfTrue="1" operator="greaterThan">
      <formula>100</formula>
    </cfRule>
    <cfRule type="cellIs" dxfId="641" priority="175" stopIfTrue="1" operator="notEqual">
      <formula>H36</formula>
    </cfRule>
  </conditionalFormatting>
  <conditionalFormatting sqref="H39:J48">
    <cfRule type="cellIs" dxfId="640" priority="173" stopIfTrue="1" operator="greaterThan">
      <formula>100</formula>
    </cfRule>
  </conditionalFormatting>
  <conditionalFormatting sqref="B49:G49">
    <cfRule type="cellIs" dxfId="639" priority="172" stopIfTrue="1" operator="notEqual">
      <formula>B36</formula>
    </cfRule>
  </conditionalFormatting>
  <conditionalFormatting sqref="H49:J49">
    <cfRule type="cellIs" dxfId="638" priority="170" stopIfTrue="1" operator="greaterThan">
      <formula>100</formula>
    </cfRule>
    <cfRule type="cellIs" dxfId="637" priority="171" stopIfTrue="1" operator="notEqual">
      <formula>H36</formula>
    </cfRule>
  </conditionalFormatting>
  <conditionalFormatting sqref="H39:J48">
    <cfRule type="cellIs" dxfId="636" priority="169" stopIfTrue="1" operator="greaterThan">
      <formula>100</formula>
    </cfRule>
  </conditionalFormatting>
  <conditionalFormatting sqref="B49:G49">
    <cfRule type="cellIs" dxfId="635" priority="168" stopIfTrue="1" operator="notEqual">
      <formula>B36</formula>
    </cfRule>
  </conditionalFormatting>
  <conditionalFormatting sqref="H49:J49">
    <cfRule type="cellIs" dxfId="634" priority="166" stopIfTrue="1" operator="greaterThan">
      <formula>100</formula>
    </cfRule>
    <cfRule type="cellIs" dxfId="633" priority="167" stopIfTrue="1" operator="notEqual">
      <formula>H36</formula>
    </cfRule>
  </conditionalFormatting>
  <conditionalFormatting sqref="H39:J48">
    <cfRule type="cellIs" dxfId="632" priority="165" stopIfTrue="1" operator="greaterThan">
      <formula>100</formula>
    </cfRule>
  </conditionalFormatting>
  <conditionalFormatting sqref="B49:G49">
    <cfRule type="cellIs" dxfId="631" priority="164" stopIfTrue="1" operator="notEqual">
      <formula>B36</formula>
    </cfRule>
  </conditionalFormatting>
  <conditionalFormatting sqref="H49:J49">
    <cfRule type="cellIs" dxfId="630" priority="162" stopIfTrue="1" operator="greaterThan">
      <formula>100</formula>
    </cfRule>
    <cfRule type="cellIs" dxfId="629" priority="163" stopIfTrue="1" operator="notEqual">
      <formula>H36</formula>
    </cfRule>
  </conditionalFormatting>
  <conditionalFormatting sqref="H39:J48">
    <cfRule type="cellIs" dxfId="628" priority="161" stopIfTrue="1" operator="greaterThan">
      <formula>100</formula>
    </cfRule>
  </conditionalFormatting>
  <conditionalFormatting sqref="B49:G49">
    <cfRule type="cellIs" dxfId="627" priority="160" stopIfTrue="1" operator="notEqual">
      <formula>B36</formula>
    </cfRule>
  </conditionalFormatting>
  <conditionalFormatting sqref="H49:J49">
    <cfRule type="cellIs" dxfId="626" priority="158" stopIfTrue="1" operator="greaterThan">
      <formula>100</formula>
    </cfRule>
    <cfRule type="cellIs" dxfId="625" priority="159" stopIfTrue="1" operator="notEqual">
      <formula>H36</formula>
    </cfRule>
  </conditionalFormatting>
  <conditionalFormatting sqref="H39:J48">
    <cfRule type="cellIs" dxfId="624" priority="157" stopIfTrue="1" operator="greaterThan">
      <formula>100</formula>
    </cfRule>
  </conditionalFormatting>
  <conditionalFormatting sqref="B49:G49">
    <cfRule type="cellIs" dxfId="623" priority="156" stopIfTrue="1" operator="notEqual">
      <formula>B36</formula>
    </cfRule>
  </conditionalFormatting>
  <conditionalFormatting sqref="H49:J49">
    <cfRule type="cellIs" dxfId="622" priority="154" stopIfTrue="1" operator="greaterThan">
      <formula>100</formula>
    </cfRule>
    <cfRule type="cellIs" dxfId="621" priority="155" stopIfTrue="1" operator="notEqual">
      <formula>H36</formula>
    </cfRule>
  </conditionalFormatting>
  <conditionalFormatting sqref="H39:J48">
    <cfRule type="cellIs" dxfId="620" priority="153" stopIfTrue="1" operator="greaterThan">
      <formula>100</formula>
    </cfRule>
  </conditionalFormatting>
  <conditionalFormatting sqref="B49:G49">
    <cfRule type="cellIs" dxfId="619" priority="152" stopIfTrue="1" operator="notEqual">
      <formula>B36</formula>
    </cfRule>
  </conditionalFormatting>
  <conditionalFormatting sqref="H49:J49">
    <cfRule type="cellIs" dxfId="618" priority="150" stopIfTrue="1" operator="greaterThan">
      <formula>100</formula>
    </cfRule>
    <cfRule type="cellIs" dxfId="617" priority="151" stopIfTrue="1" operator="notEqual">
      <formula>H36</formula>
    </cfRule>
  </conditionalFormatting>
  <conditionalFormatting sqref="H39:J48">
    <cfRule type="cellIs" dxfId="616" priority="149" stopIfTrue="1" operator="greaterThan">
      <formula>100</formula>
    </cfRule>
  </conditionalFormatting>
  <conditionalFormatting sqref="B49:G49">
    <cfRule type="cellIs" dxfId="615" priority="148" stopIfTrue="1" operator="notEqual">
      <formula>B36</formula>
    </cfRule>
  </conditionalFormatting>
  <conditionalFormatting sqref="H49:J49">
    <cfRule type="cellIs" dxfId="614" priority="146" stopIfTrue="1" operator="greaterThan">
      <formula>100</formula>
    </cfRule>
    <cfRule type="cellIs" dxfId="613" priority="147" stopIfTrue="1" operator="notEqual">
      <formula>H36</formula>
    </cfRule>
  </conditionalFormatting>
  <conditionalFormatting sqref="H39:J48">
    <cfRule type="cellIs" dxfId="612" priority="145" stopIfTrue="1" operator="greaterThan">
      <formula>100</formula>
    </cfRule>
  </conditionalFormatting>
  <conditionalFormatting sqref="B49:G49">
    <cfRule type="cellIs" dxfId="611" priority="144" stopIfTrue="1" operator="notEqual">
      <formula>B36</formula>
    </cfRule>
  </conditionalFormatting>
  <conditionalFormatting sqref="H49:J49">
    <cfRule type="cellIs" dxfId="610" priority="142" stopIfTrue="1" operator="greaterThan">
      <formula>100</formula>
    </cfRule>
    <cfRule type="cellIs" dxfId="609" priority="143" stopIfTrue="1" operator="notEqual">
      <formula>H36</formula>
    </cfRule>
  </conditionalFormatting>
  <conditionalFormatting sqref="H39:J48">
    <cfRule type="cellIs" dxfId="608" priority="141" stopIfTrue="1" operator="greaterThan">
      <formula>100</formula>
    </cfRule>
  </conditionalFormatting>
  <conditionalFormatting sqref="B49:G49">
    <cfRule type="cellIs" dxfId="607" priority="140" stopIfTrue="1" operator="notEqual">
      <formula>B36</formula>
    </cfRule>
  </conditionalFormatting>
  <conditionalFormatting sqref="H49:J49">
    <cfRule type="cellIs" dxfId="606" priority="138" stopIfTrue="1" operator="greaterThan">
      <formula>100</formula>
    </cfRule>
    <cfRule type="cellIs" dxfId="605" priority="139" stopIfTrue="1" operator="notEqual">
      <formula>H36</formula>
    </cfRule>
  </conditionalFormatting>
  <conditionalFormatting sqref="H39:J48">
    <cfRule type="cellIs" dxfId="604" priority="137" stopIfTrue="1" operator="greaterThan">
      <formula>100</formula>
    </cfRule>
  </conditionalFormatting>
  <conditionalFormatting sqref="B49:G49">
    <cfRule type="cellIs" dxfId="603" priority="136" stopIfTrue="1" operator="notEqual">
      <formula>B36</formula>
    </cfRule>
  </conditionalFormatting>
  <conditionalFormatting sqref="H49:J49">
    <cfRule type="cellIs" dxfId="602" priority="134" stopIfTrue="1" operator="greaterThan">
      <formula>100</formula>
    </cfRule>
    <cfRule type="cellIs" dxfId="601" priority="135" stopIfTrue="1" operator="notEqual">
      <formula>H36</formula>
    </cfRule>
  </conditionalFormatting>
  <conditionalFormatting sqref="H39:J48">
    <cfRule type="cellIs" dxfId="600" priority="133" stopIfTrue="1" operator="greaterThan">
      <formula>100</formula>
    </cfRule>
  </conditionalFormatting>
  <conditionalFormatting sqref="B49:G49">
    <cfRule type="cellIs" dxfId="599" priority="132" stopIfTrue="1" operator="notEqual">
      <formula>B36</formula>
    </cfRule>
  </conditionalFormatting>
  <conditionalFormatting sqref="H49:J49">
    <cfRule type="cellIs" dxfId="598" priority="130" stopIfTrue="1" operator="greaterThan">
      <formula>100</formula>
    </cfRule>
    <cfRule type="cellIs" dxfId="597" priority="131" stopIfTrue="1" operator="notEqual">
      <formula>H36</formula>
    </cfRule>
  </conditionalFormatting>
  <conditionalFormatting sqref="H39:J48">
    <cfRule type="cellIs" dxfId="596" priority="129" stopIfTrue="1" operator="greaterThan">
      <formula>100</formula>
    </cfRule>
  </conditionalFormatting>
  <conditionalFormatting sqref="B49:G49">
    <cfRule type="cellIs" dxfId="595" priority="128" stopIfTrue="1" operator="notEqual">
      <formula>B36</formula>
    </cfRule>
  </conditionalFormatting>
  <conditionalFormatting sqref="H49:J49">
    <cfRule type="cellIs" dxfId="594" priority="126" stopIfTrue="1" operator="greaterThan">
      <formula>100</formula>
    </cfRule>
    <cfRule type="cellIs" dxfId="593" priority="127" stopIfTrue="1" operator="notEqual">
      <formula>H36</formula>
    </cfRule>
  </conditionalFormatting>
  <conditionalFormatting sqref="H39:J48">
    <cfRule type="cellIs" dxfId="592" priority="125" stopIfTrue="1" operator="greaterThan">
      <formula>100</formula>
    </cfRule>
  </conditionalFormatting>
  <conditionalFormatting sqref="B49:G49">
    <cfRule type="cellIs" dxfId="591" priority="124" stopIfTrue="1" operator="notEqual">
      <formula>B36</formula>
    </cfRule>
  </conditionalFormatting>
  <conditionalFormatting sqref="H49:J49">
    <cfRule type="cellIs" dxfId="590" priority="122" stopIfTrue="1" operator="greaterThan">
      <formula>100</formula>
    </cfRule>
    <cfRule type="cellIs" dxfId="589" priority="123" stopIfTrue="1" operator="notEqual">
      <formula>H36</formula>
    </cfRule>
  </conditionalFormatting>
  <conditionalFormatting sqref="H39:J48">
    <cfRule type="cellIs" dxfId="588" priority="121" stopIfTrue="1" operator="greaterThan">
      <formula>100</formula>
    </cfRule>
  </conditionalFormatting>
  <conditionalFormatting sqref="B49:G49">
    <cfRule type="cellIs" dxfId="587" priority="120" stopIfTrue="1" operator="notEqual">
      <formula>B36</formula>
    </cfRule>
  </conditionalFormatting>
  <conditionalFormatting sqref="H49:J49">
    <cfRule type="cellIs" dxfId="586" priority="118" stopIfTrue="1" operator="greaterThan">
      <formula>100</formula>
    </cfRule>
    <cfRule type="cellIs" dxfId="585" priority="119" stopIfTrue="1" operator="notEqual">
      <formula>H36</formula>
    </cfRule>
  </conditionalFormatting>
  <conditionalFormatting sqref="H39:J48">
    <cfRule type="cellIs" dxfId="584" priority="117" stopIfTrue="1" operator="greaterThan">
      <formula>100</formula>
    </cfRule>
  </conditionalFormatting>
  <conditionalFormatting sqref="B49:G49">
    <cfRule type="cellIs" dxfId="583" priority="116" stopIfTrue="1" operator="notEqual">
      <formula>B36</formula>
    </cfRule>
  </conditionalFormatting>
  <conditionalFormatting sqref="H49:J49">
    <cfRule type="cellIs" dxfId="582" priority="114" stopIfTrue="1" operator="greaterThan">
      <formula>100</formula>
    </cfRule>
    <cfRule type="cellIs" dxfId="581" priority="115" stopIfTrue="1" operator="notEqual">
      <formula>H36</formula>
    </cfRule>
  </conditionalFormatting>
  <conditionalFormatting sqref="H39:J48">
    <cfRule type="cellIs" dxfId="580" priority="113" stopIfTrue="1" operator="greaterThan">
      <formula>100</formula>
    </cfRule>
  </conditionalFormatting>
  <conditionalFormatting sqref="B49:G49">
    <cfRule type="cellIs" dxfId="579" priority="112" stopIfTrue="1" operator="notEqual">
      <formula>B36</formula>
    </cfRule>
  </conditionalFormatting>
  <conditionalFormatting sqref="H49:J49">
    <cfRule type="cellIs" dxfId="578" priority="110" stopIfTrue="1" operator="greaterThan">
      <formula>100</formula>
    </cfRule>
    <cfRule type="cellIs" dxfId="577" priority="111" stopIfTrue="1" operator="notEqual">
      <formula>H36</formula>
    </cfRule>
  </conditionalFormatting>
  <conditionalFormatting sqref="H39:J48">
    <cfRule type="cellIs" dxfId="576" priority="109" stopIfTrue="1" operator="greaterThan">
      <formula>100</formula>
    </cfRule>
  </conditionalFormatting>
  <conditionalFormatting sqref="B49:G49">
    <cfRule type="cellIs" dxfId="575" priority="108" stopIfTrue="1" operator="notEqual">
      <formula>B36</formula>
    </cfRule>
  </conditionalFormatting>
  <conditionalFormatting sqref="H49:J49">
    <cfRule type="cellIs" dxfId="574" priority="106" stopIfTrue="1" operator="greaterThan">
      <formula>100</formula>
    </cfRule>
    <cfRule type="cellIs" dxfId="573" priority="107" stopIfTrue="1" operator="notEqual">
      <formula>H36</formula>
    </cfRule>
  </conditionalFormatting>
  <conditionalFormatting sqref="H39:J48">
    <cfRule type="cellIs" dxfId="572" priority="105" stopIfTrue="1" operator="greaterThan">
      <formula>100</formula>
    </cfRule>
  </conditionalFormatting>
  <conditionalFormatting sqref="B49:G49">
    <cfRule type="cellIs" dxfId="571" priority="104" stopIfTrue="1" operator="notEqual">
      <formula>B36</formula>
    </cfRule>
  </conditionalFormatting>
  <conditionalFormatting sqref="H49:J49">
    <cfRule type="cellIs" dxfId="570" priority="102" stopIfTrue="1" operator="greaterThan">
      <formula>100</formula>
    </cfRule>
    <cfRule type="cellIs" dxfId="569" priority="103" stopIfTrue="1" operator="notEqual">
      <formula>H36</formula>
    </cfRule>
  </conditionalFormatting>
  <conditionalFormatting sqref="H39:J48">
    <cfRule type="cellIs" dxfId="568" priority="101" stopIfTrue="1" operator="greaterThan">
      <formula>100</formula>
    </cfRule>
  </conditionalFormatting>
  <conditionalFormatting sqref="B49:G49">
    <cfRule type="cellIs" dxfId="567" priority="100" stopIfTrue="1" operator="notEqual">
      <formula>B36</formula>
    </cfRule>
  </conditionalFormatting>
  <conditionalFormatting sqref="H49:J49">
    <cfRule type="cellIs" dxfId="566" priority="98" stopIfTrue="1" operator="greaterThan">
      <formula>100</formula>
    </cfRule>
    <cfRule type="cellIs" dxfId="565" priority="99" stopIfTrue="1" operator="notEqual">
      <formula>H36</formula>
    </cfRule>
  </conditionalFormatting>
  <conditionalFormatting sqref="H39:J48">
    <cfRule type="cellIs" dxfId="564" priority="97" stopIfTrue="1" operator="greaterThan">
      <formula>100</formula>
    </cfRule>
  </conditionalFormatting>
  <conditionalFormatting sqref="B49:G49">
    <cfRule type="cellIs" dxfId="563" priority="96" stopIfTrue="1" operator="notEqual">
      <formula>B36</formula>
    </cfRule>
  </conditionalFormatting>
  <conditionalFormatting sqref="H49:J49">
    <cfRule type="cellIs" dxfId="562" priority="94" stopIfTrue="1" operator="greaterThan">
      <formula>100</formula>
    </cfRule>
    <cfRule type="cellIs" dxfId="561" priority="95" stopIfTrue="1" operator="notEqual">
      <formula>H36</formula>
    </cfRule>
  </conditionalFormatting>
  <conditionalFormatting sqref="H39:J48">
    <cfRule type="cellIs" dxfId="560" priority="93" stopIfTrue="1" operator="greaterThan">
      <formula>100</formula>
    </cfRule>
  </conditionalFormatting>
  <conditionalFormatting sqref="B49:G49">
    <cfRule type="cellIs" dxfId="559" priority="92" stopIfTrue="1" operator="notEqual">
      <formula>B36</formula>
    </cfRule>
  </conditionalFormatting>
  <conditionalFormatting sqref="H49:J49">
    <cfRule type="cellIs" dxfId="558" priority="90" stopIfTrue="1" operator="greaterThan">
      <formula>100</formula>
    </cfRule>
    <cfRule type="cellIs" dxfId="557" priority="91" stopIfTrue="1" operator="notEqual">
      <formula>H36</formula>
    </cfRule>
  </conditionalFormatting>
  <conditionalFormatting sqref="H39:J48">
    <cfRule type="cellIs" dxfId="556" priority="89" stopIfTrue="1" operator="greaterThan">
      <formula>100</formula>
    </cfRule>
  </conditionalFormatting>
  <conditionalFormatting sqref="B49:G49">
    <cfRule type="cellIs" dxfId="555" priority="88" stopIfTrue="1" operator="notEqual">
      <formula>B36</formula>
    </cfRule>
  </conditionalFormatting>
  <conditionalFormatting sqref="H49:J49">
    <cfRule type="cellIs" dxfId="554" priority="86" stopIfTrue="1" operator="greaterThan">
      <formula>100</formula>
    </cfRule>
    <cfRule type="cellIs" dxfId="553" priority="87" stopIfTrue="1" operator="notEqual">
      <formula>H36</formula>
    </cfRule>
  </conditionalFormatting>
  <conditionalFormatting sqref="H39:J48">
    <cfRule type="cellIs" dxfId="552" priority="85" stopIfTrue="1" operator="greaterThan">
      <formula>100</formula>
    </cfRule>
  </conditionalFormatting>
  <conditionalFormatting sqref="B49:G49">
    <cfRule type="cellIs" dxfId="551" priority="84" stopIfTrue="1" operator="notEqual">
      <formula>B36</formula>
    </cfRule>
  </conditionalFormatting>
  <conditionalFormatting sqref="H49:J49">
    <cfRule type="cellIs" dxfId="550" priority="82" stopIfTrue="1" operator="greaterThan">
      <formula>100</formula>
    </cfRule>
    <cfRule type="cellIs" dxfId="549" priority="83" stopIfTrue="1" operator="notEqual">
      <formula>H36</formula>
    </cfRule>
  </conditionalFormatting>
  <conditionalFormatting sqref="H39:J48">
    <cfRule type="cellIs" dxfId="548" priority="81" stopIfTrue="1" operator="greaterThan">
      <formula>100</formula>
    </cfRule>
  </conditionalFormatting>
  <conditionalFormatting sqref="B49:G49">
    <cfRule type="cellIs" dxfId="547" priority="80" stopIfTrue="1" operator="notEqual">
      <formula>B36</formula>
    </cfRule>
  </conditionalFormatting>
  <conditionalFormatting sqref="H49:J49">
    <cfRule type="cellIs" dxfId="546" priority="78" stopIfTrue="1" operator="greaterThan">
      <formula>100</formula>
    </cfRule>
    <cfRule type="cellIs" dxfId="545" priority="79" stopIfTrue="1" operator="notEqual">
      <formula>H36</formula>
    </cfRule>
  </conditionalFormatting>
  <conditionalFormatting sqref="H39:J48">
    <cfRule type="cellIs" dxfId="544" priority="77" stopIfTrue="1" operator="greaterThan">
      <formula>100</formula>
    </cfRule>
  </conditionalFormatting>
  <conditionalFormatting sqref="B49:G49">
    <cfRule type="cellIs" dxfId="543" priority="76" stopIfTrue="1" operator="notEqual">
      <formula>B36</formula>
    </cfRule>
  </conditionalFormatting>
  <conditionalFormatting sqref="H49:J49">
    <cfRule type="cellIs" dxfId="542" priority="74" stopIfTrue="1" operator="greaterThan">
      <formula>100</formula>
    </cfRule>
    <cfRule type="cellIs" dxfId="541" priority="75" stopIfTrue="1" operator="notEqual">
      <formula>H36</formula>
    </cfRule>
  </conditionalFormatting>
  <conditionalFormatting sqref="H39:J48">
    <cfRule type="cellIs" dxfId="540" priority="73" stopIfTrue="1" operator="greaterThan">
      <formula>100</formula>
    </cfRule>
  </conditionalFormatting>
  <conditionalFormatting sqref="B49:G49">
    <cfRule type="cellIs" dxfId="539" priority="72" stopIfTrue="1" operator="notEqual">
      <formula>B36</formula>
    </cfRule>
  </conditionalFormatting>
  <conditionalFormatting sqref="H49:J49">
    <cfRule type="cellIs" dxfId="538" priority="70" stopIfTrue="1" operator="greaterThan">
      <formula>100</formula>
    </cfRule>
    <cfRule type="cellIs" dxfId="537" priority="71" stopIfTrue="1" operator="notEqual">
      <formula>H36</formula>
    </cfRule>
  </conditionalFormatting>
  <conditionalFormatting sqref="H39:J48">
    <cfRule type="cellIs" dxfId="536" priority="69" stopIfTrue="1" operator="greaterThan">
      <formula>100</formula>
    </cfRule>
  </conditionalFormatting>
  <conditionalFormatting sqref="B49:G49">
    <cfRule type="cellIs" dxfId="535" priority="68" stopIfTrue="1" operator="notEqual">
      <formula>B36</formula>
    </cfRule>
  </conditionalFormatting>
  <conditionalFormatting sqref="H49:J49">
    <cfRule type="cellIs" dxfId="534" priority="66" stopIfTrue="1" operator="greaterThan">
      <formula>100</formula>
    </cfRule>
    <cfRule type="cellIs" dxfId="533" priority="67" stopIfTrue="1" operator="notEqual">
      <formula>H36</formula>
    </cfRule>
  </conditionalFormatting>
  <conditionalFormatting sqref="H39:J48">
    <cfRule type="cellIs" dxfId="532" priority="65" stopIfTrue="1" operator="greaterThan">
      <formula>100</formula>
    </cfRule>
  </conditionalFormatting>
  <conditionalFormatting sqref="B49:G49">
    <cfRule type="cellIs" dxfId="531" priority="64" stopIfTrue="1" operator="notEqual">
      <formula>B36</formula>
    </cfRule>
  </conditionalFormatting>
  <conditionalFormatting sqref="H49:J49">
    <cfRule type="cellIs" dxfId="530" priority="62" stopIfTrue="1" operator="greaterThan">
      <formula>100</formula>
    </cfRule>
    <cfRule type="cellIs" dxfId="529" priority="63" stopIfTrue="1" operator="notEqual">
      <formula>H36</formula>
    </cfRule>
  </conditionalFormatting>
  <conditionalFormatting sqref="H39:J48">
    <cfRule type="cellIs" dxfId="528" priority="61" stopIfTrue="1" operator="greaterThan">
      <formula>100</formula>
    </cfRule>
  </conditionalFormatting>
  <conditionalFormatting sqref="B49:G49">
    <cfRule type="cellIs" dxfId="527" priority="60" stopIfTrue="1" operator="notEqual">
      <formula>B36</formula>
    </cfRule>
  </conditionalFormatting>
  <conditionalFormatting sqref="H49:J49">
    <cfRule type="cellIs" dxfId="526" priority="58" stopIfTrue="1" operator="greaterThan">
      <formula>100</formula>
    </cfRule>
    <cfRule type="cellIs" dxfId="525" priority="59" stopIfTrue="1" operator="notEqual">
      <formula>H36</formula>
    </cfRule>
  </conditionalFormatting>
  <conditionalFormatting sqref="H39:J48">
    <cfRule type="cellIs" dxfId="524" priority="57" stopIfTrue="1" operator="greaterThan">
      <formula>100</formula>
    </cfRule>
  </conditionalFormatting>
  <conditionalFormatting sqref="B49:G49">
    <cfRule type="cellIs" dxfId="523" priority="56" stopIfTrue="1" operator="notEqual">
      <formula>B36</formula>
    </cfRule>
  </conditionalFormatting>
  <conditionalFormatting sqref="H49:J49">
    <cfRule type="cellIs" dxfId="522" priority="54" stopIfTrue="1" operator="greaterThan">
      <formula>100</formula>
    </cfRule>
    <cfRule type="cellIs" dxfId="521" priority="55" stopIfTrue="1" operator="notEqual">
      <formula>H36</formula>
    </cfRule>
  </conditionalFormatting>
  <conditionalFormatting sqref="H39:J48">
    <cfRule type="cellIs" dxfId="520" priority="53" stopIfTrue="1" operator="greaterThan">
      <formula>100</formula>
    </cfRule>
  </conditionalFormatting>
  <conditionalFormatting sqref="B49:G49">
    <cfRule type="cellIs" dxfId="519" priority="52" stopIfTrue="1" operator="notEqual">
      <formula>B36</formula>
    </cfRule>
  </conditionalFormatting>
  <conditionalFormatting sqref="H49:J49">
    <cfRule type="cellIs" dxfId="518" priority="50" stopIfTrue="1" operator="greaterThan">
      <formula>100</formula>
    </cfRule>
    <cfRule type="cellIs" dxfId="517" priority="51" stopIfTrue="1" operator="notEqual">
      <formula>H36</formula>
    </cfRule>
  </conditionalFormatting>
  <conditionalFormatting sqref="H39:J48">
    <cfRule type="cellIs" dxfId="516" priority="49" stopIfTrue="1" operator="greaterThan">
      <formula>100</formula>
    </cfRule>
  </conditionalFormatting>
  <conditionalFormatting sqref="B49:G49">
    <cfRule type="cellIs" dxfId="515" priority="48" stopIfTrue="1" operator="notEqual">
      <formula>B36</formula>
    </cfRule>
  </conditionalFormatting>
  <conditionalFormatting sqref="H49:J49">
    <cfRule type="cellIs" dxfId="514" priority="46" stopIfTrue="1" operator="greaterThan">
      <formula>100</formula>
    </cfRule>
    <cfRule type="cellIs" dxfId="513" priority="47" stopIfTrue="1" operator="notEqual">
      <formula>H36</formula>
    </cfRule>
  </conditionalFormatting>
  <conditionalFormatting sqref="H39:J48">
    <cfRule type="cellIs" dxfId="512" priority="45" stopIfTrue="1" operator="greaterThan">
      <formula>100</formula>
    </cfRule>
  </conditionalFormatting>
  <conditionalFormatting sqref="B53:G53">
    <cfRule type="cellIs" dxfId="511" priority="44" stopIfTrue="1" operator="notEqual">
      <formula>B38</formula>
    </cfRule>
  </conditionalFormatting>
  <conditionalFormatting sqref="H53:J53">
    <cfRule type="cellIs" dxfId="510" priority="42" stopIfTrue="1" operator="greaterThan">
      <formula>100</formula>
    </cfRule>
    <cfRule type="cellIs" dxfId="509" priority="43" stopIfTrue="1" operator="notEqual">
      <formula>H38</formula>
    </cfRule>
  </conditionalFormatting>
  <conditionalFormatting sqref="H40:J52">
    <cfRule type="cellIs" dxfId="508" priority="41" stopIfTrue="1" operator="greaterThan">
      <formula>100</formula>
    </cfRule>
  </conditionalFormatting>
  <conditionalFormatting sqref="B53:G53">
    <cfRule type="cellIs" dxfId="507" priority="40" stopIfTrue="1" operator="notEqual">
      <formula>B38</formula>
    </cfRule>
  </conditionalFormatting>
  <conditionalFormatting sqref="H53:J53">
    <cfRule type="cellIs" dxfId="506" priority="38" stopIfTrue="1" operator="greaterThan">
      <formula>100</formula>
    </cfRule>
    <cfRule type="cellIs" dxfId="505" priority="39" stopIfTrue="1" operator="notEqual">
      <formula>H38</formula>
    </cfRule>
  </conditionalFormatting>
  <conditionalFormatting sqref="H40:J52">
    <cfRule type="cellIs" dxfId="504" priority="37" stopIfTrue="1" operator="greaterThan">
      <formula>100</formula>
    </cfRule>
  </conditionalFormatting>
  <conditionalFormatting sqref="B49:G49">
    <cfRule type="cellIs" dxfId="503" priority="36" stopIfTrue="1" operator="notEqual">
      <formula>B36</formula>
    </cfRule>
  </conditionalFormatting>
  <conditionalFormatting sqref="H49:J49">
    <cfRule type="cellIs" dxfId="502" priority="34" stopIfTrue="1" operator="greaterThan">
      <formula>100</formula>
    </cfRule>
    <cfRule type="cellIs" dxfId="501" priority="35" stopIfTrue="1" operator="notEqual">
      <formula>H36</formula>
    </cfRule>
  </conditionalFormatting>
  <conditionalFormatting sqref="H39:J48">
    <cfRule type="cellIs" dxfId="500" priority="33" stopIfTrue="1" operator="greaterThan">
      <formula>100</formula>
    </cfRule>
  </conditionalFormatting>
  <conditionalFormatting sqref="B53:G53">
    <cfRule type="cellIs" dxfId="499" priority="32" stopIfTrue="1" operator="notEqual">
      <formula>B38</formula>
    </cfRule>
  </conditionalFormatting>
  <conditionalFormatting sqref="H53:J53">
    <cfRule type="cellIs" dxfId="498" priority="30" stopIfTrue="1" operator="greaterThan">
      <formula>100</formula>
    </cfRule>
    <cfRule type="cellIs" dxfId="497" priority="31" stopIfTrue="1" operator="notEqual">
      <formula>H38</formula>
    </cfRule>
  </conditionalFormatting>
  <conditionalFormatting sqref="H40:J52">
    <cfRule type="cellIs" dxfId="496" priority="29" stopIfTrue="1" operator="greaterThan">
      <formula>100</formula>
    </cfRule>
  </conditionalFormatting>
  <conditionalFormatting sqref="B53:G53">
    <cfRule type="cellIs" dxfId="495" priority="28" stopIfTrue="1" operator="notEqual">
      <formula>B38</formula>
    </cfRule>
  </conditionalFormatting>
  <conditionalFormatting sqref="H53:J53">
    <cfRule type="cellIs" dxfId="494" priority="26" stopIfTrue="1" operator="greaterThan">
      <formula>100</formula>
    </cfRule>
    <cfRule type="cellIs" dxfId="493" priority="27" stopIfTrue="1" operator="notEqual">
      <formula>H38</formula>
    </cfRule>
  </conditionalFormatting>
  <conditionalFormatting sqref="H40:J52">
    <cfRule type="cellIs" dxfId="492" priority="25" stopIfTrue="1" operator="greaterThan">
      <formula>100</formula>
    </cfRule>
  </conditionalFormatting>
  <conditionalFormatting sqref="B49:G49">
    <cfRule type="cellIs" dxfId="491" priority="24" stopIfTrue="1" operator="notEqual">
      <formula>B36</formula>
    </cfRule>
  </conditionalFormatting>
  <conditionalFormatting sqref="H49:J49">
    <cfRule type="cellIs" dxfId="490" priority="22" stopIfTrue="1" operator="greaterThan">
      <formula>100</formula>
    </cfRule>
    <cfRule type="cellIs" dxfId="489" priority="23" stopIfTrue="1" operator="notEqual">
      <formula>H36</formula>
    </cfRule>
  </conditionalFormatting>
  <conditionalFormatting sqref="H39:J48">
    <cfRule type="cellIs" dxfId="488" priority="21" stopIfTrue="1" operator="greaterThan">
      <formula>100</formula>
    </cfRule>
  </conditionalFormatting>
  <conditionalFormatting sqref="B53:G53">
    <cfRule type="cellIs" dxfId="487" priority="20" stopIfTrue="1" operator="notEqual">
      <formula>B38</formula>
    </cfRule>
  </conditionalFormatting>
  <conditionalFormatting sqref="H53:J53">
    <cfRule type="cellIs" dxfId="486" priority="18" stopIfTrue="1" operator="greaterThan">
      <formula>100</formula>
    </cfRule>
    <cfRule type="cellIs" dxfId="485" priority="19" stopIfTrue="1" operator="notEqual">
      <formula>H38</formula>
    </cfRule>
  </conditionalFormatting>
  <conditionalFormatting sqref="H40:J52">
    <cfRule type="cellIs" dxfId="484" priority="17" stopIfTrue="1" operator="greaterThan">
      <formula>100</formula>
    </cfRule>
  </conditionalFormatting>
  <conditionalFormatting sqref="B53:G53">
    <cfRule type="cellIs" dxfId="483" priority="16" stopIfTrue="1" operator="notEqual">
      <formula>B38</formula>
    </cfRule>
  </conditionalFormatting>
  <conditionalFormatting sqref="H53:J53">
    <cfRule type="cellIs" dxfId="482" priority="14" stopIfTrue="1" operator="greaterThan">
      <formula>100</formula>
    </cfRule>
    <cfRule type="cellIs" dxfId="481" priority="15" stopIfTrue="1" operator="notEqual">
      <formula>H38</formula>
    </cfRule>
  </conditionalFormatting>
  <conditionalFormatting sqref="H40:J52">
    <cfRule type="cellIs" dxfId="480" priority="13" stopIfTrue="1" operator="greaterThan">
      <formula>100</formula>
    </cfRule>
  </conditionalFormatting>
  <conditionalFormatting sqref="B53:G53">
    <cfRule type="cellIs" dxfId="479" priority="12" stopIfTrue="1" operator="notEqual">
      <formula>B38</formula>
    </cfRule>
  </conditionalFormatting>
  <conditionalFormatting sqref="H53:J53">
    <cfRule type="cellIs" dxfId="478" priority="10" stopIfTrue="1" operator="greaterThan">
      <formula>100</formula>
    </cfRule>
    <cfRule type="cellIs" dxfId="477" priority="11" stopIfTrue="1" operator="notEqual">
      <formula>H38</formula>
    </cfRule>
  </conditionalFormatting>
  <conditionalFormatting sqref="H40:J52">
    <cfRule type="cellIs" dxfId="476" priority="9" stopIfTrue="1" operator="greaterThan">
      <formula>100</formula>
    </cfRule>
  </conditionalFormatting>
  <conditionalFormatting sqref="B53:G53">
    <cfRule type="cellIs" dxfId="475" priority="8" stopIfTrue="1" operator="notEqual">
      <formula>B38</formula>
    </cfRule>
  </conditionalFormatting>
  <conditionalFormatting sqref="H53:J53">
    <cfRule type="cellIs" dxfId="474" priority="6" stopIfTrue="1" operator="greaterThan">
      <formula>100</formula>
    </cfRule>
    <cfRule type="cellIs" dxfId="473" priority="7" stopIfTrue="1" operator="notEqual">
      <formula>H38</formula>
    </cfRule>
  </conditionalFormatting>
  <conditionalFormatting sqref="H40:J52">
    <cfRule type="cellIs" dxfId="472" priority="5" stopIfTrue="1" operator="greaterThan">
      <formula>100</formula>
    </cfRule>
  </conditionalFormatting>
  <conditionalFormatting sqref="B53:M53">
    <cfRule type="cellIs" dxfId="471" priority="4" stopIfTrue="1" operator="notEqual">
      <formula>B38</formula>
    </cfRule>
  </conditionalFormatting>
  <conditionalFormatting sqref="N53:P53">
    <cfRule type="cellIs" dxfId="470" priority="2" stopIfTrue="1" operator="greaterThan">
      <formula>100</formula>
    </cfRule>
    <cfRule type="cellIs" dxfId="469" priority="3" stopIfTrue="1" operator="notEqual">
      <formula>N38</formula>
    </cfRule>
  </conditionalFormatting>
  <conditionalFormatting sqref="N40:P52">
    <cfRule type="cellIs" dxfId="4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dimension ref="A3:X53"/>
  <sheetViews>
    <sheetView zoomScale="8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47</v>
      </c>
      <c r="C6" s="168">
        <f t="shared" si="0"/>
        <v>63</v>
      </c>
      <c r="D6" s="171">
        <f t="shared" ref="D6:D16" si="1">SUM(B6:C6)</f>
        <v>110</v>
      </c>
      <c r="E6" s="174"/>
      <c r="F6" s="174"/>
      <c r="G6" s="174"/>
      <c r="H6" s="174"/>
      <c r="I6" s="174"/>
      <c r="J6" s="174"/>
      <c r="K6" s="179">
        <f t="shared" ref="K6:L16" si="2">K42</f>
        <v>25</v>
      </c>
      <c r="L6" s="183">
        <f t="shared" si="2"/>
        <v>31</v>
      </c>
      <c r="M6" s="188">
        <f t="shared" ref="M6:M17" si="3">SUM(K6:L6)</f>
        <v>56</v>
      </c>
      <c r="N6" s="91">
        <f t="shared" ref="N6:P17" si="4">IF(OR(K6=0,B6=0),0,K6/B6*100)</f>
        <v>53.191489361702125</v>
      </c>
      <c r="O6" s="194">
        <f t="shared" si="4"/>
        <v>49.206349206349202</v>
      </c>
      <c r="P6" s="196">
        <f t="shared" si="4"/>
        <v>50.909090909090907</v>
      </c>
    </row>
    <row r="7" spans="1:16" s="2" customFormat="1" ht="22.5" hidden="1" customHeight="1">
      <c r="A7" s="8" t="s">
        <v>7</v>
      </c>
      <c r="B7" s="161">
        <f t="shared" si="0"/>
        <v>77</v>
      </c>
      <c r="C7" s="168">
        <f t="shared" si="0"/>
        <v>69</v>
      </c>
      <c r="D7" s="130">
        <f t="shared" si="1"/>
        <v>146</v>
      </c>
      <c r="E7" s="175"/>
      <c r="F7" s="175"/>
      <c r="G7" s="175"/>
      <c r="H7" s="175"/>
      <c r="I7" s="175"/>
      <c r="J7" s="175"/>
      <c r="K7" s="162">
        <f t="shared" si="2"/>
        <v>41</v>
      </c>
      <c r="L7" s="169">
        <f t="shared" si="2"/>
        <v>38</v>
      </c>
      <c r="M7" s="130">
        <f t="shared" si="3"/>
        <v>79</v>
      </c>
      <c r="N7" s="139">
        <f t="shared" si="4"/>
        <v>53.246753246753244</v>
      </c>
      <c r="O7" s="145">
        <f t="shared" si="4"/>
        <v>55.072463768115945</v>
      </c>
      <c r="P7" s="151">
        <f t="shared" si="4"/>
        <v>54.109589041095894</v>
      </c>
    </row>
    <row r="8" spans="1:16" s="2" customFormat="1" ht="22.5" hidden="1" customHeight="1">
      <c r="A8" s="8" t="s">
        <v>11</v>
      </c>
      <c r="B8" s="161">
        <f t="shared" si="0"/>
        <v>72</v>
      </c>
      <c r="C8" s="168">
        <f t="shared" si="0"/>
        <v>60</v>
      </c>
      <c r="D8" s="130">
        <f t="shared" si="1"/>
        <v>132</v>
      </c>
      <c r="E8" s="175"/>
      <c r="F8" s="175"/>
      <c r="G8" s="175"/>
      <c r="H8" s="175"/>
      <c r="I8" s="175"/>
      <c r="J8" s="175"/>
      <c r="K8" s="162">
        <f t="shared" si="2"/>
        <v>36</v>
      </c>
      <c r="L8" s="169">
        <f t="shared" si="2"/>
        <v>35</v>
      </c>
      <c r="M8" s="130">
        <f t="shared" si="3"/>
        <v>71</v>
      </c>
      <c r="N8" s="139">
        <f t="shared" si="4"/>
        <v>50</v>
      </c>
      <c r="O8" s="145">
        <f t="shared" si="4"/>
        <v>58.333333333333336</v>
      </c>
      <c r="P8" s="151">
        <f t="shared" si="4"/>
        <v>53.787878787878782</v>
      </c>
    </row>
    <row r="9" spans="1:16" s="2" customFormat="1" ht="22.5" hidden="1" customHeight="1">
      <c r="A9" s="8" t="s">
        <v>5</v>
      </c>
      <c r="B9" s="161">
        <f t="shared" si="0"/>
        <v>75</v>
      </c>
      <c r="C9" s="168">
        <f t="shared" si="0"/>
        <v>75</v>
      </c>
      <c r="D9" s="130">
        <f t="shared" si="1"/>
        <v>150</v>
      </c>
      <c r="E9" s="175"/>
      <c r="F9" s="175"/>
      <c r="G9" s="175"/>
      <c r="H9" s="175"/>
      <c r="I9" s="175"/>
      <c r="J9" s="175"/>
      <c r="K9" s="162">
        <f t="shared" si="2"/>
        <v>36</v>
      </c>
      <c r="L9" s="169">
        <f t="shared" si="2"/>
        <v>41</v>
      </c>
      <c r="M9" s="130">
        <f t="shared" si="3"/>
        <v>77</v>
      </c>
      <c r="N9" s="139">
        <f t="shared" si="4"/>
        <v>48</v>
      </c>
      <c r="O9" s="145">
        <f t="shared" si="4"/>
        <v>54.666666666666664</v>
      </c>
      <c r="P9" s="151">
        <f t="shared" si="4"/>
        <v>51.333333333333329</v>
      </c>
    </row>
    <row r="10" spans="1:16" s="2" customFormat="1" ht="22.5" hidden="1" customHeight="1">
      <c r="A10" s="8" t="s">
        <v>17</v>
      </c>
      <c r="B10" s="161">
        <f t="shared" si="0"/>
        <v>76</v>
      </c>
      <c r="C10" s="168">
        <f t="shared" si="0"/>
        <v>87</v>
      </c>
      <c r="D10" s="130">
        <f t="shared" si="1"/>
        <v>163</v>
      </c>
      <c r="E10" s="175"/>
      <c r="F10" s="175"/>
      <c r="G10" s="175"/>
      <c r="H10" s="175"/>
      <c r="I10" s="175"/>
      <c r="J10" s="175"/>
      <c r="K10" s="162">
        <f t="shared" si="2"/>
        <v>43</v>
      </c>
      <c r="L10" s="169">
        <f t="shared" si="2"/>
        <v>45</v>
      </c>
      <c r="M10" s="130">
        <f t="shared" si="3"/>
        <v>88</v>
      </c>
      <c r="N10" s="139">
        <f t="shared" si="4"/>
        <v>56.578947368421048</v>
      </c>
      <c r="O10" s="145">
        <f t="shared" si="4"/>
        <v>51.724137931034484</v>
      </c>
      <c r="P10" s="151">
        <f t="shared" si="4"/>
        <v>53.987730061349694</v>
      </c>
    </row>
    <row r="11" spans="1:16" s="2" customFormat="1" ht="22.5" hidden="1" customHeight="1">
      <c r="A11" s="8" t="s">
        <v>4</v>
      </c>
      <c r="B11" s="161">
        <f t="shared" si="0"/>
        <v>80</v>
      </c>
      <c r="C11" s="168">
        <f t="shared" si="0"/>
        <v>100</v>
      </c>
      <c r="D11" s="130">
        <f t="shared" si="1"/>
        <v>180</v>
      </c>
      <c r="E11" s="175"/>
      <c r="F11" s="175"/>
      <c r="G11" s="175"/>
      <c r="H11" s="175"/>
      <c r="I11" s="175"/>
      <c r="J11" s="175"/>
      <c r="K11" s="162">
        <f t="shared" si="2"/>
        <v>55</v>
      </c>
      <c r="L11" s="169">
        <f t="shared" si="2"/>
        <v>55</v>
      </c>
      <c r="M11" s="130">
        <f t="shared" si="3"/>
        <v>110</v>
      </c>
      <c r="N11" s="139">
        <f t="shared" si="4"/>
        <v>68.75</v>
      </c>
      <c r="O11" s="145">
        <f t="shared" si="4"/>
        <v>55.000000000000007</v>
      </c>
      <c r="P11" s="151">
        <f t="shared" si="4"/>
        <v>61.111111111111114</v>
      </c>
    </row>
    <row r="12" spans="1:16" s="2" customFormat="1" ht="22.5" hidden="1" customHeight="1">
      <c r="A12" s="8" t="s">
        <v>10</v>
      </c>
      <c r="B12" s="161">
        <f t="shared" si="0"/>
        <v>118</v>
      </c>
      <c r="C12" s="168">
        <f t="shared" si="0"/>
        <v>123</v>
      </c>
      <c r="D12" s="130">
        <f t="shared" si="1"/>
        <v>241</v>
      </c>
      <c r="E12" s="175"/>
      <c r="F12" s="175"/>
      <c r="G12" s="175"/>
      <c r="H12" s="175"/>
      <c r="I12" s="175"/>
      <c r="J12" s="175"/>
      <c r="K12" s="162">
        <f t="shared" si="2"/>
        <v>62</v>
      </c>
      <c r="L12" s="169">
        <f t="shared" si="2"/>
        <v>63</v>
      </c>
      <c r="M12" s="130">
        <f t="shared" si="3"/>
        <v>125</v>
      </c>
      <c r="N12" s="139">
        <f t="shared" si="4"/>
        <v>52.542372881355938</v>
      </c>
      <c r="O12" s="145">
        <f t="shared" si="4"/>
        <v>51.219512195121951</v>
      </c>
      <c r="P12" s="151">
        <f t="shared" si="4"/>
        <v>51.867219917012456</v>
      </c>
    </row>
    <row r="13" spans="1:16" s="2" customFormat="1" ht="22.5" hidden="1" customHeight="1">
      <c r="A13" s="8" t="s">
        <v>14</v>
      </c>
      <c r="B13" s="161">
        <f t="shared" si="0"/>
        <v>99</v>
      </c>
      <c r="C13" s="168">
        <f t="shared" si="0"/>
        <v>121</v>
      </c>
      <c r="D13" s="130">
        <f t="shared" si="1"/>
        <v>220</v>
      </c>
      <c r="E13" s="175"/>
      <c r="F13" s="175"/>
      <c r="G13" s="175"/>
      <c r="H13" s="175"/>
      <c r="I13" s="175"/>
      <c r="J13" s="175"/>
      <c r="K13" s="162">
        <f t="shared" si="2"/>
        <v>57</v>
      </c>
      <c r="L13" s="169">
        <f t="shared" si="2"/>
        <v>70</v>
      </c>
      <c r="M13" s="130">
        <f t="shared" si="3"/>
        <v>127</v>
      </c>
      <c r="N13" s="139">
        <f t="shared" si="4"/>
        <v>57.575757575757578</v>
      </c>
      <c r="O13" s="145">
        <f t="shared" si="4"/>
        <v>57.851239669421481</v>
      </c>
      <c r="P13" s="151">
        <f t="shared" si="4"/>
        <v>57.727272727272727</v>
      </c>
    </row>
    <row r="14" spans="1:16" s="2" customFormat="1" ht="22.5" hidden="1" customHeight="1">
      <c r="A14" s="8" t="s">
        <v>20</v>
      </c>
      <c r="B14" s="161">
        <f t="shared" si="0"/>
        <v>98</v>
      </c>
      <c r="C14" s="168">
        <f t="shared" si="0"/>
        <v>97</v>
      </c>
      <c r="D14" s="130">
        <f t="shared" si="1"/>
        <v>195</v>
      </c>
      <c r="E14" s="175"/>
      <c r="F14" s="175"/>
      <c r="G14" s="175"/>
      <c r="H14" s="175"/>
      <c r="I14" s="175"/>
      <c r="J14" s="175"/>
      <c r="K14" s="162">
        <f t="shared" si="2"/>
        <v>61</v>
      </c>
      <c r="L14" s="169">
        <f t="shared" si="2"/>
        <v>60</v>
      </c>
      <c r="M14" s="130">
        <f t="shared" si="3"/>
        <v>121</v>
      </c>
      <c r="N14" s="139">
        <f t="shared" si="4"/>
        <v>62.244897959183675</v>
      </c>
      <c r="O14" s="145">
        <f t="shared" si="4"/>
        <v>61.855670103092784</v>
      </c>
      <c r="P14" s="151">
        <f t="shared" si="4"/>
        <v>62.051282051282051</v>
      </c>
    </row>
    <row r="15" spans="1:16" s="2" customFormat="1" ht="22.5" hidden="1" customHeight="1">
      <c r="A15" s="8" t="s">
        <v>23</v>
      </c>
      <c r="B15" s="161">
        <f t="shared" si="0"/>
        <v>79</v>
      </c>
      <c r="C15" s="168">
        <f t="shared" si="0"/>
        <v>80</v>
      </c>
      <c r="D15" s="130">
        <f t="shared" si="1"/>
        <v>159</v>
      </c>
      <c r="E15" s="174"/>
      <c r="F15" s="174"/>
      <c r="G15" s="174"/>
      <c r="H15" s="174"/>
      <c r="I15" s="174"/>
      <c r="J15" s="174"/>
      <c r="K15" s="161">
        <f t="shared" si="2"/>
        <v>47</v>
      </c>
      <c r="L15" s="168">
        <f t="shared" si="2"/>
        <v>49</v>
      </c>
      <c r="M15" s="130">
        <f t="shared" si="3"/>
        <v>96</v>
      </c>
      <c r="N15" s="139">
        <f t="shared" si="4"/>
        <v>59.493670886075947</v>
      </c>
      <c r="O15" s="145">
        <f t="shared" si="4"/>
        <v>61.250000000000007</v>
      </c>
      <c r="P15" s="151">
        <f t="shared" si="4"/>
        <v>60.377358490566039</v>
      </c>
    </row>
    <row r="16" spans="1:16" s="2" customFormat="1" ht="22.5" hidden="1" customHeight="1">
      <c r="A16" s="10" t="s">
        <v>35</v>
      </c>
      <c r="B16" s="162">
        <f t="shared" si="0"/>
        <v>216</v>
      </c>
      <c r="C16" s="169">
        <f t="shared" si="0"/>
        <v>269</v>
      </c>
      <c r="D16" s="172">
        <f t="shared" si="1"/>
        <v>485</v>
      </c>
      <c r="E16" s="176"/>
      <c r="F16" s="176"/>
      <c r="G16" s="176"/>
      <c r="H16" s="176"/>
      <c r="I16" s="176"/>
      <c r="J16" s="176"/>
      <c r="K16" s="162">
        <f t="shared" si="2"/>
        <v>135</v>
      </c>
      <c r="L16" s="169">
        <f t="shared" si="2"/>
        <v>108</v>
      </c>
      <c r="M16" s="130">
        <f t="shared" si="3"/>
        <v>243</v>
      </c>
      <c r="N16" s="190">
        <f t="shared" si="4"/>
        <v>62.5</v>
      </c>
      <c r="O16" s="195">
        <f t="shared" si="4"/>
        <v>40.148698884758367</v>
      </c>
      <c r="P16" s="197">
        <f t="shared" si="4"/>
        <v>50.103092783505154</v>
      </c>
    </row>
    <row r="17" spans="1:24" s="2" customFormat="1" ht="22.5" hidden="1" customHeight="1">
      <c r="A17" s="11" t="s">
        <v>34</v>
      </c>
      <c r="B17" s="42">
        <f>SUM(B6:B16)</f>
        <v>1037</v>
      </c>
      <c r="C17" s="22">
        <f>SUM(C6:C16)</f>
        <v>1144</v>
      </c>
      <c r="D17" s="37">
        <f>SUM(D6:D16)</f>
        <v>2181</v>
      </c>
      <c r="E17" s="177"/>
      <c r="F17" s="177"/>
      <c r="G17" s="177"/>
      <c r="H17" s="177"/>
      <c r="I17" s="177"/>
      <c r="J17" s="177"/>
      <c r="K17" s="42">
        <f>SUM(K6:K16)</f>
        <v>598</v>
      </c>
      <c r="L17" s="22">
        <f>SUM(L6:L16)</f>
        <v>595</v>
      </c>
      <c r="M17" s="37">
        <f t="shared" si="3"/>
        <v>1193</v>
      </c>
      <c r="N17" s="143">
        <f t="shared" si="4"/>
        <v>57.666345226615235</v>
      </c>
      <c r="O17" s="149">
        <f t="shared" si="4"/>
        <v>52.010489510489514</v>
      </c>
      <c r="P17" s="155">
        <f t="shared" si="4"/>
        <v>54.699679046309036</v>
      </c>
    </row>
    <row r="18" spans="1:24" hidden="1"/>
    <row r="19" spans="1:24" hidden="1"/>
    <row r="20" spans="1:24" s="2" customFormat="1" ht="22.5" customHeight="1">
      <c r="A20" s="156" t="str">
        <f>'48御薗第２'!A20:L20</f>
        <v>令和７年７月２０日執行　参議院議員通常選挙</v>
      </c>
      <c r="B20" s="163"/>
      <c r="C20" s="163"/>
      <c r="D20" s="163"/>
      <c r="E20" s="163"/>
      <c r="F20" s="163"/>
      <c r="G20" s="163"/>
      <c r="H20" s="163"/>
      <c r="I20" s="163"/>
      <c r="J20" s="163"/>
      <c r="K20" s="163"/>
      <c r="L20" s="184"/>
      <c r="M20" s="15" t="s">
        <v>136</v>
      </c>
      <c r="N20" s="31"/>
      <c r="O20" s="15" t="s">
        <v>46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13</v>
      </c>
      <c r="C23" s="170">
        <v>13</v>
      </c>
      <c r="D23" s="171">
        <f t="shared" ref="D23:D35" si="5">SUM(B23:C23)</f>
        <v>26</v>
      </c>
      <c r="E23" s="164">
        <v>4</v>
      </c>
      <c r="F23" s="170">
        <v>2</v>
      </c>
      <c r="G23" s="171">
        <f t="shared" ref="G23:G35" si="6">SUM(E23:F23)</f>
        <v>6</v>
      </c>
      <c r="H23" s="164">
        <v>1</v>
      </c>
      <c r="I23" s="170">
        <v>6</v>
      </c>
      <c r="J23" s="171">
        <f t="shared" ref="J23:J35" si="7">SUM(H23:I23)</f>
        <v>7</v>
      </c>
      <c r="K23" s="180">
        <f t="shared" ref="K23:L35" si="8">E23+H23</f>
        <v>5</v>
      </c>
      <c r="L23" s="185">
        <f t="shared" si="8"/>
        <v>8</v>
      </c>
      <c r="M23" s="189">
        <f t="shared" ref="M23:M35" si="9">SUM(K23:L23)</f>
        <v>13</v>
      </c>
      <c r="N23" s="91">
        <f t="shared" ref="N23:P36" si="10">IF(OR(K23=0,B23=0),0,K23/B23*100)</f>
        <v>38.461538461538467</v>
      </c>
      <c r="O23" s="97">
        <f t="shared" si="10"/>
        <v>61.53846153846154</v>
      </c>
      <c r="P23" s="103">
        <f t="shared" si="10"/>
        <v>50</v>
      </c>
      <c r="Q23" s="158"/>
      <c r="R23" s="198"/>
      <c r="S23" s="1" t="s">
        <v>28</v>
      </c>
      <c r="T23" s="1"/>
      <c r="U23" s="1"/>
      <c r="V23" s="1"/>
      <c r="W23" s="1"/>
      <c r="X23" s="1"/>
    </row>
    <row r="24" spans="1:24" s="2" customFormat="1" ht="22.5" customHeight="1">
      <c r="A24" s="157" t="s">
        <v>70</v>
      </c>
      <c r="B24" s="164">
        <v>20</v>
      </c>
      <c r="C24" s="170">
        <v>12</v>
      </c>
      <c r="D24" s="171">
        <f t="shared" si="5"/>
        <v>32</v>
      </c>
      <c r="E24" s="164">
        <v>4</v>
      </c>
      <c r="F24" s="170">
        <v>3</v>
      </c>
      <c r="G24" s="171">
        <f t="shared" si="6"/>
        <v>7</v>
      </c>
      <c r="H24" s="164">
        <v>6</v>
      </c>
      <c r="I24" s="170">
        <v>3</v>
      </c>
      <c r="J24" s="171">
        <f t="shared" si="7"/>
        <v>9</v>
      </c>
      <c r="K24" s="181">
        <f t="shared" si="8"/>
        <v>10</v>
      </c>
      <c r="L24" s="186">
        <f t="shared" si="8"/>
        <v>6</v>
      </c>
      <c r="M24" s="130">
        <f t="shared" si="9"/>
        <v>16</v>
      </c>
      <c r="N24" s="139">
        <f t="shared" si="10"/>
        <v>50</v>
      </c>
      <c r="O24" s="145">
        <f t="shared" si="10"/>
        <v>50</v>
      </c>
      <c r="P24" s="151">
        <f t="shared" si="10"/>
        <v>50</v>
      </c>
      <c r="R24" s="1"/>
      <c r="S24" s="1" t="s">
        <v>61</v>
      </c>
      <c r="T24" s="1"/>
      <c r="U24" s="1"/>
      <c r="V24" s="1"/>
      <c r="W24" s="1"/>
      <c r="X24" s="1"/>
    </row>
    <row r="25" spans="1:24" s="2" customFormat="1" ht="22.5" customHeight="1">
      <c r="A25" s="65" t="s">
        <v>0</v>
      </c>
      <c r="B25" s="164">
        <v>47</v>
      </c>
      <c r="C25" s="170">
        <v>63</v>
      </c>
      <c r="D25" s="171">
        <f t="shared" si="5"/>
        <v>110</v>
      </c>
      <c r="E25" s="164">
        <v>11</v>
      </c>
      <c r="F25" s="170">
        <v>19</v>
      </c>
      <c r="G25" s="171">
        <f t="shared" si="6"/>
        <v>30</v>
      </c>
      <c r="H25" s="164">
        <v>14</v>
      </c>
      <c r="I25" s="170">
        <v>12</v>
      </c>
      <c r="J25" s="171">
        <f t="shared" si="7"/>
        <v>26</v>
      </c>
      <c r="K25" s="181">
        <f t="shared" si="8"/>
        <v>25</v>
      </c>
      <c r="L25" s="186">
        <f t="shared" si="8"/>
        <v>31</v>
      </c>
      <c r="M25" s="171">
        <f t="shared" si="9"/>
        <v>56</v>
      </c>
      <c r="N25" s="191">
        <f t="shared" si="10"/>
        <v>53.191489361702125</v>
      </c>
      <c r="O25" s="101">
        <f t="shared" si="10"/>
        <v>49.206349206349202</v>
      </c>
      <c r="P25" s="107">
        <f t="shared" si="10"/>
        <v>50.909090909090907</v>
      </c>
      <c r="S25" s="1" t="s">
        <v>21</v>
      </c>
      <c r="T25" s="1"/>
      <c r="U25" s="1"/>
      <c r="V25" s="1"/>
      <c r="W25" s="1"/>
      <c r="X25" s="1"/>
    </row>
    <row r="26" spans="1:24" s="2" customFormat="1" ht="22.5" customHeight="1">
      <c r="A26" s="8" t="s">
        <v>7</v>
      </c>
      <c r="B26" s="164">
        <v>77</v>
      </c>
      <c r="C26" s="170">
        <v>69</v>
      </c>
      <c r="D26" s="130">
        <f t="shared" si="5"/>
        <v>146</v>
      </c>
      <c r="E26" s="164">
        <v>23</v>
      </c>
      <c r="F26" s="170">
        <v>20</v>
      </c>
      <c r="G26" s="130">
        <f t="shared" si="6"/>
        <v>43</v>
      </c>
      <c r="H26" s="164">
        <v>18</v>
      </c>
      <c r="I26" s="170">
        <v>18</v>
      </c>
      <c r="J26" s="130">
        <f t="shared" si="7"/>
        <v>36</v>
      </c>
      <c r="K26" s="181">
        <f t="shared" si="8"/>
        <v>41</v>
      </c>
      <c r="L26" s="186">
        <f t="shared" si="8"/>
        <v>38</v>
      </c>
      <c r="M26" s="130">
        <f t="shared" si="9"/>
        <v>79</v>
      </c>
      <c r="N26" s="139">
        <f t="shared" si="10"/>
        <v>53.246753246753244</v>
      </c>
      <c r="O26" s="145">
        <f t="shared" si="10"/>
        <v>55.072463768115945</v>
      </c>
      <c r="P26" s="151">
        <f t="shared" si="10"/>
        <v>54.109589041095894</v>
      </c>
    </row>
    <row r="27" spans="1:24" s="2" customFormat="1" ht="22.5" customHeight="1">
      <c r="A27" s="8" t="s">
        <v>11</v>
      </c>
      <c r="B27" s="164">
        <v>72</v>
      </c>
      <c r="C27" s="170">
        <v>60</v>
      </c>
      <c r="D27" s="130">
        <f t="shared" si="5"/>
        <v>132</v>
      </c>
      <c r="E27" s="164">
        <v>19</v>
      </c>
      <c r="F27" s="170">
        <v>19</v>
      </c>
      <c r="G27" s="130">
        <f t="shared" si="6"/>
        <v>38</v>
      </c>
      <c r="H27" s="164">
        <v>17</v>
      </c>
      <c r="I27" s="170">
        <v>16</v>
      </c>
      <c r="J27" s="130">
        <f t="shared" si="7"/>
        <v>33</v>
      </c>
      <c r="K27" s="181">
        <f t="shared" si="8"/>
        <v>36</v>
      </c>
      <c r="L27" s="186">
        <f t="shared" si="8"/>
        <v>35</v>
      </c>
      <c r="M27" s="130">
        <f t="shared" si="9"/>
        <v>71</v>
      </c>
      <c r="N27" s="139">
        <f t="shared" si="10"/>
        <v>50</v>
      </c>
      <c r="O27" s="145">
        <f t="shared" si="10"/>
        <v>58.333333333333336</v>
      </c>
      <c r="P27" s="151">
        <f t="shared" si="10"/>
        <v>53.787878787878782</v>
      </c>
      <c r="R27" s="199"/>
      <c r="S27" s="1" t="s">
        <v>16</v>
      </c>
    </row>
    <row r="28" spans="1:24" s="2" customFormat="1" ht="22.5" customHeight="1">
      <c r="A28" s="8" t="s">
        <v>5</v>
      </c>
      <c r="B28" s="164">
        <v>75</v>
      </c>
      <c r="C28" s="170">
        <v>75</v>
      </c>
      <c r="D28" s="130">
        <f t="shared" si="5"/>
        <v>150</v>
      </c>
      <c r="E28" s="164">
        <v>16</v>
      </c>
      <c r="F28" s="170">
        <v>23</v>
      </c>
      <c r="G28" s="130">
        <f t="shared" si="6"/>
        <v>39</v>
      </c>
      <c r="H28" s="164">
        <v>20</v>
      </c>
      <c r="I28" s="170">
        <v>18</v>
      </c>
      <c r="J28" s="130">
        <f t="shared" si="7"/>
        <v>38</v>
      </c>
      <c r="K28" s="181">
        <f t="shared" si="8"/>
        <v>36</v>
      </c>
      <c r="L28" s="186">
        <f t="shared" si="8"/>
        <v>41</v>
      </c>
      <c r="M28" s="130">
        <f t="shared" si="9"/>
        <v>77</v>
      </c>
      <c r="N28" s="139">
        <f t="shared" si="10"/>
        <v>48</v>
      </c>
      <c r="O28" s="145">
        <f t="shared" si="10"/>
        <v>54.666666666666664</v>
      </c>
      <c r="P28" s="151">
        <f t="shared" si="10"/>
        <v>51.333333333333329</v>
      </c>
      <c r="S28" s="1" t="s">
        <v>62</v>
      </c>
    </row>
    <row r="29" spans="1:24" s="2" customFormat="1" ht="22.5" customHeight="1">
      <c r="A29" s="8" t="s">
        <v>17</v>
      </c>
      <c r="B29" s="164">
        <v>76</v>
      </c>
      <c r="C29" s="170">
        <v>87</v>
      </c>
      <c r="D29" s="130">
        <f t="shared" si="5"/>
        <v>163</v>
      </c>
      <c r="E29" s="164">
        <v>20</v>
      </c>
      <c r="F29" s="170">
        <v>24</v>
      </c>
      <c r="G29" s="130">
        <f t="shared" si="6"/>
        <v>44</v>
      </c>
      <c r="H29" s="164">
        <v>23</v>
      </c>
      <c r="I29" s="170">
        <v>21</v>
      </c>
      <c r="J29" s="130">
        <f t="shared" si="7"/>
        <v>44</v>
      </c>
      <c r="K29" s="181">
        <f t="shared" si="8"/>
        <v>43</v>
      </c>
      <c r="L29" s="186">
        <f t="shared" si="8"/>
        <v>45</v>
      </c>
      <c r="M29" s="130">
        <f t="shared" si="9"/>
        <v>88</v>
      </c>
      <c r="N29" s="139">
        <f t="shared" si="10"/>
        <v>56.578947368421048</v>
      </c>
      <c r="O29" s="145">
        <f t="shared" si="10"/>
        <v>51.724137931034484</v>
      </c>
      <c r="P29" s="151">
        <f t="shared" si="10"/>
        <v>53.987730061349694</v>
      </c>
    </row>
    <row r="30" spans="1:24" s="2" customFormat="1" ht="22.5" customHeight="1">
      <c r="A30" s="8" t="s">
        <v>4</v>
      </c>
      <c r="B30" s="164">
        <v>80</v>
      </c>
      <c r="C30" s="170">
        <v>100</v>
      </c>
      <c r="D30" s="130">
        <f t="shared" si="5"/>
        <v>180</v>
      </c>
      <c r="E30" s="164">
        <v>23</v>
      </c>
      <c r="F30" s="170">
        <v>27</v>
      </c>
      <c r="G30" s="130">
        <f t="shared" si="6"/>
        <v>50</v>
      </c>
      <c r="H30" s="164">
        <v>32</v>
      </c>
      <c r="I30" s="170">
        <v>28</v>
      </c>
      <c r="J30" s="130">
        <f t="shared" si="7"/>
        <v>60</v>
      </c>
      <c r="K30" s="181">
        <f t="shared" si="8"/>
        <v>55</v>
      </c>
      <c r="L30" s="186">
        <f t="shared" si="8"/>
        <v>55</v>
      </c>
      <c r="M30" s="130">
        <f t="shared" si="9"/>
        <v>110</v>
      </c>
      <c r="N30" s="139">
        <f t="shared" si="10"/>
        <v>68.75</v>
      </c>
      <c r="O30" s="145">
        <f t="shared" si="10"/>
        <v>55.000000000000007</v>
      </c>
      <c r="P30" s="151">
        <f t="shared" si="10"/>
        <v>61.111111111111114</v>
      </c>
    </row>
    <row r="31" spans="1:24" s="2" customFormat="1" ht="22.5" customHeight="1">
      <c r="A31" s="8" t="s">
        <v>10</v>
      </c>
      <c r="B31" s="164">
        <v>118</v>
      </c>
      <c r="C31" s="170">
        <v>123</v>
      </c>
      <c r="D31" s="130">
        <f t="shared" si="5"/>
        <v>241</v>
      </c>
      <c r="E31" s="164">
        <v>35</v>
      </c>
      <c r="F31" s="170">
        <v>35</v>
      </c>
      <c r="G31" s="130">
        <f t="shared" si="6"/>
        <v>70</v>
      </c>
      <c r="H31" s="164">
        <v>27</v>
      </c>
      <c r="I31" s="170">
        <v>28</v>
      </c>
      <c r="J31" s="130">
        <f t="shared" si="7"/>
        <v>55</v>
      </c>
      <c r="K31" s="181">
        <f t="shared" si="8"/>
        <v>62</v>
      </c>
      <c r="L31" s="186">
        <f t="shared" si="8"/>
        <v>63</v>
      </c>
      <c r="M31" s="130">
        <f t="shared" si="9"/>
        <v>125</v>
      </c>
      <c r="N31" s="139">
        <f t="shared" si="10"/>
        <v>52.542372881355938</v>
      </c>
      <c r="O31" s="145">
        <f t="shared" si="10"/>
        <v>51.219512195121951</v>
      </c>
      <c r="P31" s="151">
        <f t="shared" si="10"/>
        <v>51.867219917012456</v>
      </c>
    </row>
    <row r="32" spans="1:24" s="2" customFormat="1" ht="22.5" customHeight="1">
      <c r="A32" s="8" t="s">
        <v>14</v>
      </c>
      <c r="B32" s="164">
        <v>99</v>
      </c>
      <c r="C32" s="170">
        <v>121</v>
      </c>
      <c r="D32" s="130">
        <f t="shared" si="5"/>
        <v>220</v>
      </c>
      <c r="E32" s="164">
        <v>27</v>
      </c>
      <c r="F32" s="170">
        <v>42</v>
      </c>
      <c r="G32" s="130">
        <f t="shared" si="6"/>
        <v>69</v>
      </c>
      <c r="H32" s="164">
        <v>30</v>
      </c>
      <c r="I32" s="170">
        <v>28</v>
      </c>
      <c r="J32" s="130">
        <f t="shared" si="7"/>
        <v>58</v>
      </c>
      <c r="K32" s="181">
        <f t="shared" si="8"/>
        <v>57</v>
      </c>
      <c r="L32" s="186">
        <f t="shared" si="8"/>
        <v>70</v>
      </c>
      <c r="M32" s="130">
        <f t="shared" si="9"/>
        <v>127</v>
      </c>
      <c r="N32" s="139">
        <f t="shared" si="10"/>
        <v>57.575757575757578</v>
      </c>
      <c r="O32" s="145">
        <f t="shared" si="10"/>
        <v>57.851239669421481</v>
      </c>
      <c r="P32" s="151">
        <f t="shared" si="10"/>
        <v>57.727272727272727</v>
      </c>
    </row>
    <row r="33" spans="1:16" s="2" customFormat="1" ht="22.5" customHeight="1">
      <c r="A33" s="8" t="s">
        <v>20</v>
      </c>
      <c r="B33" s="164">
        <v>98</v>
      </c>
      <c r="C33" s="170">
        <v>97</v>
      </c>
      <c r="D33" s="130">
        <f t="shared" si="5"/>
        <v>195</v>
      </c>
      <c r="E33" s="164">
        <v>27</v>
      </c>
      <c r="F33" s="170">
        <v>34</v>
      </c>
      <c r="G33" s="130">
        <f t="shared" si="6"/>
        <v>61</v>
      </c>
      <c r="H33" s="164">
        <v>34</v>
      </c>
      <c r="I33" s="170">
        <v>26</v>
      </c>
      <c r="J33" s="130">
        <f t="shared" si="7"/>
        <v>60</v>
      </c>
      <c r="K33" s="181">
        <f t="shared" si="8"/>
        <v>61</v>
      </c>
      <c r="L33" s="186">
        <f t="shared" si="8"/>
        <v>60</v>
      </c>
      <c r="M33" s="130">
        <f t="shared" si="9"/>
        <v>121</v>
      </c>
      <c r="N33" s="139">
        <f t="shared" si="10"/>
        <v>62.244897959183675</v>
      </c>
      <c r="O33" s="145">
        <f t="shared" si="10"/>
        <v>61.855670103092784</v>
      </c>
      <c r="P33" s="151">
        <f t="shared" si="10"/>
        <v>62.051282051282051</v>
      </c>
    </row>
    <row r="34" spans="1:16" s="2" customFormat="1" ht="22.5" customHeight="1">
      <c r="A34" s="8" t="s">
        <v>23</v>
      </c>
      <c r="B34" s="164">
        <v>79</v>
      </c>
      <c r="C34" s="170">
        <v>80</v>
      </c>
      <c r="D34" s="130">
        <f t="shared" si="5"/>
        <v>159</v>
      </c>
      <c r="E34" s="164">
        <v>27</v>
      </c>
      <c r="F34" s="170">
        <v>31</v>
      </c>
      <c r="G34" s="130">
        <f t="shared" si="6"/>
        <v>58</v>
      </c>
      <c r="H34" s="164">
        <v>20</v>
      </c>
      <c r="I34" s="170">
        <v>18</v>
      </c>
      <c r="J34" s="130">
        <f t="shared" si="7"/>
        <v>38</v>
      </c>
      <c r="K34" s="181">
        <f t="shared" si="8"/>
        <v>47</v>
      </c>
      <c r="L34" s="186">
        <f t="shared" si="8"/>
        <v>49</v>
      </c>
      <c r="M34" s="130">
        <f t="shared" si="9"/>
        <v>96</v>
      </c>
      <c r="N34" s="139">
        <f t="shared" si="10"/>
        <v>59.493670886075947</v>
      </c>
      <c r="O34" s="145">
        <f t="shared" si="10"/>
        <v>61.250000000000007</v>
      </c>
      <c r="P34" s="151">
        <f t="shared" si="10"/>
        <v>60.377358490566039</v>
      </c>
    </row>
    <row r="35" spans="1:16" s="2" customFormat="1" ht="22.5" customHeight="1">
      <c r="A35" s="10" t="s">
        <v>35</v>
      </c>
      <c r="B35" s="164">
        <v>216</v>
      </c>
      <c r="C35" s="170">
        <v>269</v>
      </c>
      <c r="D35" s="172">
        <f t="shared" si="5"/>
        <v>485</v>
      </c>
      <c r="E35" s="164">
        <v>59</v>
      </c>
      <c r="F35" s="170">
        <v>68</v>
      </c>
      <c r="G35" s="172">
        <f t="shared" si="6"/>
        <v>127</v>
      </c>
      <c r="H35" s="164">
        <v>76</v>
      </c>
      <c r="I35" s="170">
        <v>40</v>
      </c>
      <c r="J35" s="172">
        <f t="shared" si="7"/>
        <v>116</v>
      </c>
      <c r="K35" s="182">
        <f t="shared" si="8"/>
        <v>135</v>
      </c>
      <c r="L35" s="187">
        <f t="shared" si="8"/>
        <v>108</v>
      </c>
      <c r="M35" s="130">
        <f t="shared" si="9"/>
        <v>243</v>
      </c>
      <c r="N35" s="190">
        <f t="shared" si="10"/>
        <v>62.5</v>
      </c>
      <c r="O35" s="195">
        <f t="shared" si="10"/>
        <v>40.148698884758367</v>
      </c>
      <c r="P35" s="197">
        <f t="shared" si="10"/>
        <v>50.103092783505154</v>
      </c>
    </row>
    <row r="36" spans="1:16" s="2" customFormat="1" ht="22.5" customHeight="1">
      <c r="A36" s="11" t="s">
        <v>34</v>
      </c>
      <c r="B36" s="42">
        <f t="shared" ref="B36:M36" si="11">SUM(B23:B35)</f>
        <v>1070</v>
      </c>
      <c r="C36" s="22">
        <f t="shared" si="11"/>
        <v>1169</v>
      </c>
      <c r="D36" s="37">
        <f t="shared" si="11"/>
        <v>2239</v>
      </c>
      <c r="E36" s="42">
        <f t="shared" si="11"/>
        <v>295</v>
      </c>
      <c r="F36" s="22">
        <f t="shared" si="11"/>
        <v>347</v>
      </c>
      <c r="G36" s="37">
        <f t="shared" si="11"/>
        <v>642</v>
      </c>
      <c r="H36" s="42">
        <f t="shared" si="11"/>
        <v>318</v>
      </c>
      <c r="I36" s="22">
        <f t="shared" si="11"/>
        <v>262</v>
      </c>
      <c r="J36" s="37">
        <f t="shared" si="11"/>
        <v>580</v>
      </c>
      <c r="K36" s="42">
        <f t="shared" si="11"/>
        <v>613</v>
      </c>
      <c r="L36" s="22">
        <f t="shared" si="11"/>
        <v>609</v>
      </c>
      <c r="M36" s="37">
        <f t="shared" si="11"/>
        <v>1222</v>
      </c>
      <c r="N36" s="143">
        <f t="shared" si="10"/>
        <v>57.289719626168221</v>
      </c>
      <c r="O36" s="149">
        <f t="shared" si="10"/>
        <v>52.095808383233532</v>
      </c>
      <c r="P36" s="155">
        <f t="shared" si="10"/>
        <v>54.577936578829835</v>
      </c>
    </row>
    <row r="38" spans="1:16" s="2" customFormat="1" ht="13.5">
      <c r="A38" s="158" t="s">
        <v>9</v>
      </c>
      <c r="B38" s="165">
        <f>B36</f>
        <v>1070</v>
      </c>
      <c r="C38" s="165">
        <f>C36</f>
        <v>1169</v>
      </c>
      <c r="D38" s="173">
        <f>SUM(B38:C38)</f>
        <v>2239</v>
      </c>
      <c r="E38" s="178">
        <f>E36</f>
        <v>295</v>
      </c>
      <c r="F38" s="178">
        <f>F36</f>
        <v>347</v>
      </c>
      <c r="G38" s="173">
        <f>SUM(E38:F38)</f>
        <v>642</v>
      </c>
      <c r="H38" s="178">
        <f>H36</f>
        <v>318</v>
      </c>
      <c r="I38" s="178">
        <f>I36</f>
        <v>262</v>
      </c>
      <c r="J38" s="173">
        <f>SUM(H38:I38)</f>
        <v>580</v>
      </c>
      <c r="K38" s="165">
        <f>K36</f>
        <v>613</v>
      </c>
      <c r="L38" s="165">
        <f>L36</f>
        <v>609</v>
      </c>
      <c r="M38" s="173">
        <f>SUM(K38:L38)</f>
        <v>1222</v>
      </c>
      <c r="N38" s="192">
        <f>IF(OR(K38=0,B38=0),0,K38/B38*100)</f>
        <v>57.289719626168221</v>
      </c>
      <c r="O38" s="192">
        <f>IF(OR(L38=0,C38=0),0,L38/C38*100)</f>
        <v>52.095808383233532</v>
      </c>
      <c r="P38" s="192">
        <f>IF(OR(M38=0,D38=0),0,M38/D38*100)</f>
        <v>54.577936578829835</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13</v>
      </c>
      <c r="C40" s="167">
        <f t="shared" ref="C40:C52" si="13">ROUND(IF(C23=0,0,C23*$C$38/$C$36),0)</f>
        <v>13</v>
      </c>
      <c r="D40" s="166">
        <f t="shared" ref="D40:D52" si="14">SUM(B40:C40)</f>
        <v>26</v>
      </c>
      <c r="E40" s="167">
        <f t="shared" ref="E40:E52" si="15">ROUND(IF(E23=0,0,E23*$E$38/$E$36),0)</f>
        <v>4</v>
      </c>
      <c r="F40" s="167">
        <f t="shared" ref="F40:F52" si="16">ROUND(IF(F23=0,0,F23*$F$38/$F$36),0)</f>
        <v>2</v>
      </c>
      <c r="G40" s="166">
        <f t="shared" ref="G40:G52" si="17">SUM(E40:F40)</f>
        <v>6</v>
      </c>
      <c r="H40" s="167">
        <f t="shared" ref="H40:H52" si="18">ROUND(IF(H23=0,0,H23*$H$38/$H$36),0)</f>
        <v>1</v>
      </c>
      <c r="I40" s="167">
        <f t="shared" ref="I40:I52" si="19">ROUND(IF(I23=0,0,I23*$I$38/$I$36),0)</f>
        <v>6</v>
      </c>
      <c r="J40" s="166">
        <f t="shared" ref="J40:J52" si="20">SUM(H40:I40)</f>
        <v>7</v>
      </c>
      <c r="K40" s="167">
        <f t="shared" ref="K40:K52" si="21">ROUND(IF(K23=0,0,K23*$K$38/$K$36),0)</f>
        <v>5</v>
      </c>
      <c r="L40" s="167">
        <f t="shared" ref="L40:L52" si="22">ROUND(IF(L23=0,0,L23*$L$38/$L$36),0)</f>
        <v>8</v>
      </c>
      <c r="M40" s="166">
        <f t="shared" ref="M40:M52" si="23">SUM(K40:L40)</f>
        <v>13</v>
      </c>
      <c r="N40" s="193">
        <f t="shared" ref="N40:P52" si="24">IF(OR(K40=0,B40=0),0,K40/B40*100)</f>
        <v>38.461538461538467</v>
      </c>
      <c r="O40" s="193">
        <f t="shared" si="24"/>
        <v>61.53846153846154</v>
      </c>
      <c r="P40" s="193">
        <f t="shared" si="24"/>
        <v>50</v>
      </c>
    </row>
    <row r="41" spans="1:16" s="2" customFormat="1" ht="13.5">
      <c r="A41" s="159" t="s">
        <v>70</v>
      </c>
      <c r="B41" s="167">
        <f t="shared" si="12"/>
        <v>20</v>
      </c>
      <c r="C41" s="167">
        <f t="shared" si="13"/>
        <v>12</v>
      </c>
      <c r="D41" s="166">
        <f t="shared" si="14"/>
        <v>32</v>
      </c>
      <c r="E41" s="167">
        <f t="shared" si="15"/>
        <v>4</v>
      </c>
      <c r="F41" s="167">
        <f t="shared" si="16"/>
        <v>3</v>
      </c>
      <c r="G41" s="166">
        <f t="shared" si="17"/>
        <v>7</v>
      </c>
      <c r="H41" s="167">
        <f t="shared" si="18"/>
        <v>6</v>
      </c>
      <c r="I41" s="167">
        <f t="shared" si="19"/>
        <v>3</v>
      </c>
      <c r="J41" s="166">
        <f t="shared" si="20"/>
        <v>9</v>
      </c>
      <c r="K41" s="167">
        <f t="shared" si="21"/>
        <v>10</v>
      </c>
      <c r="L41" s="167">
        <f t="shared" si="22"/>
        <v>6</v>
      </c>
      <c r="M41" s="166">
        <f t="shared" si="23"/>
        <v>16</v>
      </c>
      <c r="N41" s="193">
        <f t="shared" si="24"/>
        <v>50</v>
      </c>
      <c r="O41" s="193">
        <f t="shared" si="24"/>
        <v>50</v>
      </c>
      <c r="P41" s="193">
        <f t="shared" si="24"/>
        <v>50</v>
      </c>
    </row>
    <row r="42" spans="1:16" s="2" customFormat="1" ht="13.5">
      <c r="A42" s="160" t="s">
        <v>0</v>
      </c>
      <c r="B42" s="167">
        <f t="shared" si="12"/>
        <v>47</v>
      </c>
      <c r="C42" s="167">
        <f t="shared" si="13"/>
        <v>63</v>
      </c>
      <c r="D42" s="166">
        <f t="shared" si="14"/>
        <v>110</v>
      </c>
      <c r="E42" s="167">
        <f t="shared" si="15"/>
        <v>11</v>
      </c>
      <c r="F42" s="167">
        <f t="shared" si="16"/>
        <v>19</v>
      </c>
      <c r="G42" s="166">
        <f t="shared" si="17"/>
        <v>30</v>
      </c>
      <c r="H42" s="167">
        <f t="shared" si="18"/>
        <v>14</v>
      </c>
      <c r="I42" s="167">
        <f t="shared" si="19"/>
        <v>12</v>
      </c>
      <c r="J42" s="166">
        <f t="shared" si="20"/>
        <v>26</v>
      </c>
      <c r="K42" s="167">
        <f t="shared" si="21"/>
        <v>25</v>
      </c>
      <c r="L42" s="167">
        <f t="shared" si="22"/>
        <v>31</v>
      </c>
      <c r="M42" s="166">
        <f t="shared" si="23"/>
        <v>56</v>
      </c>
      <c r="N42" s="193">
        <f t="shared" si="24"/>
        <v>53.191489361702125</v>
      </c>
      <c r="O42" s="193">
        <f t="shared" si="24"/>
        <v>49.206349206349202</v>
      </c>
      <c r="P42" s="193">
        <f t="shared" si="24"/>
        <v>50.909090909090907</v>
      </c>
    </row>
    <row r="43" spans="1:16" s="2" customFormat="1" ht="13.5">
      <c r="A43" s="160" t="s">
        <v>7</v>
      </c>
      <c r="B43" s="167">
        <f t="shared" si="12"/>
        <v>77</v>
      </c>
      <c r="C43" s="167">
        <f t="shared" si="13"/>
        <v>69</v>
      </c>
      <c r="D43" s="166">
        <f t="shared" si="14"/>
        <v>146</v>
      </c>
      <c r="E43" s="167">
        <f t="shared" si="15"/>
        <v>23</v>
      </c>
      <c r="F43" s="167">
        <f t="shared" si="16"/>
        <v>20</v>
      </c>
      <c r="G43" s="166">
        <f t="shared" si="17"/>
        <v>43</v>
      </c>
      <c r="H43" s="167">
        <f t="shared" si="18"/>
        <v>18</v>
      </c>
      <c r="I43" s="167">
        <f t="shared" si="19"/>
        <v>18</v>
      </c>
      <c r="J43" s="166">
        <f t="shared" si="20"/>
        <v>36</v>
      </c>
      <c r="K43" s="167">
        <f t="shared" si="21"/>
        <v>41</v>
      </c>
      <c r="L43" s="167">
        <f t="shared" si="22"/>
        <v>38</v>
      </c>
      <c r="M43" s="166">
        <f t="shared" si="23"/>
        <v>79</v>
      </c>
      <c r="N43" s="193">
        <f t="shared" si="24"/>
        <v>53.246753246753244</v>
      </c>
      <c r="O43" s="193">
        <f t="shared" si="24"/>
        <v>55.072463768115945</v>
      </c>
      <c r="P43" s="193">
        <f t="shared" si="24"/>
        <v>54.109589041095894</v>
      </c>
    </row>
    <row r="44" spans="1:16" s="2" customFormat="1" ht="13.5">
      <c r="A44" s="160" t="s">
        <v>11</v>
      </c>
      <c r="B44" s="167">
        <f t="shared" si="12"/>
        <v>72</v>
      </c>
      <c r="C44" s="167">
        <f t="shared" si="13"/>
        <v>60</v>
      </c>
      <c r="D44" s="166">
        <f t="shared" si="14"/>
        <v>132</v>
      </c>
      <c r="E44" s="167">
        <f t="shared" si="15"/>
        <v>19</v>
      </c>
      <c r="F44" s="167">
        <f t="shared" si="16"/>
        <v>19</v>
      </c>
      <c r="G44" s="166">
        <f t="shared" si="17"/>
        <v>38</v>
      </c>
      <c r="H44" s="167">
        <f t="shared" si="18"/>
        <v>17</v>
      </c>
      <c r="I44" s="167">
        <f t="shared" si="19"/>
        <v>16</v>
      </c>
      <c r="J44" s="166">
        <f t="shared" si="20"/>
        <v>33</v>
      </c>
      <c r="K44" s="167">
        <f t="shared" si="21"/>
        <v>36</v>
      </c>
      <c r="L44" s="167">
        <f t="shared" si="22"/>
        <v>35</v>
      </c>
      <c r="M44" s="166">
        <f t="shared" si="23"/>
        <v>71</v>
      </c>
      <c r="N44" s="193">
        <f t="shared" si="24"/>
        <v>50</v>
      </c>
      <c r="O44" s="193">
        <f t="shared" si="24"/>
        <v>58.333333333333336</v>
      </c>
      <c r="P44" s="193">
        <f t="shared" si="24"/>
        <v>53.787878787878782</v>
      </c>
    </row>
    <row r="45" spans="1:16" s="2" customFormat="1" ht="13.5">
      <c r="A45" s="160" t="s">
        <v>5</v>
      </c>
      <c r="B45" s="167">
        <f t="shared" si="12"/>
        <v>75</v>
      </c>
      <c r="C45" s="167">
        <f t="shared" si="13"/>
        <v>75</v>
      </c>
      <c r="D45" s="166">
        <f t="shared" si="14"/>
        <v>150</v>
      </c>
      <c r="E45" s="167">
        <f t="shared" si="15"/>
        <v>16</v>
      </c>
      <c r="F45" s="167">
        <f t="shared" si="16"/>
        <v>23</v>
      </c>
      <c r="G45" s="166">
        <f t="shared" si="17"/>
        <v>39</v>
      </c>
      <c r="H45" s="167">
        <f t="shared" si="18"/>
        <v>20</v>
      </c>
      <c r="I45" s="167">
        <f t="shared" si="19"/>
        <v>18</v>
      </c>
      <c r="J45" s="166">
        <f t="shared" si="20"/>
        <v>38</v>
      </c>
      <c r="K45" s="167">
        <f t="shared" si="21"/>
        <v>36</v>
      </c>
      <c r="L45" s="167">
        <f t="shared" si="22"/>
        <v>41</v>
      </c>
      <c r="M45" s="166">
        <f t="shared" si="23"/>
        <v>77</v>
      </c>
      <c r="N45" s="193">
        <f t="shared" si="24"/>
        <v>48</v>
      </c>
      <c r="O45" s="193">
        <f t="shared" si="24"/>
        <v>54.666666666666664</v>
      </c>
      <c r="P45" s="193">
        <f t="shared" si="24"/>
        <v>51.333333333333329</v>
      </c>
    </row>
    <row r="46" spans="1:16" s="2" customFormat="1" ht="13.5">
      <c r="A46" s="160" t="s">
        <v>17</v>
      </c>
      <c r="B46" s="167">
        <f t="shared" si="12"/>
        <v>76</v>
      </c>
      <c r="C46" s="167">
        <f t="shared" si="13"/>
        <v>87</v>
      </c>
      <c r="D46" s="166">
        <f t="shared" si="14"/>
        <v>163</v>
      </c>
      <c r="E46" s="167">
        <f t="shared" si="15"/>
        <v>20</v>
      </c>
      <c r="F46" s="167">
        <f t="shared" si="16"/>
        <v>24</v>
      </c>
      <c r="G46" s="166">
        <f t="shared" si="17"/>
        <v>44</v>
      </c>
      <c r="H46" s="167">
        <f t="shared" si="18"/>
        <v>23</v>
      </c>
      <c r="I46" s="167">
        <f t="shared" si="19"/>
        <v>21</v>
      </c>
      <c r="J46" s="166">
        <f t="shared" si="20"/>
        <v>44</v>
      </c>
      <c r="K46" s="167">
        <f t="shared" si="21"/>
        <v>43</v>
      </c>
      <c r="L46" s="167">
        <f t="shared" si="22"/>
        <v>45</v>
      </c>
      <c r="M46" s="166">
        <f t="shared" si="23"/>
        <v>88</v>
      </c>
      <c r="N46" s="193">
        <f t="shared" si="24"/>
        <v>56.578947368421048</v>
      </c>
      <c r="O46" s="193">
        <f t="shared" si="24"/>
        <v>51.724137931034484</v>
      </c>
      <c r="P46" s="193">
        <f t="shared" si="24"/>
        <v>53.987730061349694</v>
      </c>
    </row>
    <row r="47" spans="1:16" s="2" customFormat="1" ht="13.5">
      <c r="A47" s="160" t="s">
        <v>4</v>
      </c>
      <c r="B47" s="167">
        <f t="shared" si="12"/>
        <v>80</v>
      </c>
      <c r="C47" s="167">
        <f t="shared" si="13"/>
        <v>100</v>
      </c>
      <c r="D47" s="166">
        <f t="shared" si="14"/>
        <v>180</v>
      </c>
      <c r="E47" s="167">
        <f t="shared" si="15"/>
        <v>23</v>
      </c>
      <c r="F47" s="167">
        <f t="shared" si="16"/>
        <v>27</v>
      </c>
      <c r="G47" s="166">
        <f t="shared" si="17"/>
        <v>50</v>
      </c>
      <c r="H47" s="167">
        <f t="shared" si="18"/>
        <v>32</v>
      </c>
      <c r="I47" s="167">
        <f t="shared" si="19"/>
        <v>28</v>
      </c>
      <c r="J47" s="166">
        <f t="shared" si="20"/>
        <v>60</v>
      </c>
      <c r="K47" s="167">
        <f t="shared" si="21"/>
        <v>55</v>
      </c>
      <c r="L47" s="167">
        <f t="shared" si="22"/>
        <v>55</v>
      </c>
      <c r="M47" s="166">
        <f t="shared" si="23"/>
        <v>110</v>
      </c>
      <c r="N47" s="193">
        <f t="shared" si="24"/>
        <v>68.75</v>
      </c>
      <c r="O47" s="193">
        <f t="shared" si="24"/>
        <v>55.000000000000007</v>
      </c>
      <c r="P47" s="193">
        <f t="shared" si="24"/>
        <v>61.111111111111114</v>
      </c>
    </row>
    <row r="48" spans="1:16" s="2" customFormat="1" ht="13.5">
      <c r="A48" s="160" t="s">
        <v>10</v>
      </c>
      <c r="B48" s="167">
        <f t="shared" si="12"/>
        <v>118</v>
      </c>
      <c r="C48" s="167">
        <f t="shared" si="13"/>
        <v>123</v>
      </c>
      <c r="D48" s="166">
        <f t="shared" si="14"/>
        <v>241</v>
      </c>
      <c r="E48" s="167">
        <f t="shared" si="15"/>
        <v>35</v>
      </c>
      <c r="F48" s="167">
        <f t="shared" si="16"/>
        <v>35</v>
      </c>
      <c r="G48" s="166">
        <f t="shared" si="17"/>
        <v>70</v>
      </c>
      <c r="H48" s="167">
        <f t="shared" si="18"/>
        <v>27</v>
      </c>
      <c r="I48" s="167">
        <f t="shared" si="19"/>
        <v>28</v>
      </c>
      <c r="J48" s="166">
        <f t="shared" si="20"/>
        <v>55</v>
      </c>
      <c r="K48" s="167">
        <f t="shared" si="21"/>
        <v>62</v>
      </c>
      <c r="L48" s="167">
        <f t="shared" si="22"/>
        <v>63</v>
      </c>
      <c r="M48" s="166">
        <f t="shared" si="23"/>
        <v>125</v>
      </c>
      <c r="N48" s="193">
        <f t="shared" si="24"/>
        <v>52.542372881355938</v>
      </c>
      <c r="O48" s="193">
        <f t="shared" si="24"/>
        <v>51.219512195121951</v>
      </c>
      <c r="P48" s="193">
        <f t="shared" si="24"/>
        <v>51.867219917012456</v>
      </c>
    </row>
    <row r="49" spans="1:16" s="2" customFormat="1" ht="13.5">
      <c r="A49" s="160" t="s">
        <v>14</v>
      </c>
      <c r="B49" s="167">
        <f t="shared" si="12"/>
        <v>99</v>
      </c>
      <c r="C49" s="167">
        <f t="shared" si="13"/>
        <v>121</v>
      </c>
      <c r="D49" s="166">
        <f t="shared" si="14"/>
        <v>220</v>
      </c>
      <c r="E49" s="167">
        <f t="shared" si="15"/>
        <v>27</v>
      </c>
      <c r="F49" s="167">
        <f t="shared" si="16"/>
        <v>42</v>
      </c>
      <c r="G49" s="166">
        <f t="shared" si="17"/>
        <v>69</v>
      </c>
      <c r="H49" s="167">
        <f t="shared" si="18"/>
        <v>30</v>
      </c>
      <c r="I49" s="167">
        <f t="shared" si="19"/>
        <v>28</v>
      </c>
      <c r="J49" s="166">
        <f t="shared" si="20"/>
        <v>58</v>
      </c>
      <c r="K49" s="167">
        <f t="shared" si="21"/>
        <v>57</v>
      </c>
      <c r="L49" s="167">
        <f t="shared" si="22"/>
        <v>70</v>
      </c>
      <c r="M49" s="166">
        <f t="shared" si="23"/>
        <v>127</v>
      </c>
      <c r="N49" s="193">
        <f t="shared" si="24"/>
        <v>57.575757575757578</v>
      </c>
      <c r="O49" s="193">
        <f t="shared" si="24"/>
        <v>57.851239669421481</v>
      </c>
      <c r="P49" s="193">
        <f t="shared" si="24"/>
        <v>57.727272727272727</v>
      </c>
    </row>
    <row r="50" spans="1:16" s="2" customFormat="1" ht="13.5">
      <c r="A50" s="160" t="s">
        <v>20</v>
      </c>
      <c r="B50" s="167">
        <f t="shared" si="12"/>
        <v>98</v>
      </c>
      <c r="C50" s="167">
        <f t="shared" si="13"/>
        <v>97</v>
      </c>
      <c r="D50" s="166">
        <f t="shared" si="14"/>
        <v>195</v>
      </c>
      <c r="E50" s="167">
        <f t="shared" si="15"/>
        <v>27</v>
      </c>
      <c r="F50" s="167">
        <f t="shared" si="16"/>
        <v>34</v>
      </c>
      <c r="G50" s="166">
        <f t="shared" si="17"/>
        <v>61</v>
      </c>
      <c r="H50" s="167">
        <f t="shared" si="18"/>
        <v>34</v>
      </c>
      <c r="I50" s="167">
        <f t="shared" si="19"/>
        <v>26</v>
      </c>
      <c r="J50" s="166">
        <f t="shared" si="20"/>
        <v>60</v>
      </c>
      <c r="K50" s="167">
        <f t="shared" si="21"/>
        <v>61</v>
      </c>
      <c r="L50" s="167">
        <f t="shared" si="22"/>
        <v>60</v>
      </c>
      <c r="M50" s="166">
        <f t="shared" si="23"/>
        <v>121</v>
      </c>
      <c r="N50" s="193">
        <f t="shared" si="24"/>
        <v>62.244897959183675</v>
      </c>
      <c r="O50" s="193">
        <f t="shared" si="24"/>
        <v>61.855670103092784</v>
      </c>
      <c r="P50" s="193">
        <f t="shared" si="24"/>
        <v>62.051282051282051</v>
      </c>
    </row>
    <row r="51" spans="1:16" s="2" customFormat="1" ht="13.5">
      <c r="A51" s="160" t="s">
        <v>23</v>
      </c>
      <c r="B51" s="167">
        <f t="shared" si="12"/>
        <v>79</v>
      </c>
      <c r="C51" s="167">
        <f t="shared" si="13"/>
        <v>80</v>
      </c>
      <c r="D51" s="166">
        <f t="shared" si="14"/>
        <v>159</v>
      </c>
      <c r="E51" s="167">
        <f t="shared" si="15"/>
        <v>27</v>
      </c>
      <c r="F51" s="167">
        <f t="shared" si="16"/>
        <v>31</v>
      </c>
      <c r="G51" s="166">
        <f t="shared" si="17"/>
        <v>58</v>
      </c>
      <c r="H51" s="167">
        <f t="shared" si="18"/>
        <v>20</v>
      </c>
      <c r="I51" s="167">
        <f t="shared" si="19"/>
        <v>18</v>
      </c>
      <c r="J51" s="166">
        <f t="shared" si="20"/>
        <v>38</v>
      </c>
      <c r="K51" s="167">
        <f t="shared" si="21"/>
        <v>47</v>
      </c>
      <c r="L51" s="167">
        <f t="shared" si="22"/>
        <v>49</v>
      </c>
      <c r="M51" s="166">
        <f t="shared" si="23"/>
        <v>96</v>
      </c>
      <c r="N51" s="193">
        <f t="shared" si="24"/>
        <v>59.493670886075947</v>
      </c>
      <c r="O51" s="193">
        <f t="shared" si="24"/>
        <v>61.250000000000007</v>
      </c>
      <c r="P51" s="193">
        <f t="shared" si="24"/>
        <v>60.377358490566039</v>
      </c>
    </row>
    <row r="52" spans="1:16" s="2" customFormat="1" ht="13.5">
      <c r="A52" s="160" t="s">
        <v>35</v>
      </c>
      <c r="B52" s="167">
        <f t="shared" si="12"/>
        <v>216</v>
      </c>
      <c r="C52" s="167">
        <f t="shared" si="13"/>
        <v>269</v>
      </c>
      <c r="D52" s="166">
        <f t="shared" si="14"/>
        <v>485</v>
      </c>
      <c r="E52" s="167">
        <f t="shared" si="15"/>
        <v>59</v>
      </c>
      <c r="F52" s="167">
        <f t="shared" si="16"/>
        <v>68</v>
      </c>
      <c r="G52" s="166">
        <f t="shared" si="17"/>
        <v>127</v>
      </c>
      <c r="H52" s="167">
        <f t="shared" si="18"/>
        <v>76</v>
      </c>
      <c r="I52" s="167">
        <f t="shared" si="19"/>
        <v>40</v>
      </c>
      <c r="J52" s="166">
        <f t="shared" si="20"/>
        <v>116</v>
      </c>
      <c r="K52" s="167">
        <f t="shared" si="21"/>
        <v>135</v>
      </c>
      <c r="L52" s="167">
        <f t="shared" si="22"/>
        <v>108</v>
      </c>
      <c r="M52" s="166">
        <f t="shared" si="23"/>
        <v>243</v>
      </c>
      <c r="N52" s="193">
        <f t="shared" si="24"/>
        <v>62.5</v>
      </c>
      <c r="O52" s="193">
        <f t="shared" si="24"/>
        <v>40.148698884758367</v>
      </c>
      <c r="P52" s="193">
        <f t="shared" si="24"/>
        <v>50.103092783505154</v>
      </c>
    </row>
    <row r="53" spans="1:16" s="2" customFormat="1" ht="13.5">
      <c r="A53" s="160" t="s">
        <v>34</v>
      </c>
      <c r="B53" s="166">
        <f t="shared" ref="B53:M53" si="25">SUM(B40:B52)</f>
        <v>1070</v>
      </c>
      <c r="C53" s="166">
        <f t="shared" si="25"/>
        <v>1169</v>
      </c>
      <c r="D53" s="166">
        <f t="shared" si="25"/>
        <v>2239</v>
      </c>
      <c r="E53" s="166">
        <f t="shared" si="25"/>
        <v>295</v>
      </c>
      <c r="F53" s="166">
        <f t="shared" si="25"/>
        <v>347</v>
      </c>
      <c r="G53" s="166">
        <f t="shared" si="25"/>
        <v>642</v>
      </c>
      <c r="H53" s="166">
        <f t="shared" si="25"/>
        <v>318</v>
      </c>
      <c r="I53" s="166">
        <f t="shared" si="25"/>
        <v>262</v>
      </c>
      <c r="J53" s="166">
        <f t="shared" si="25"/>
        <v>580</v>
      </c>
      <c r="K53" s="166">
        <f t="shared" si="25"/>
        <v>613</v>
      </c>
      <c r="L53" s="166">
        <f t="shared" si="25"/>
        <v>609</v>
      </c>
      <c r="M53" s="166">
        <f t="shared" si="25"/>
        <v>1222</v>
      </c>
      <c r="N53" s="193">
        <f>ROUND(IF(OR(K53=0,B53=0),0,K53/B53*100),2)</f>
        <v>57.29</v>
      </c>
      <c r="O53" s="193">
        <f>ROUND(IF(OR(L53=0,C53=0),0,L53/C53*100),2)</f>
        <v>52.1</v>
      </c>
      <c r="P53" s="193">
        <f>ROUND(IF(OR(M53=0,D53=0),0,M53/D53*100),2)</f>
        <v>54.58</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467" priority="229" stopIfTrue="1" operator="notEqual">
      <formula>B36</formula>
    </cfRule>
  </conditionalFormatting>
  <conditionalFormatting sqref="H49:J49">
    <cfRule type="cellIs" dxfId="466" priority="230" stopIfTrue="1" operator="greaterThan">
      <formula>100</formula>
    </cfRule>
    <cfRule type="cellIs" dxfId="465" priority="231" stopIfTrue="1" operator="notEqual">
      <formula>H36</formula>
    </cfRule>
  </conditionalFormatting>
  <conditionalFormatting sqref="H39:J48">
    <cfRule type="cellIs" dxfId="464" priority="232" stopIfTrue="1" operator="greaterThan">
      <formula>100</formula>
    </cfRule>
  </conditionalFormatting>
  <conditionalFormatting sqref="B49:G49">
    <cfRule type="cellIs" dxfId="463" priority="228" stopIfTrue="1" operator="notEqual">
      <formula>B36</formula>
    </cfRule>
  </conditionalFormatting>
  <conditionalFormatting sqref="H49:J49">
    <cfRule type="cellIs" dxfId="462" priority="226" stopIfTrue="1" operator="greaterThan">
      <formula>100</formula>
    </cfRule>
    <cfRule type="cellIs" dxfId="461" priority="227" stopIfTrue="1" operator="notEqual">
      <formula>H36</formula>
    </cfRule>
  </conditionalFormatting>
  <conditionalFormatting sqref="H39:J48">
    <cfRule type="cellIs" dxfId="460" priority="225" stopIfTrue="1" operator="greaterThan">
      <formula>100</formula>
    </cfRule>
  </conditionalFormatting>
  <conditionalFormatting sqref="B49:G49">
    <cfRule type="cellIs" dxfId="459" priority="224" stopIfTrue="1" operator="notEqual">
      <formula>B36</formula>
    </cfRule>
  </conditionalFormatting>
  <conditionalFormatting sqref="H49:J49">
    <cfRule type="cellIs" dxfId="458" priority="222" stopIfTrue="1" operator="greaterThan">
      <formula>100</formula>
    </cfRule>
    <cfRule type="cellIs" dxfId="457" priority="223" stopIfTrue="1" operator="notEqual">
      <formula>H36</formula>
    </cfRule>
  </conditionalFormatting>
  <conditionalFormatting sqref="H39:J48">
    <cfRule type="cellIs" dxfId="456" priority="221" stopIfTrue="1" operator="greaterThan">
      <formula>100</formula>
    </cfRule>
  </conditionalFormatting>
  <conditionalFormatting sqref="B49:G49">
    <cfRule type="cellIs" dxfId="455" priority="220" stopIfTrue="1" operator="notEqual">
      <formula>B36</formula>
    </cfRule>
  </conditionalFormatting>
  <conditionalFormatting sqref="H49:J49">
    <cfRule type="cellIs" dxfId="454" priority="218" stopIfTrue="1" operator="greaterThan">
      <formula>100</formula>
    </cfRule>
    <cfRule type="cellIs" dxfId="453" priority="219" stopIfTrue="1" operator="notEqual">
      <formula>H36</formula>
    </cfRule>
  </conditionalFormatting>
  <conditionalFormatting sqref="H39:J48">
    <cfRule type="cellIs" dxfId="452" priority="217" stopIfTrue="1" operator="greaterThan">
      <formula>100</formula>
    </cfRule>
  </conditionalFormatting>
  <conditionalFormatting sqref="B49:G49">
    <cfRule type="cellIs" dxfId="451" priority="216" stopIfTrue="1" operator="notEqual">
      <formula>B36</formula>
    </cfRule>
  </conditionalFormatting>
  <conditionalFormatting sqref="H49:J49">
    <cfRule type="cellIs" dxfId="450" priority="214" stopIfTrue="1" operator="greaterThan">
      <formula>100</formula>
    </cfRule>
    <cfRule type="cellIs" dxfId="449" priority="215" stopIfTrue="1" operator="notEqual">
      <formula>H36</formula>
    </cfRule>
  </conditionalFormatting>
  <conditionalFormatting sqref="H39:J48">
    <cfRule type="cellIs" dxfId="448" priority="213" stopIfTrue="1" operator="greaterThan">
      <formula>100</formula>
    </cfRule>
  </conditionalFormatting>
  <conditionalFormatting sqref="B49:G49">
    <cfRule type="cellIs" dxfId="447" priority="212" stopIfTrue="1" operator="notEqual">
      <formula>B36</formula>
    </cfRule>
  </conditionalFormatting>
  <conditionalFormatting sqref="H49:J49">
    <cfRule type="cellIs" dxfId="446" priority="210" stopIfTrue="1" operator="greaterThan">
      <formula>100</formula>
    </cfRule>
    <cfRule type="cellIs" dxfId="445" priority="211" stopIfTrue="1" operator="notEqual">
      <formula>H36</formula>
    </cfRule>
  </conditionalFormatting>
  <conditionalFormatting sqref="H39:J48">
    <cfRule type="cellIs" dxfId="444" priority="209" stopIfTrue="1" operator="greaterThan">
      <formula>100</formula>
    </cfRule>
  </conditionalFormatting>
  <conditionalFormatting sqref="B49:G49">
    <cfRule type="cellIs" dxfId="443" priority="208" stopIfTrue="1" operator="notEqual">
      <formula>B36</formula>
    </cfRule>
  </conditionalFormatting>
  <conditionalFormatting sqref="H49:J49">
    <cfRule type="cellIs" dxfId="442" priority="206" stopIfTrue="1" operator="greaterThan">
      <formula>100</formula>
    </cfRule>
    <cfRule type="cellIs" dxfId="441" priority="207" stopIfTrue="1" operator="notEqual">
      <formula>H36</formula>
    </cfRule>
  </conditionalFormatting>
  <conditionalFormatting sqref="H39:J48">
    <cfRule type="cellIs" dxfId="440" priority="205" stopIfTrue="1" operator="greaterThan">
      <formula>100</formula>
    </cfRule>
  </conditionalFormatting>
  <conditionalFormatting sqref="B49:G49">
    <cfRule type="cellIs" dxfId="439" priority="204" stopIfTrue="1" operator="notEqual">
      <formula>B36</formula>
    </cfRule>
  </conditionalFormatting>
  <conditionalFormatting sqref="H49:J49">
    <cfRule type="cellIs" dxfId="438" priority="202" stopIfTrue="1" operator="greaterThan">
      <formula>100</formula>
    </cfRule>
    <cfRule type="cellIs" dxfId="437" priority="203" stopIfTrue="1" operator="notEqual">
      <formula>H36</formula>
    </cfRule>
  </conditionalFormatting>
  <conditionalFormatting sqref="H39:J48">
    <cfRule type="cellIs" dxfId="436" priority="201" stopIfTrue="1" operator="greaterThan">
      <formula>100</formula>
    </cfRule>
  </conditionalFormatting>
  <conditionalFormatting sqref="B49:G49">
    <cfRule type="cellIs" dxfId="435" priority="200" stopIfTrue="1" operator="notEqual">
      <formula>B36</formula>
    </cfRule>
  </conditionalFormatting>
  <conditionalFormatting sqref="H49:J49">
    <cfRule type="cellIs" dxfId="434" priority="198" stopIfTrue="1" operator="greaterThan">
      <formula>100</formula>
    </cfRule>
    <cfRule type="cellIs" dxfId="433" priority="199" stopIfTrue="1" operator="notEqual">
      <formula>H36</formula>
    </cfRule>
  </conditionalFormatting>
  <conditionalFormatting sqref="H39:J48">
    <cfRule type="cellIs" dxfId="432" priority="197" stopIfTrue="1" operator="greaterThan">
      <formula>100</formula>
    </cfRule>
  </conditionalFormatting>
  <conditionalFormatting sqref="B49:G49">
    <cfRule type="cellIs" dxfId="431" priority="196" stopIfTrue="1" operator="notEqual">
      <formula>B36</formula>
    </cfRule>
  </conditionalFormatting>
  <conditionalFormatting sqref="H49:J49">
    <cfRule type="cellIs" dxfId="430" priority="194" stopIfTrue="1" operator="greaterThan">
      <formula>100</formula>
    </cfRule>
    <cfRule type="cellIs" dxfId="429" priority="195" stopIfTrue="1" operator="notEqual">
      <formula>H36</formula>
    </cfRule>
  </conditionalFormatting>
  <conditionalFormatting sqref="H39:J48">
    <cfRule type="cellIs" dxfId="428" priority="193" stopIfTrue="1" operator="greaterThan">
      <formula>100</formula>
    </cfRule>
  </conditionalFormatting>
  <conditionalFormatting sqref="B49:G49">
    <cfRule type="cellIs" dxfId="427" priority="192" stopIfTrue="1" operator="notEqual">
      <formula>B36</formula>
    </cfRule>
  </conditionalFormatting>
  <conditionalFormatting sqref="H49:J49">
    <cfRule type="cellIs" dxfId="426" priority="190" stopIfTrue="1" operator="greaterThan">
      <formula>100</formula>
    </cfRule>
    <cfRule type="cellIs" dxfId="425" priority="191" stopIfTrue="1" operator="notEqual">
      <formula>H36</formula>
    </cfRule>
  </conditionalFormatting>
  <conditionalFormatting sqref="H39:J48">
    <cfRule type="cellIs" dxfId="424" priority="189" stopIfTrue="1" operator="greaterThan">
      <formula>100</formula>
    </cfRule>
  </conditionalFormatting>
  <conditionalFormatting sqref="B49:G49">
    <cfRule type="cellIs" dxfId="423" priority="188" stopIfTrue="1" operator="notEqual">
      <formula>B36</formula>
    </cfRule>
  </conditionalFormatting>
  <conditionalFormatting sqref="H49:J49">
    <cfRule type="cellIs" dxfId="422" priority="186" stopIfTrue="1" operator="greaterThan">
      <formula>100</formula>
    </cfRule>
    <cfRule type="cellIs" dxfId="421" priority="187" stopIfTrue="1" operator="notEqual">
      <formula>H36</formula>
    </cfRule>
  </conditionalFormatting>
  <conditionalFormatting sqref="H39:J48">
    <cfRule type="cellIs" dxfId="420" priority="185" stopIfTrue="1" operator="greaterThan">
      <formula>100</formula>
    </cfRule>
  </conditionalFormatting>
  <conditionalFormatting sqref="B49:G49">
    <cfRule type="cellIs" dxfId="419" priority="184" stopIfTrue="1" operator="notEqual">
      <formula>B36</formula>
    </cfRule>
  </conditionalFormatting>
  <conditionalFormatting sqref="H49:J49">
    <cfRule type="cellIs" dxfId="418" priority="182" stopIfTrue="1" operator="greaterThan">
      <formula>100</formula>
    </cfRule>
    <cfRule type="cellIs" dxfId="417" priority="183" stopIfTrue="1" operator="notEqual">
      <formula>H36</formula>
    </cfRule>
  </conditionalFormatting>
  <conditionalFormatting sqref="H39:J48">
    <cfRule type="cellIs" dxfId="416" priority="181" stopIfTrue="1" operator="greaterThan">
      <formula>100</formula>
    </cfRule>
  </conditionalFormatting>
  <conditionalFormatting sqref="B49:G49">
    <cfRule type="cellIs" dxfId="415" priority="180" stopIfTrue="1" operator="notEqual">
      <formula>B36</formula>
    </cfRule>
  </conditionalFormatting>
  <conditionalFormatting sqref="H49:J49">
    <cfRule type="cellIs" dxfId="414" priority="178" stopIfTrue="1" operator="greaterThan">
      <formula>100</formula>
    </cfRule>
    <cfRule type="cellIs" dxfId="413" priority="179" stopIfTrue="1" operator="notEqual">
      <formula>H36</formula>
    </cfRule>
  </conditionalFormatting>
  <conditionalFormatting sqref="H39:J48">
    <cfRule type="cellIs" dxfId="412" priority="177" stopIfTrue="1" operator="greaterThan">
      <formula>100</formula>
    </cfRule>
  </conditionalFormatting>
  <conditionalFormatting sqref="B49:G49">
    <cfRule type="cellIs" dxfId="411" priority="176" stopIfTrue="1" operator="notEqual">
      <formula>B36</formula>
    </cfRule>
  </conditionalFormatting>
  <conditionalFormatting sqref="H49:J49">
    <cfRule type="cellIs" dxfId="410" priority="174" stopIfTrue="1" operator="greaterThan">
      <formula>100</formula>
    </cfRule>
    <cfRule type="cellIs" dxfId="409" priority="175" stopIfTrue="1" operator="notEqual">
      <formula>H36</formula>
    </cfRule>
  </conditionalFormatting>
  <conditionalFormatting sqref="H39:J48">
    <cfRule type="cellIs" dxfId="408" priority="173" stopIfTrue="1" operator="greaterThan">
      <formula>100</formula>
    </cfRule>
  </conditionalFormatting>
  <conditionalFormatting sqref="B49:G49">
    <cfRule type="cellIs" dxfId="407" priority="172" stopIfTrue="1" operator="notEqual">
      <formula>B36</formula>
    </cfRule>
  </conditionalFormatting>
  <conditionalFormatting sqref="H49:J49">
    <cfRule type="cellIs" dxfId="406" priority="170" stopIfTrue="1" operator="greaterThan">
      <formula>100</formula>
    </cfRule>
    <cfRule type="cellIs" dxfId="405" priority="171" stopIfTrue="1" operator="notEqual">
      <formula>H36</formula>
    </cfRule>
  </conditionalFormatting>
  <conditionalFormatting sqref="H39:J48">
    <cfRule type="cellIs" dxfId="404" priority="169" stopIfTrue="1" operator="greaterThan">
      <formula>100</formula>
    </cfRule>
  </conditionalFormatting>
  <conditionalFormatting sqref="B49:G49">
    <cfRule type="cellIs" dxfId="403" priority="168" stopIfTrue="1" operator="notEqual">
      <formula>B36</formula>
    </cfRule>
  </conditionalFormatting>
  <conditionalFormatting sqref="H49:J49">
    <cfRule type="cellIs" dxfId="402" priority="166" stopIfTrue="1" operator="greaterThan">
      <formula>100</formula>
    </cfRule>
    <cfRule type="cellIs" dxfId="401" priority="167" stopIfTrue="1" operator="notEqual">
      <formula>H36</formula>
    </cfRule>
  </conditionalFormatting>
  <conditionalFormatting sqref="H39:J48">
    <cfRule type="cellIs" dxfId="400" priority="165" stopIfTrue="1" operator="greaterThan">
      <formula>100</formula>
    </cfRule>
  </conditionalFormatting>
  <conditionalFormatting sqref="B49:G49">
    <cfRule type="cellIs" dxfId="399" priority="164" stopIfTrue="1" operator="notEqual">
      <formula>B36</formula>
    </cfRule>
  </conditionalFormatting>
  <conditionalFormatting sqref="H49:J49">
    <cfRule type="cellIs" dxfId="398" priority="162" stopIfTrue="1" operator="greaterThan">
      <formula>100</formula>
    </cfRule>
    <cfRule type="cellIs" dxfId="397" priority="163" stopIfTrue="1" operator="notEqual">
      <formula>H36</formula>
    </cfRule>
  </conditionalFormatting>
  <conditionalFormatting sqref="H39:J48">
    <cfRule type="cellIs" dxfId="396" priority="161" stopIfTrue="1" operator="greaterThan">
      <formula>100</formula>
    </cfRule>
  </conditionalFormatting>
  <conditionalFormatting sqref="B49:G49">
    <cfRule type="cellIs" dxfId="395" priority="160" stopIfTrue="1" operator="notEqual">
      <formula>B36</formula>
    </cfRule>
  </conditionalFormatting>
  <conditionalFormatting sqref="H49:J49">
    <cfRule type="cellIs" dxfId="394" priority="158" stopIfTrue="1" operator="greaterThan">
      <formula>100</formula>
    </cfRule>
    <cfRule type="cellIs" dxfId="393" priority="159" stopIfTrue="1" operator="notEqual">
      <formula>H36</formula>
    </cfRule>
  </conditionalFormatting>
  <conditionalFormatting sqref="H39:J48">
    <cfRule type="cellIs" dxfId="392" priority="157" stopIfTrue="1" operator="greaterThan">
      <formula>100</formula>
    </cfRule>
  </conditionalFormatting>
  <conditionalFormatting sqref="B49:G49">
    <cfRule type="cellIs" dxfId="391" priority="156" stopIfTrue="1" operator="notEqual">
      <formula>B36</formula>
    </cfRule>
  </conditionalFormatting>
  <conditionalFormatting sqref="H49:J49">
    <cfRule type="cellIs" dxfId="390" priority="154" stopIfTrue="1" operator="greaterThan">
      <formula>100</formula>
    </cfRule>
    <cfRule type="cellIs" dxfId="389" priority="155" stopIfTrue="1" operator="notEqual">
      <formula>H36</formula>
    </cfRule>
  </conditionalFormatting>
  <conditionalFormatting sqref="H39:J48">
    <cfRule type="cellIs" dxfId="388" priority="153" stopIfTrue="1" operator="greaterThan">
      <formula>100</formula>
    </cfRule>
  </conditionalFormatting>
  <conditionalFormatting sqref="B49:G49">
    <cfRule type="cellIs" dxfId="387" priority="152" stopIfTrue="1" operator="notEqual">
      <formula>B36</formula>
    </cfRule>
  </conditionalFormatting>
  <conditionalFormatting sqref="H49:J49">
    <cfRule type="cellIs" dxfId="386" priority="150" stopIfTrue="1" operator="greaterThan">
      <formula>100</formula>
    </cfRule>
    <cfRule type="cellIs" dxfId="385" priority="151" stopIfTrue="1" operator="notEqual">
      <formula>H36</formula>
    </cfRule>
  </conditionalFormatting>
  <conditionalFormatting sqref="H39:J48">
    <cfRule type="cellIs" dxfId="384" priority="149" stopIfTrue="1" operator="greaterThan">
      <formula>100</formula>
    </cfRule>
  </conditionalFormatting>
  <conditionalFormatting sqref="B49:G49">
    <cfRule type="cellIs" dxfId="383" priority="148" stopIfTrue="1" operator="notEqual">
      <formula>B36</formula>
    </cfRule>
  </conditionalFormatting>
  <conditionalFormatting sqref="H49:J49">
    <cfRule type="cellIs" dxfId="382" priority="146" stopIfTrue="1" operator="greaterThan">
      <formula>100</formula>
    </cfRule>
    <cfRule type="cellIs" dxfId="381" priority="147" stopIfTrue="1" operator="notEqual">
      <formula>H36</formula>
    </cfRule>
  </conditionalFormatting>
  <conditionalFormatting sqref="H39:J48">
    <cfRule type="cellIs" dxfId="380" priority="145" stopIfTrue="1" operator="greaterThan">
      <formula>100</formula>
    </cfRule>
  </conditionalFormatting>
  <conditionalFormatting sqref="B49:G49">
    <cfRule type="cellIs" dxfId="379" priority="144" stopIfTrue="1" operator="notEqual">
      <formula>B36</formula>
    </cfRule>
  </conditionalFormatting>
  <conditionalFormatting sqref="H49:J49">
    <cfRule type="cellIs" dxfId="378" priority="142" stopIfTrue="1" operator="greaterThan">
      <formula>100</formula>
    </cfRule>
    <cfRule type="cellIs" dxfId="377" priority="143" stopIfTrue="1" operator="notEqual">
      <formula>H36</formula>
    </cfRule>
  </conditionalFormatting>
  <conditionalFormatting sqref="H39:J48">
    <cfRule type="cellIs" dxfId="376" priority="141" stopIfTrue="1" operator="greaterThan">
      <formula>100</formula>
    </cfRule>
  </conditionalFormatting>
  <conditionalFormatting sqref="B49:G49">
    <cfRule type="cellIs" dxfId="375" priority="140" stopIfTrue="1" operator="notEqual">
      <formula>B36</formula>
    </cfRule>
  </conditionalFormatting>
  <conditionalFormatting sqref="H49:J49">
    <cfRule type="cellIs" dxfId="374" priority="138" stopIfTrue="1" operator="greaterThan">
      <formula>100</formula>
    </cfRule>
    <cfRule type="cellIs" dxfId="373" priority="139" stopIfTrue="1" operator="notEqual">
      <formula>H36</formula>
    </cfRule>
  </conditionalFormatting>
  <conditionalFormatting sqref="H39:J48">
    <cfRule type="cellIs" dxfId="372" priority="137" stopIfTrue="1" operator="greaterThan">
      <formula>100</formula>
    </cfRule>
  </conditionalFormatting>
  <conditionalFormatting sqref="B49:G49">
    <cfRule type="cellIs" dxfId="371" priority="136" stopIfTrue="1" operator="notEqual">
      <formula>B36</formula>
    </cfRule>
  </conditionalFormatting>
  <conditionalFormatting sqref="H49:J49">
    <cfRule type="cellIs" dxfId="370" priority="134" stopIfTrue="1" operator="greaterThan">
      <formula>100</formula>
    </cfRule>
    <cfRule type="cellIs" dxfId="369" priority="135" stopIfTrue="1" operator="notEqual">
      <formula>H36</formula>
    </cfRule>
  </conditionalFormatting>
  <conditionalFormatting sqref="H39:J48">
    <cfRule type="cellIs" dxfId="368" priority="133" stopIfTrue="1" operator="greaterThan">
      <formula>100</formula>
    </cfRule>
  </conditionalFormatting>
  <conditionalFormatting sqref="B49:G49">
    <cfRule type="cellIs" dxfId="367" priority="132" stopIfTrue="1" operator="notEqual">
      <formula>B36</formula>
    </cfRule>
  </conditionalFormatting>
  <conditionalFormatting sqref="H49:J49">
    <cfRule type="cellIs" dxfId="366" priority="130" stopIfTrue="1" operator="greaterThan">
      <formula>100</formula>
    </cfRule>
    <cfRule type="cellIs" dxfId="365" priority="131" stopIfTrue="1" operator="notEqual">
      <formula>H36</formula>
    </cfRule>
  </conditionalFormatting>
  <conditionalFormatting sqref="H39:J48">
    <cfRule type="cellIs" dxfId="364" priority="129" stopIfTrue="1" operator="greaterThan">
      <formula>100</formula>
    </cfRule>
  </conditionalFormatting>
  <conditionalFormatting sqref="B49:G49">
    <cfRule type="cellIs" dxfId="363" priority="128" stopIfTrue="1" operator="notEqual">
      <formula>B36</formula>
    </cfRule>
  </conditionalFormatting>
  <conditionalFormatting sqref="H49:J49">
    <cfRule type="cellIs" dxfId="362" priority="126" stopIfTrue="1" operator="greaterThan">
      <formula>100</formula>
    </cfRule>
    <cfRule type="cellIs" dxfId="361" priority="127" stopIfTrue="1" operator="notEqual">
      <formula>H36</formula>
    </cfRule>
  </conditionalFormatting>
  <conditionalFormatting sqref="H39:J48">
    <cfRule type="cellIs" dxfId="360" priority="125" stopIfTrue="1" operator="greaterThan">
      <formula>100</formula>
    </cfRule>
  </conditionalFormatting>
  <conditionalFormatting sqref="B49:G49">
    <cfRule type="cellIs" dxfId="359" priority="124" stopIfTrue="1" operator="notEqual">
      <formula>B36</formula>
    </cfRule>
  </conditionalFormatting>
  <conditionalFormatting sqref="H49:J49">
    <cfRule type="cellIs" dxfId="358" priority="122" stopIfTrue="1" operator="greaterThan">
      <formula>100</formula>
    </cfRule>
    <cfRule type="cellIs" dxfId="357" priority="123" stopIfTrue="1" operator="notEqual">
      <formula>H36</formula>
    </cfRule>
  </conditionalFormatting>
  <conditionalFormatting sqref="H39:J48">
    <cfRule type="cellIs" dxfId="356" priority="121" stopIfTrue="1" operator="greaterThan">
      <formula>100</formula>
    </cfRule>
  </conditionalFormatting>
  <conditionalFormatting sqref="B49:G49">
    <cfRule type="cellIs" dxfId="355" priority="120" stopIfTrue="1" operator="notEqual">
      <formula>B36</formula>
    </cfRule>
  </conditionalFormatting>
  <conditionalFormatting sqref="H49:J49">
    <cfRule type="cellIs" dxfId="354" priority="118" stopIfTrue="1" operator="greaterThan">
      <formula>100</formula>
    </cfRule>
    <cfRule type="cellIs" dxfId="353" priority="119" stopIfTrue="1" operator="notEqual">
      <formula>H36</formula>
    </cfRule>
  </conditionalFormatting>
  <conditionalFormatting sqref="H39:J48">
    <cfRule type="cellIs" dxfId="352" priority="117" stopIfTrue="1" operator="greaterThan">
      <formula>100</formula>
    </cfRule>
  </conditionalFormatting>
  <conditionalFormatting sqref="B49:G49">
    <cfRule type="cellIs" dxfId="351" priority="116" stopIfTrue="1" operator="notEqual">
      <formula>B36</formula>
    </cfRule>
  </conditionalFormatting>
  <conditionalFormatting sqref="H49:J49">
    <cfRule type="cellIs" dxfId="350" priority="114" stopIfTrue="1" operator="greaterThan">
      <formula>100</formula>
    </cfRule>
    <cfRule type="cellIs" dxfId="349" priority="115" stopIfTrue="1" operator="notEqual">
      <formula>H36</formula>
    </cfRule>
  </conditionalFormatting>
  <conditionalFormatting sqref="H39:J48">
    <cfRule type="cellIs" dxfId="348" priority="113" stopIfTrue="1" operator="greaterThan">
      <formula>100</formula>
    </cfRule>
  </conditionalFormatting>
  <conditionalFormatting sqref="B49:G49">
    <cfRule type="cellIs" dxfId="347" priority="112" stopIfTrue="1" operator="notEqual">
      <formula>B36</formula>
    </cfRule>
  </conditionalFormatting>
  <conditionalFormatting sqref="H49:J49">
    <cfRule type="cellIs" dxfId="346" priority="110" stopIfTrue="1" operator="greaterThan">
      <formula>100</formula>
    </cfRule>
    <cfRule type="cellIs" dxfId="345" priority="111" stopIfTrue="1" operator="notEqual">
      <formula>H36</formula>
    </cfRule>
  </conditionalFormatting>
  <conditionalFormatting sqref="H39:J48">
    <cfRule type="cellIs" dxfId="344" priority="109" stopIfTrue="1" operator="greaterThan">
      <formula>100</formula>
    </cfRule>
  </conditionalFormatting>
  <conditionalFormatting sqref="B49:G49">
    <cfRule type="cellIs" dxfId="343" priority="108" stopIfTrue="1" operator="notEqual">
      <formula>B36</formula>
    </cfRule>
  </conditionalFormatting>
  <conditionalFormatting sqref="H49:J49">
    <cfRule type="cellIs" dxfId="342" priority="106" stopIfTrue="1" operator="greaterThan">
      <formula>100</formula>
    </cfRule>
    <cfRule type="cellIs" dxfId="341" priority="107" stopIfTrue="1" operator="notEqual">
      <formula>H36</formula>
    </cfRule>
  </conditionalFormatting>
  <conditionalFormatting sqref="H39:J48">
    <cfRule type="cellIs" dxfId="340" priority="105" stopIfTrue="1" operator="greaterThan">
      <formula>100</formula>
    </cfRule>
  </conditionalFormatting>
  <conditionalFormatting sqref="B49:G49">
    <cfRule type="cellIs" dxfId="339" priority="104" stopIfTrue="1" operator="notEqual">
      <formula>B36</formula>
    </cfRule>
  </conditionalFormatting>
  <conditionalFormatting sqref="H49:J49">
    <cfRule type="cellIs" dxfId="338" priority="102" stopIfTrue="1" operator="greaterThan">
      <formula>100</formula>
    </cfRule>
    <cfRule type="cellIs" dxfId="337" priority="103" stopIfTrue="1" operator="notEqual">
      <formula>H36</formula>
    </cfRule>
  </conditionalFormatting>
  <conditionalFormatting sqref="H39:J48">
    <cfRule type="cellIs" dxfId="336" priority="101" stopIfTrue="1" operator="greaterThan">
      <formula>100</formula>
    </cfRule>
  </conditionalFormatting>
  <conditionalFormatting sqref="B49:G49">
    <cfRule type="cellIs" dxfId="335" priority="100" stopIfTrue="1" operator="notEqual">
      <formula>B36</formula>
    </cfRule>
  </conditionalFormatting>
  <conditionalFormatting sqref="H49:J49">
    <cfRule type="cellIs" dxfId="334" priority="98" stopIfTrue="1" operator="greaterThan">
      <formula>100</formula>
    </cfRule>
    <cfRule type="cellIs" dxfId="333" priority="99" stopIfTrue="1" operator="notEqual">
      <formula>H36</formula>
    </cfRule>
  </conditionalFormatting>
  <conditionalFormatting sqref="H39:J48">
    <cfRule type="cellIs" dxfId="332" priority="97" stopIfTrue="1" operator="greaterThan">
      <formula>100</formula>
    </cfRule>
  </conditionalFormatting>
  <conditionalFormatting sqref="B49:G49">
    <cfRule type="cellIs" dxfId="331" priority="96" stopIfTrue="1" operator="notEqual">
      <formula>B36</formula>
    </cfRule>
  </conditionalFormatting>
  <conditionalFormatting sqref="H49:J49">
    <cfRule type="cellIs" dxfId="330" priority="94" stopIfTrue="1" operator="greaterThan">
      <formula>100</formula>
    </cfRule>
    <cfRule type="cellIs" dxfId="329" priority="95" stopIfTrue="1" operator="notEqual">
      <formula>H36</formula>
    </cfRule>
  </conditionalFormatting>
  <conditionalFormatting sqref="H39:J48">
    <cfRule type="cellIs" dxfId="328" priority="93" stopIfTrue="1" operator="greaterThan">
      <formula>100</formula>
    </cfRule>
  </conditionalFormatting>
  <conditionalFormatting sqref="B49:G49">
    <cfRule type="cellIs" dxfId="327" priority="92" stopIfTrue="1" operator="notEqual">
      <formula>B36</formula>
    </cfRule>
  </conditionalFormatting>
  <conditionalFormatting sqref="H49:J49">
    <cfRule type="cellIs" dxfId="326" priority="90" stopIfTrue="1" operator="greaterThan">
      <formula>100</formula>
    </cfRule>
    <cfRule type="cellIs" dxfId="325" priority="91" stopIfTrue="1" operator="notEqual">
      <formula>H36</formula>
    </cfRule>
  </conditionalFormatting>
  <conditionalFormatting sqref="H39:J48">
    <cfRule type="cellIs" dxfId="324" priority="89" stopIfTrue="1" operator="greaterThan">
      <formula>100</formula>
    </cfRule>
  </conditionalFormatting>
  <conditionalFormatting sqref="B49:G49">
    <cfRule type="cellIs" dxfId="323" priority="88" stopIfTrue="1" operator="notEqual">
      <formula>B36</formula>
    </cfRule>
  </conditionalFormatting>
  <conditionalFormatting sqref="H49:J49">
    <cfRule type="cellIs" dxfId="322" priority="86" stopIfTrue="1" operator="greaterThan">
      <formula>100</formula>
    </cfRule>
    <cfRule type="cellIs" dxfId="321" priority="87" stopIfTrue="1" operator="notEqual">
      <formula>H36</formula>
    </cfRule>
  </conditionalFormatting>
  <conditionalFormatting sqref="H39:J48">
    <cfRule type="cellIs" dxfId="320" priority="85" stopIfTrue="1" operator="greaterThan">
      <formula>100</formula>
    </cfRule>
  </conditionalFormatting>
  <conditionalFormatting sqref="B49:G49">
    <cfRule type="cellIs" dxfId="319" priority="84" stopIfTrue="1" operator="notEqual">
      <formula>B36</formula>
    </cfRule>
  </conditionalFormatting>
  <conditionalFormatting sqref="H49:J49">
    <cfRule type="cellIs" dxfId="318" priority="82" stopIfTrue="1" operator="greaterThan">
      <formula>100</formula>
    </cfRule>
    <cfRule type="cellIs" dxfId="317" priority="83" stopIfTrue="1" operator="notEqual">
      <formula>H36</formula>
    </cfRule>
  </conditionalFormatting>
  <conditionalFormatting sqref="H39:J48">
    <cfRule type="cellIs" dxfId="316" priority="81" stopIfTrue="1" operator="greaterThan">
      <formula>100</formula>
    </cfRule>
  </conditionalFormatting>
  <conditionalFormatting sqref="B49:G49">
    <cfRule type="cellIs" dxfId="315" priority="80" stopIfTrue="1" operator="notEqual">
      <formula>B36</formula>
    </cfRule>
  </conditionalFormatting>
  <conditionalFormatting sqref="H49:J49">
    <cfRule type="cellIs" dxfId="314" priority="78" stopIfTrue="1" operator="greaterThan">
      <formula>100</formula>
    </cfRule>
    <cfRule type="cellIs" dxfId="313" priority="79" stopIfTrue="1" operator="notEqual">
      <formula>H36</formula>
    </cfRule>
  </conditionalFormatting>
  <conditionalFormatting sqref="H39:J48">
    <cfRule type="cellIs" dxfId="312" priority="77" stopIfTrue="1" operator="greaterThan">
      <formula>100</formula>
    </cfRule>
  </conditionalFormatting>
  <conditionalFormatting sqref="B49:G49">
    <cfRule type="cellIs" dxfId="311" priority="76" stopIfTrue="1" operator="notEqual">
      <formula>B36</formula>
    </cfRule>
  </conditionalFormatting>
  <conditionalFormatting sqref="H49:J49">
    <cfRule type="cellIs" dxfId="310" priority="74" stopIfTrue="1" operator="greaterThan">
      <formula>100</formula>
    </cfRule>
    <cfRule type="cellIs" dxfId="309" priority="75" stopIfTrue="1" operator="notEqual">
      <formula>H36</formula>
    </cfRule>
  </conditionalFormatting>
  <conditionalFormatting sqref="H39:J48">
    <cfRule type="cellIs" dxfId="308" priority="73" stopIfTrue="1" operator="greaterThan">
      <formula>100</formula>
    </cfRule>
  </conditionalFormatting>
  <conditionalFormatting sqref="B49:G49">
    <cfRule type="cellIs" dxfId="307" priority="72" stopIfTrue="1" operator="notEqual">
      <formula>B36</formula>
    </cfRule>
  </conditionalFormatting>
  <conditionalFormatting sqref="H49:J49">
    <cfRule type="cellIs" dxfId="306" priority="70" stopIfTrue="1" operator="greaterThan">
      <formula>100</formula>
    </cfRule>
    <cfRule type="cellIs" dxfId="305" priority="71" stopIfTrue="1" operator="notEqual">
      <formula>H36</formula>
    </cfRule>
  </conditionalFormatting>
  <conditionalFormatting sqref="H39:J48">
    <cfRule type="cellIs" dxfId="304" priority="69" stopIfTrue="1" operator="greaterThan">
      <formula>100</formula>
    </cfRule>
  </conditionalFormatting>
  <conditionalFormatting sqref="B49:G49">
    <cfRule type="cellIs" dxfId="303" priority="68" stopIfTrue="1" operator="notEqual">
      <formula>B36</formula>
    </cfRule>
  </conditionalFormatting>
  <conditionalFormatting sqref="H49:J49">
    <cfRule type="cellIs" dxfId="302" priority="66" stopIfTrue="1" operator="greaterThan">
      <formula>100</formula>
    </cfRule>
    <cfRule type="cellIs" dxfId="301" priority="67" stopIfTrue="1" operator="notEqual">
      <formula>H36</formula>
    </cfRule>
  </conditionalFormatting>
  <conditionalFormatting sqref="H39:J48">
    <cfRule type="cellIs" dxfId="300" priority="65" stopIfTrue="1" operator="greaterThan">
      <formula>100</formula>
    </cfRule>
  </conditionalFormatting>
  <conditionalFormatting sqref="B49:G49">
    <cfRule type="cellIs" dxfId="299" priority="64" stopIfTrue="1" operator="notEqual">
      <formula>B36</formula>
    </cfRule>
  </conditionalFormatting>
  <conditionalFormatting sqref="H49:J49">
    <cfRule type="cellIs" dxfId="298" priority="62" stopIfTrue="1" operator="greaterThan">
      <formula>100</formula>
    </cfRule>
    <cfRule type="cellIs" dxfId="297" priority="63" stopIfTrue="1" operator="notEqual">
      <formula>H36</formula>
    </cfRule>
  </conditionalFormatting>
  <conditionalFormatting sqref="H39:J48">
    <cfRule type="cellIs" dxfId="296" priority="61" stopIfTrue="1" operator="greaterThan">
      <formula>100</formula>
    </cfRule>
  </conditionalFormatting>
  <conditionalFormatting sqref="B49:G49">
    <cfRule type="cellIs" dxfId="295" priority="60" stopIfTrue="1" operator="notEqual">
      <formula>B36</formula>
    </cfRule>
  </conditionalFormatting>
  <conditionalFormatting sqref="H49:J49">
    <cfRule type="cellIs" dxfId="294" priority="58" stopIfTrue="1" operator="greaterThan">
      <formula>100</formula>
    </cfRule>
    <cfRule type="cellIs" dxfId="293" priority="59" stopIfTrue="1" operator="notEqual">
      <formula>H36</formula>
    </cfRule>
  </conditionalFormatting>
  <conditionalFormatting sqref="H39:J48">
    <cfRule type="cellIs" dxfId="292" priority="57" stopIfTrue="1" operator="greaterThan">
      <formula>100</formula>
    </cfRule>
  </conditionalFormatting>
  <conditionalFormatting sqref="B49:G49">
    <cfRule type="cellIs" dxfId="291" priority="56" stopIfTrue="1" operator="notEqual">
      <formula>B36</formula>
    </cfRule>
  </conditionalFormatting>
  <conditionalFormatting sqref="H49:J49">
    <cfRule type="cellIs" dxfId="290" priority="54" stopIfTrue="1" operator="greaterThan">
      <formula>100</formula>
    </cfRule>
    <cfRule type="cellIs" dxfId="289" priority="55" stopIfTrue="1" operator="notEqual">
      <formula>H36</formula>
    </cfRule>
  </conditionalFormatting>
  <conditionalFormatting sqref="H39:J48">
    <cfRule type="cellIs" dxfId="288" priority="53" stopIfTrue="1" operator="greaterThan">
      <formula>100</formula>
    </cfRule>
  </conditionalFormatting>
  <conditionalFormatting sqref="B49:G49">
    <cfRule type="cellIs" dxfId="287" priority="52" stopIfTrue="1" operator="notEqual">
      <formula>B36</formula>
    </cfRule>
  </conditionalFormatting>
  <conditionalFormatting sqref="H49:J49">
    <cfRule type="cellIs" dxfId="286" priority="50" stopIfTrue="1" operator="greaterThan">
      <formula>100</formula>
    </cfRule>
    <cfRule type="cellIs" dxfId="285" priority="51" stopIfTrue="1" operator="notEqual">
      <formula>H36</formula>
    </cfRule>
  </conditionalFormatting>
  <conditionalFormatting sqref="H39:J48">
    <cfRule type="cellIs" dxfId="284" priority="49" stopIfTrue="1" operator="greaterThan">
      <formula>100</formula>
    </cfRule>
  </conditionalFormatting>
  <conditionalFormatting sqref="B49:G49">
    <cfRule type="cellIs" dxfId="283" priority="48" stopIfTrue="1" operator="notEqual">
      <formula>B36</formula>
    </cfRule>
  </conditionalFormatting>
  <conditionalFormatting sqref="H49:J49">
    <cfRule type="cellIs" dxfId="282" priority="46" stopIfTrue="1" operator="greaterThan">
      <formula>100</formula>
    </cfRule>
    <cfRule type="cellIs" dxfId="281" priority="47" stopIfTrue="1" operator="notEqual">
      <formula>H36</formula>
    </cfRule>
  </conditionalFormatting>
  <conditionalFormatting sqref="H39:J48">
    <cfRule type="cellIs" dxfId="280" priority="45" stopIfTrue="1" operator="greaterThan">
      <formula>100</formula>
    </cfRule>
  </conditionalFormatting>
  <conditionalFormatting sqref="B53:G53">
    <cfRule type="cellIs" dxfId="279" priority="44" stopIfTrue="1" operator="notEqual">
      <formula>B38</formula>
    </cfRule>
  </conditionalFormatting>
  <conditionalFormatting sqref="H53:J53">
    <cfRule type="cellIs" dxfId="278" priority="42" stopIfTrue="1" operator="greaterThan">
      <formula>100</formula>
    </cfRule>
    <cfRule type="cellIs" dxfId="277" priority="43" stopIfTrue="1" operator="notEqual">
      <formula>H38</formula>
    </cfRule>
  </conditionalFormatting>
  <conditionalFormatting sqref="H40:J52">
    <cfRule type="cellIs" dxfId="276" priority="41" stopIfTrue="1" operator="greaterThan">
      <formula>100</formula>
    </cfRule>
  </conditionalFormatting>
  <conditionalFormatting sqref="B53:G53">
    <cfRule type="cellIs" dxfId="275" priority="40" stopIfTrue="1" operator="notEqual">
      <formula>B38</formula>
    </cfRule>
  </conditionalFormatting>
  <conditionalFormatting sqref="H53:J53">
    <cfRule type="cellIs" dxfId="274" priority="38" stopIfTrue="1" operator="greaterThan">
      <formula>100</formula>
    </cfRule>
    <cfRule type="cellIs" dxfId="273" priority="39" stopIfTrue="1" operator="notEqual">
      <formula>H38</formula>
    </cfRule>
  </conditionalFormatting>
  <conditionalFormatting sqref="H40:J52">
    <cfRule type="cellIs" dxfId="272" priority="37" stopIfTrue="1" operator="greaterThan">
      <formula>100</formula>
    </cfRule>
  </conditionalFormatting>
  <conditionalFormatting sqref="B49:G49">
    <cfRule type="cellIs" dxfId="271" priority="36" stopIfTrue="1" operator="notEqual">
      <formula>B36</formula>
    </cfRule>
  </conditionalFormatting>
  <conditionalFormatting sqref="H49:J49">
    <cfRule type="cellIs" dxfId="270" priority="34" stopIfTrue="1" operator="greaterThan">
      <formula>100</formula>
    </cfRule>
    <cfRule type="cellIs" dxfId="269" priority="35" stopIfTrue="1" operator="notEqual">
      <formula>H36</formula>
    </cfRule>
  </conditionalFormatting>
  <conditionalFormatting sqref="H39:J48">
    <cfRule type="cellIs" dxfId="268" priority="33" stopIfTrue="1" operator="greaterThan">
      <formula>100</formula>
    </cfRule>
  </conditionalFormatting>
  <conditionalFormatting sqref="B53:G53">
    <cfRule type="cellIs" dxfId="267" priority="32" stopIfTrue="1" operator="notEqual">
      <formula>B38</formula>
    </cfRule>
  </conditionalFormatting>
  <conditionalFormatting sqref="H53:J53">
    <cfRule type="cellIs" dxfId="266" priority="30" stopIfTrue="1" operator="greaterThan">
      <formula>100</formula>
    </cfRule>
    <cfRule type="cellIs" dxfId="265" priority="31" stopIfTrue="1" operator="notEqual">
      <formula>H38</formula>
    </cfRule>
  </conditionalFormatting>
  <conditionalFormatting sqref="H40:J52">
    <cfRule type="cellIs" dxfId="264" priority="29" stopIfTrue="1" operator="greaterThan">
      <formula>100</formula>
    </cfRule>
  </conditionalFormatting>
  <conditionalFormatting sqref="B53:G53">
    <cfRule type="cellIs" dxfId="263" priority="28" stopIfTrue="1" operator="notEqual">
      <formula>B38</formula>
    </cfRule>
  </conditionalFormatting>
  <conditionalFormatting sqref="H53:J53">
    <cfRule type="cellIs" dxfId="262" priority="26" stopIfTrue="1" operator="greaterThan">
      <formula>100</formula>
    </cfRule>
    <cfRule type="cellIs" dxfId="261" priority="27" stopIfTrue="1" operator="notEqual">
      <formula>H38</formula>
    </cfRule>
  </conditionalFormatting>
  <conditionalFormatting sqref="H40:J52">
    <cfRule type="cellIs" dxfId="260" priority="25" stopIfTrue="1" operator="greaterThan">
      <formula>100</formula>
    </cfRule>
  </conditionalFormatting>
  <conditionalFormatting sqref="B49:G49">
    <cfRule type="cellIs" dxfId="259" priority="24" stopIfTrue="1" operator="notEqual">
      <formula>B36</formula>
    </cfRule>
  </conditionalFormatting>
  <conditionalFormatting sqref="H49:J49">
    <cfRule type="cellIs" dxfId="258" priority="22" stopIfTrue="1" operator="greaterThan">
      <formula>100</formula>
    </cfRule>
    <cfRule type="cellIs" dxfId="257" priority="23" stopIfTrue="1" operator="notEqual">
      <formula>H36</formula>
    </cfRule>
  </conditionalFormatting>
  <conditionalFormatting sqref="H39:J48">
    <cfRule type="cellIs" dxfId="256" priority="21" stopIfTrue="1" operator="greaterThan">
      <formula>100</formula>
    </cfRule>
  </conditionalFormatting>
  <conditionalFormatting sqref="B53:G53">
    <cfRule type="cellIs" dxfId="255" priority="20" stopIfTrue="1" operator="notEqual">
      <formula>B38</formula>
    </cfRule>
  </conditionalFormatting>
  <conditionalFormatting sqref="H53:J53">
    <cfRule type="cellIs" dxfId="254" priority="18" stopIfTrue="1" operator="greaterThan">
      <formula>100</formula>
    </cfRule>
    <cfRule type="cellIs" dxfId="253" priority="19" stopIfTrue="1" operator="notEqual">
      <formula>H38</formula>
    </cfRule>
  </conditionalFormatting>
  <conditionalFormatting sqref="H40:J52">
    <cfRule type="cellIs" dxfId="252" priority="17" stopIfTrue="1" operator="greaterThan">
      <formula>100</formula>
    </cfRule>
  </conditionalFormatting>
  <conditionalFormatting sqref="B53:G53">
    <cfRule type="cellIs" dxfId="251" priority="16" stopIfTrue="1" operator="notEqual">
      <formula>B38</formula>
    </cfRule>
  </conditionalFormatting>
  <conditionalFormatting sqref="H53:J53">
    <cfRule type="cellIs" dxfId="250" priority="14" stopIfTrue="1" operator="greaterThan">
      <formula>100</formula>
    </cfRule>
    <cfRule type="cellIs" dxfId="249" priority="15" stopIfTrue="1" operator="notEqual">
      <formula>H38</formula>
    </cfRule>
  </conditionalFormatting>
  <conditionalFormatting sqref="H40:J52">
    <cfRule type="cellIs" dxfId="248" priority="13" stopIfTrue="1" operator="greaterThan">
      <formula>100</formula>
    </cfRule>
  </conditionalFormatting>
  <conditionalFormatting sqref="B53:G53">
    <cfRule type="cellIs" dxfId="247" priority="12" stopIfTrue="1" operator="notEqual">
      <formula>B38</formula>
    </cfRule>
  </conditionalFormatting>
  <conditionalFormatting sqref="H53:J53">
    <cfRule type="cellIs" dxfId="246" priority="10" stopIfTrue="1" operator="greaterThan">
      <formula>100</formula>
    </cfRule>
    <cfRule type="cellIs" dxfId="245" priority="11" stopIfTrue="1" operator="notEqual">
      <formula>H38</formula>
    </cfRule>
  </conditionalFormatting>
  <conditionalFormatting sqref="H40:J52">
    <cfRule type="cellIs" dxfId="244" priority="9" stopIfTrue="1" operator="greaterThan">
      <formula>100</formula>
    </cfRule>
  </conditionalFormatting>
  <conditionalFormatting sqref="B53:G53">
    <cfRule type="cellIs" dxfId="243" priority="8" stopIfTrue="1" operator="notEqual">
      <formula>B38</formula>
    </cfRule>
  </conditionalFormatting>
  <conditionalFormatting sqref="H53:J53">
    <cfRule type="cellIs" dxfId="242" priority="6" stopIfTrue="1" operator="greaterThan">
      <formula>100</formula>
    </cfRule>
    <cfRule type="cellIs" dxfId="241" priority="7" stopIfTrue="1" operator="notEqual">
      <formula>H38</formula>
    </cfRule>
  </conditionalFormatting>
  <conditionalFormatting sqref="H40:J52">
    <cfRule type="cellIs" dxfId="240" priority="5" stopIfTrue="1" operator="greaterThan">
      <formula>100</formula>
    </cfRule>
  </conditionalFormatting>
  <conditionalFormatting sqref="B53:M53">
    <cfRule type="cellIs" dxfId="239" priority="4" stopIfTrue="1" operator="notEqual">
      <formula>B38</formula>
    </cfRule>
  </conditionalFormatting>
  <conditionalFormatting sqref="N53:P53">
    <cfRule type="cellIs" dxfId="238" priority="2" stopIfTrue="1" operator="greaterThan">
      <formula>100</formula>
    </cfRule>
    <cfRule type="cellIs" dxfId="237" priority="3" stopIfTrue="1" operator="notEqual">
      <formula>N38</formula>
    </cfRule>
  </conditionalFormatting>
  <conditionalFormatting sqref="N40:P52">
    <cfRule type="cellIs" dxfId="23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I36" sqref="I36"/>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78</v>
      </c>
      <c r="C6" s="168">
        <f t="shared" si="0"/>
        <v>61</v>
      </c>
      <c r="D6" s="171">
        <f t="shared" ref="D6:D16" si="1">SUM(B6:C6)</f>
        <v>139</v>
      </c>
      <c r="E6" s="174"/>
      <c r="F6" s="174"/>
      <c r="G6" s="174"/>
      <c r="H6" s="174"/>
      <c r="I6" s="174"/>
      <c r="J6" s="174"/>
      <c r="K6" s="179">
        <f t="shared" ref="K6:L16" si="2">K42</f>
        <v>28</v>
      </c>
      <c r="L6" s="183">
        <f t="shared" si="2"/>
        <v>31</v>
      </c>
      <c r="M6" s="188">
        <f t="shared" ref="M6:M17" si="3">SUM(K6:L6)</f>
        <v>59</v>
      </c>
      <c r="N6" s="91">
        <f t="shared" ref="N6:P17" si="4">IF(OR(K6=0,B6=0),0,K6/B6*100)</f>
        <v>35.897435897435898</v>
      </c>
      <c r="O6" s="194">
        <f t="shared" si="4"/>
        <v>50.819672131147541</v>
      </c>
      <c r="P6" s="196">
        <f t="shared" si="4"/>
        <v>42.446043165467628</v>
      </c>
    </row>
    <row r="7" spans="1:16" s="2" customFormat="1" ht="22.5" hidden="1" customHeight="1">
      <c r="A7" s="8" t="s">
        <v>7</v>
      </c>
      <c r="B7" s="161">
        <f t="shared" si="0"/>
        <v>65</v>
      </c>
      <c r="C7" s="168">
        <f t="shared" si="0"/>
        <v>58</v>
      </c>
      <c r="D7" s="130">
        <f t="shared" si="1"/>
        <v>123</v>
      </c>
      <c r="E7" s="175"/>
      <c r="F7" s="175"/>
      <c r="G7" s="175"/>
      <c r="H7" s="175"/>
      <c r="I7" s="175"/>
      <c r="J7" s="175"/>
      <c r="K7" s="162">
        <f t="shared" si="2"/>
        <v>30</v>
      </c>
      <c r="L7" s="169">
        <f t="shared" si="2"/>
        <v>20</v>
      </c>
      <c r="M7" s="130">
        <f t="shared" si="3"/>
        <v>50</v>
      </c>
      <c r="N7" s="139">
        <f t="shared" si="4"/>
        <v>46.153846153846153</v>
      </c>
      <c r="O7" s="145">
        <f t="shared" si="4"/>
        <v>34.482758620689658</v>
      </c>
      <c r="P7" s="151">
        <f t="shared" si="4"/>
        <v>40.650406504065039</v>
      </c>
    </row>
    <row r="8" spans="1:16" s="2" customFormat="1" ht="22.5" hidden="1" customHeight="1">
      <c r="A8" s="8" t="s">
        <v>11</v>
      </c>
      <c r="B8" s="161">
        <f t="shared" si="0"/>
        <v>54</v>
      </c>
      <c r="C8" s="168">
        <f t="shared" si="0"/>
        <v>60</v>
      </c>
      <c r="D8" s="130">
        <f t="shared" si="1"/>
        <v>114</v>
      </c>
      <c r="E8" s="175"/>
      <c r="F8" s="175"/>
      <c r="G8" s="175"/>
      <c r="H8" s="175"/>
      <c r="I8" s="175"/>
      <c r="J8" s="175"/>
      <c r="K8" s="162">
        <f t="shared" si="2"/>
        <v>27</v>
      </c>
      <c r="L8" s="169">
        <f t="shared" si="2"/>
        <v>29</v>
      </c>
      <c r="M8" s="130">
        <f t="shared" si="3"/>
        <v>56</v>
      </c>
      <c r="N8" s="139">
        <f t="shared" si="4"/>
        <v>50</v>
      </c>
      <c r="O8" s="145">
        <f t="shared" si="4"/>
        <v>48.333333333333336</v>
      </c>
      <c r="P8" s="151">
        <f t="shared" si="4"/>
        <v>49.122807017543856</v>
      </c>
    </row>
    <row r="9" spans="1:16" s="2" customFormat="1" ht="22.5" hidden="1" customHeight="1">
      <c r="A9" s="8" t="s">
        <v>5</v>
      </c>
      <c r="B9" s="161">
        <f t="shared" si="0"/>
        <v>69</v>
      </c>
      <c r="C9" s="168">
        <f t="shared" si="0"/>
        <v>75</v>
      </c>
      <c r="D9" s="130">
        <f t="shared" si="1"/>
        <v>144</v>
      </c>
      <c r="E9" s="175"/>
      <c r="F9" s="175"/>
      <c r="G9" s="175"/>
      <c r="H9" s="175"/>
      <c r="I9" s="175"/>
      <c r="J9" s="175"/>
      <c r="K9" s="162">
        <f t="shared" si="2"/>
        <v>36</v>
      </c>
      <c r="L9" s="169">
        <f t="shared" si="2"/>
        <v>39</v>
      </c>
      <c r="M9" s="130">
        <f t="shared" si="3"/>
        <v>75</v>
      </c>
      <c r="N9" s="139">
        <f t="shared" si="4"/>
        <v>52.173913043478258</v>
      </c>
      <c r="O9" s="145">
        <f t="shared" si="4"/>
        <v>52</v>
      </c>
      <c r="P9" s="151">
        <f t="shared" si="4"/>
        <v>52.083333333333336</v>
      </c>
    </row>
    <row r="10" spans="1:16" s="2" customFormat="1" ht="22.5" hidden="1" customHeight="1">
      <c r="A10" s="8" t="s">
        <v>17</v>
      </c>
      <c r="B10" s="161">
        <f t="shared" si="0"/>
        <v>57</v>
      </c>
      <c r="C10" s="168">
        <f t="shared" si="0"/>
        <v>63</v>
      </c>
      <c r="D10" s="130">
        <f t="shared" si="1"/>
        <v>120</v>
      </c>
      <c r="E10" s="175"/>
      <c r="F10" s="175"/>
      <c r="G10" s="175"/>
      <c r="H10" s="175"/>
      <c r="I10" s="175"/>
      <c r="J10" s="175"/>
      <c r="K10" s="162">
        <f t="shared" si="2"/>
        <v>33</v>
      </c>
      <c r="L10" s="169">
        <f t="shared" si="2"/>
        <v>35</v>
      </c>
      <c r="M10" s="130">
        <f t="shared" si="3"/>
        <v>68</v>
      </c>
      <c r="N10" s="139">
        <f t="shared" si="4"/>
        <v>57.894736842105267</v>
      </c>
      <c r="O10" s="145">
        <f t="shared" si="4"/>
        <v>55.555555555555557</v>
      </c>
      <c r="P10" s="151">
        <f t="shared" si="4"/>
        <v>56.666666666666664</v>
      </c>
    </row>
    <row r="11" spans="1:16" s="2" customFormat="1" ht="22.5" hidden="1" customHeight="1">
      <c r="A11" s="8" t="s">
        <v>4</v>
      </c>
      <c r="B11" s="161">
        <f t="shared" si="0"/>
        <v>102</v>
      </c>
      <c r="C11" s="168">
        <f t="shared" si="0"/>
        <v>83</v>
      </c>
      <c r="D11" s="130">
        <f t="shared" si="1"/>
        <v>185</v>
      </c>
      <c r="E11" s="175"/>
      <c r="F11" s="175"/>
      <c r="G11" s="175"/>
      <c r="H11" s="175"/>
      <c r="I11" s="175"/>
      <c r="J11" s="175"/>
      <c r="K11" s="162">
        <f t="shared" si="2"/>
        <v>66</v>
      </c>
      <c r="L11" s="169">
        <f t="shared" si="2"/>
        <v>52</v>
      </c>
      <c r="M11" s="130">
        <f t="shared" si="3"/>
        <v>118</v>
      </c>
      <c r="N11" s="139">
        <f t="shared" si="4"/>
        <v>64.705882352941174</v>
      </c>
      <c r="O11" s="145">
        <f t="shared" si="4"/>
        <v>62.650602409638559</v>
      </c>
      <c r="P11" s="151">
        <f t="shared" si="4"/>
        <v>63.78378378378379</v>
      </c>
    </row>
    <row r="12" spans="1:16" s="2" customFormat="1" ht="22.5" hidden="1" customHeight="1">
      <c r="A12" s="8" t="s">
        <v>10</v>
      </c>
      <c r="B12" s="161">
        <f t="shared" si="0"/>
        <v>103</v>
      </c>
      <c r="C12" s="168">
        <f t="shared" si="0"/>
        <v>117</v>
      </c>
      <c r="D12" s="130">
        <f t="shared" si="1"/>
        <v>220</v>
      </c>
      <c r="E12" s="175"/>
      <c r="F12" s="175"/>
      <c r="G12" s="175"/>
      <c r="H12" s="175"/>
      <c r="I12" s="175"/>
      <c r="J12" s="175"/>
      <c r="K12" s="162">
        <f t="shared" si="2"/>
        <v>60</v>
      </c>
      <c r="L12" s="169">
        <f t="shared" si="2"/>
        <v>68</v>
      </c>
      <c r="M12" s="130">
        <f t="shared" si="3"/>
        <v>128</v>
      </c>
      <c r="N12" s="139">
        <f t="shared" si="4"/>
        <v>58.252427184466015</v>
      </c>
      <c r="O12" s="145">
        <f t="shared" si="4"/>
        <v>58.119658119658126</v>
      </c>
      <c r="P12" s="151">
        <f t="shared" si="4"/>
        <v>58.18181818181818</v>
      </c>
    </row>
    <row r="13" spans="1:16" s="2" customFormat="1" ht="22.5" hidden="1" customHeight="1">
      <c r="A13" s="8" t="s">
        <v>14</v>
      </c>
      <c r="B13" s="161">
        <f t="shared" si="0"/>
        <v>92</v>
      </c>
      <c r="C13" s="168">
        <f t="shared" si="0"/>
        <v>98</v>
      </c>
      <c r="D13" s="130">
        <f t="shared" si="1"/>
        <v>190</v>
      </c>
      <c r="E13" s="175"/>
      <c r="F13" s="175"/>
      <c r="G13" s="175"/>
      <c r="H13" s="175"/>
      <c r="I13" s="175"/>
      <c r="J13" s="175"/>
      <c r="K13" s="162">
        <f t="shared" si="2"/>
        <v>59</v>
      </c>
      <c r="L13" s="169">
        <f t="shared" si="2"/>
        <v>70</v>
      </c>
      <c r="M13" s="130">
        <f t="shared" si="3"/>
        <v>129</v>
      </c>
      <c r="N13" s="139">
        <f t="shared" si="4"/>
        <v>64.130434782608688</v>
      </c>
      <c r="O13" s="145">
        <f t="shared" si="4"/>
        <v>71.428571428571431</v>
      </c>
      <c r="P13" s="151">
        <f t="shared" si="4"/>
        <v>67.89473684210526</v>
      </c>
    </row>
    <row r="14" spans="1:16" s="2" customFormat="1" ht="22.5" hidden="1" customHeight="1">
      <c r="A14" s="8" t="s">
        <v>20</v>
      </c>
      <c r="B14" s="161">
        <f t="shared" si="0"/>
        <v>94</v>
      </c>
      <c r="C14" s="168">
        <f t="shared" si="0"/>
        <v>80</v>
      </c>
      <c r="D14" s="130">
        <f t="shared" si="1"/>
        <v>174</v>
      </c>
      <c r="E14" s="175"/>
      <c r="F14" s="175"/>
      <c r="G14" s="175"/>
      <c r="H14" s="175"/>
      <c r="I14" s="175"/>
      <c r="J14" s="175"/>
      <c r="K14" s="162">
        <f t="shared" si="2"/>
        <v>62</v>
      </c>
      <c r="L14" s="169">
        <f t="shared" si="2"/>
        <v>54</v>
      </c>
      <c r="M14" s="130">
        <f t="shared" si="3"/>
        <v>116</v>
      </c>
      <c r="N14" s="139">
        <f t="shared" si="4"/>
        <v>65.957446808510639</v>
      </c>
      <c r="O14" s="145">
        <f t="shared" si="4"/>
        <v>67.5</v>
      </c>
      <c r="P14" s="151">
        <f t="shared" si="4"/>
        <v>66.666666666666657</v>
      </c>
    </row>
    <row r="15" spans="1:16" s="2" customFormat="1" ht="22.5" hidden="1" customHeight="1">
      <c r="A15" s="8" t="s">
        <v>23</v>
      </c>
      <c r="B15" s="161">
        <f t="shared" si="0"/>
        <v>75</v>
      </c>
      <c r="C15" s="168">
        <f t="shared" si="0"/>
        <v>86</v>
      </c>
      <c r="D15" s="130">
        <f t="shared" si="1"/>
        <v>161</v>
      </c>
      <c r="E15" s="174"/>
      <c r="F15" s="174"/>
      <c r="G15" s="174"/>
      <c r="H15" s="174"/>
      <c r="I15" s="174"/>
      <c r="J15" s="174"/>
      <c r="K15" s="161">
        <f t="shared" si="2"/>
        <v>53</v>
      </c>
      <c r="L15" s="168">
        <f t="shared" si="2"/>
        <v>55</v>
      </c>
      <c r="M15" s="130">
        <f t="shared" si="3"/>
        <v>108</v>
      </c>
      <c r="N15" s="139">
        <f t="shared" si="4"/>
        <v>70.666666666666671</v>
      </c>
      <c r="O15" s="145">
        <f t="shared" si="4"/>
        <v>63.953488372093027</v>
      </c>
      <c r="P15" s="151">
        <f t="shared" si="4"/>
        <v>67.080745341614914</v>
      </c>
    </row>
    <row r="16" spans="1:16" s="2" customFormat="1" ht="22.5" hidden="1" customHeight="1">
      <c r="A16" s="10" t="s">
        <v>35</v>
      </c>
      <c r="B16" s="162">
        <f t="shared" si="0"/>
        <v>256</v>
      </c>
      <c r="C16" s="169">
        <f t="shared" si="0"/>
        <v>330</v>
      </c>
      <c r="D16" s="172">
        <f t="shared" si="1"/>
        <v>586</v>
      </c>
      <c r="E16" s="176"/>
      <c r="F16" s="176"/>
      <c r="G16" s="176"/>
      <c r="H16" s="176"/>
      <c r="I16" s="176"/>
      <c r="J16" s="176"/>
      <c r="K16" s="162">
        <f t="shared" si="2"/>
        <v>146</v>
      </c>
      <c r="L16" s="169">
        <f t="shared" si="2"/>
        <v>151</v>
      </c>
      <c r="M16" s="130">
        <f t="shared" si="3"/>
        <v>297</v>
      </c>
      <c r="N16" s="190">
        <f t="shared" si="4"/>
        <v>57.03125</v>
      </c>
      <c r="O16" s="195">
        <f t="shared" si="4"/>
        <v>45.757575757575758</v>
      </c>
      <c r="P16" s="197">
        <f t="shared" si="4"/>
        <v>50.682593856655288</v>
      </c>
    </row>
    <row r="17" spans="1:24" s="2" customFormat="1" ht="22.5" hidden="1" customHeight="1">
      <c r="A17" s="11" t="s">
        <v>34</v>
      </c>
      <c r="B17" s="42">
        <f>SUM(B6:B16)</f>
        <v>1045</v>
      </c>
      <c r="C17" s="22">
        <f>SUM(C6:C16)</f>
        <v>1111</v>
      </c>
      <c r="D17" s="37">
        <f>SUM(D6:D16)</f>
        <v>2156</v>
      </c>
      <c r="E17" s="177"/>
      <c r="F17" s="177"/>
      <c r="G17" s="177"/>
      <c r="H17" s="177"/>
      <c r="I17" s="177"/>
      <c r="J17" s="177"/>
      <c r="K17" s="42">
        <f>SUM(K6:K16)</f>
        <v>600</v>
      </c>
      <c r="L17" s="22">
        <f>SUM(L6:L16)</f>
        <v>604</v>
      </c>
      <c r="M17" s="37">
        <f t="shared" si="3"/>
        <v>1204</v>
      </c>
      <c r="N17" s="143">
        <f t="shared" si="4"/>
        <v>57.41626794258373</v>
      </c>
      <c r="O17" s="149">
        <f t="shared" si="4"/>
        <v>54.365436543654369</v>
      </c>
      <c r="P17" s="155">
        <f t="shared" si="4"/>
        <v>55.844155844155843</v>
      </c>
    </row>
    <row r="18" spans="1:24" hidden="1"/>
    <row r="19" spans="1:24" hidden="1"/>
    <row r="20" spans="1:24" s="2" customFormat="1" ht="22.5" customHeight="1">
      <c r="A20" s="156" t="str">
        <f>'49御薗第３'!A20:L20</f>
        <v>令和７年７月２０日執行　参議院議員通常選挙</v>
      </c>
      <c r="B20" s="163"/>
      <c r="C20" s="163"/>
      <c r="D20" s="163"/>
      <c r="E20" s="163"/>
      <c r="F20" s="163"/>
      <c r="G20" s="163"/>
      <c r="H20" s="163"/>
      <c r="I20" s="163"/>
      <c r="J20" s="163"/>
      <c r="K20" s="163"/>
      <c r="L20" s="184"/>
      <c r="M20" s="15" t="s">
        <v>137</v>
      </c>
      <c r="N20" s="31"/>
      <c r="O20" s="15" t="s">
        <v>138</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9</v>
      </c>
      <c r="C23" s="170">
        <v>12</v>
      </c>
      <c r="D23" s="171">
        <f t="shared" ref="D23:D35" si="5">SUM(B23:C23)</f>
        <v>21</v>
      </c>
      <c r="E23" s="164">
        <v>1</v>
      </c>
      <c r="F23" s="170">
        <v>5</v>
      </c>
      <c r="G23" s="171">
        <f t="shared" ref="G23:G35" si="6">SUM(E23:F23)</f>
        <v>6</v>
      </c>
      <c r="H23" s="164">
        <v>4</v>
      </c>
      <c r="I23" s="170">
        <v>3</v>
      </c>
      <c r="J23" s="171">
        <f t="shared" ref="J23:J35" si="7">SUM(H23:I23)</f>
        <v>7</v>
      </c>
      <c r="K23" s="180">
        <f t="shared" ref="K23:L35" si="8">E23+H23</f>
        <v>5</v>
      </c>
      <c r="L23" s="185">
        <f t="shared" si="8"/>
        <v>8</v>
      </c>
      <c r="M23" s="189">
        <f t="shared" ref="M23:M35" si="9">SUM(K23:L23)</f>
        <v>13</v>
      </c>
      <c r="N23" s="91">
        <f t="shared" ref="N23:P36" si="10">IF(OR(K23=0,B23=0),0,K23/B23*100)</f>
        <v>55.555555555555557</v>
      </c>
      <c r="O23" s="97">
        <f t="shared" si="10"/>
        <v>66.666666666666657</v>
      </c>
      <c r="P23" s="103">
        <f t="shared" si="10"/>
        <v>61.904761904761905</v>
      </c>
      <c r="Q23" s="158"/>
      <c r="R23" s="198"/>
      <c r="S23" s="1" t="s">
        <v>28</v>
      </c>
      <c r="T23" s="1"/>
      <c r="U23" s="1"/>
      <c r="V23" s="1"/>
      <c r="W23" s="1"/>
      <c r="X23" s="1"/>
    </row>
    <row r="24" spans="1:24" s="2" customFormat="1" ht="22.5" customHeight="1">
      <c r="A24" s="157" t="s">
        <v>70</v>
      </c>
      <c r="B24" s="164">
        <v>11</v>
      </c>
      <c r="C24" s="170">
        <v>15</v>
      </c>
      <c r="D24" s="171">
        <f t="shared" si="5"/>
        <v>26</v>
      </c>
      <c r="E24" s="164">
        <v>5</v>
      </c>
      <c r="F24" s="170">
        <v>2</v>
      </c>
      <c r="G24" s="171">
        <f t="shared" si="6"/>
        <v>7</v>
      </c>
      <c r="H24" s="164">
        <v>3</v>
      </c>
      <c r="I24" s="170">
        <v>7</v>
      </c>
      <c r="J24" s="171">
        <f t="shared" si="7"/>
        <v>10</v>
      </c>
      <c r="K24" s="181">
        <f t="shared" si="8"/>
        <v>8</v>
      </c>
      <c r="L24" s="186">
        <f t="shared" si="8"/>
        <v>9</v>
      </c>
      <c r="M24" s="130">
        <f t="shared" si="9"/>
        <v>17</v>
      </c>
      <c r="N24" s="139">
        <f t="shared" si="10"/>
        <v>72.727272727272734</v>
      </c>
      <c r="O24" s="145">
        <f t="shared" si="10"/>
        <v>60</v>
      </c>
      <c r="P24" s="151">
        <f t="shared" si="10"/>
        <v>65.384615384615387</v>
      </c>
      <c r="R24" s="1"/>
      <c r="S24" s="1" t="s">
        <v>61</v>
      </c>
      <c r="T24" s="1"/>
      <c r="U24" s="1"/>
      <c r="V24" s="1"/>
      <c r="W24" s="1"/>
      <c r="X24" s="1"/>
    </row>
    <row r="25" spans="1:24" s="2" customFormat="1" ht="22.5" customHeight="1">
      <c r="A25" s="65" t="s">
        <v>0</v>
      </c>
      <c r="B25" s="164">
        <v>78</v>
      </c>
      <c r="C25" s="170">
        <v>61</v>
      </c>
      <c r="D25" s="171">
        <f t="shared" si="5"/>
        <v>139</v>
      </c>
      <c r="E25" s="164">
        <v>14</v>
      </c>
      <c r="F25" s="170">
        <v>18</v>
      </c>
      <c r="G25" s="171">
        <f t="shared" si="6"/>
        <v>32</v>
      </c>
      <c r="H25" s="164">
        <v>14</v>
      </c>
      <c r="I25" s="170">
        <v>13</v>
      </c>
      <c r="J25" s="171">
        <f t="shared" si="7"/>
        <v>27</v>
      </c>
      <c r="K25" s="181">
        <f t="shared" si="8"/>
        <v>28</v>
      </c>
      <c r="L25" s="186">
        <f t="shared" si="8"/>
        <v>31</v>
      </c>
      <c r="M25" s="171">
        <f t="shared" si="9"/>
        <v>59</v>
      </c>
      <c r="N25" s="191">
        <f t="shared" si="10"/>
        <v>35.897435897435898</v>
      </c>
      <c r="O25" s="101">
        <f t="shared" si="10"/>
        <v>50.819672131147541</v>
      </c>
      <c r="P25" s="107">
        <f t="shared" si="10"/>
        <v>42.446043165467628</v>
      </c>
      <c r="S25" s="1" t="s">
        <v>21</v>
      </c>
      <c r="T25" s="1"/>
      <c r="U25" s="1"/>
      <c r="V25" s="1"/>
      <c r="W25" s="1"/>
      <c r="X25" s="1"/>
    </row>
    <row r="26" spans="1:24" s="2" customFormat="1" ht="22.5" customHeight="1">
      <c r="A26" s="8" t="s">
        <v>7</v>
      </c>
      <c r="B26" s="164">
        <v>65</v>
      </c>
      <c r="C26" s="170">
        <v>58</v>
      </c>
      <c r="D26" s="130">
        <f t="shared" si="5"/>
        <v>123</v>
      </c>
      <c r="E26" s="164">
        <v>14</v>
      </c>
      <c r="F26" s="170">
        <v>16</v>
      </c>
      <c r="G26" s="130">
        <f t="shared" si="6"/>
        <v>30</v>
      </c>
      <c r="H26" s="164">
        <v>16</v>
      </c>
      <c r="I26" s="170">
        <v>4</v>
      </c>
      <c r="J26" s="130">
        <f t="shared" si="7"/>
        <v>20</v>
      </c>
      <c r="K26" s="181">
        <f t="shared" si="8"/>
        <v>30</v>
      </c>
      <c r="L26" s="186">
        <f t="shared" si="8"/>
        <v>20</v>
      </c>
      <c r="M26" s="130">
        <f t="shared" si="9"/>
        <v>50</v>
      </c>
      <c r="N26" s="139">
        <f t="shared" si="10"/>
        <v>46.153846153846153</v>
      </c>
      <c r="O26" s="145">
        <f t="shared" si="10"/>
        <v>34.482758620689658</v>
      </c>
      <c r="P26" s="151">
        <f t="shared" si="10"/>
        <v>40.650406504065039</v>
      </c>
    </row>
    <row r="27" spans="1:24" s="2" customFormat="1" ht="22.5" customHeight="1">
      <c r="A27" s="8" t="s">
        <v>11</v>
      </c>
      <c r="B27" s="164">
        <v>54</v>
      </c>
      <c r="C27" s="170">
        <v>60</v>
      </c>
      <c r="D27" s="130">
        <f t="shared" si="5"/>
        <v>114</v>
      </c>
      <c r="E27" s="164">
        <v>15</v>
      </c>
      <c r="F27" s="170">
        <v>20</v>
      </c>
      <c r="G27" s="130">
        <f t="shared" si="6"/>
        <v>35</v>
      </c>
      <c r="H27" s="164">
        <v>12</v>
      </c>
      <c r="I27" s="170">
        <v>9</v>
      </c>
      <c r="J27" s="130">
        <f t="shared" si="7"/>
        <v>21</v>
      </c>
      <c r="K27" s="181">
        <f t="shared" si="8"/>
        <v>27</v>
      </c>
      <c r="L27" s="186">
        <f t="shared" si="8"/>
        <v>29</v>
      </c>
      <c r="M27" s="130">
        <f t="shared" si="9"/>
        <v>56</v>
      </c>
      <c r="N27" s="139">
        <f t="shared" si="10"/>
        <v>50</v>
      </c>
      <c r="O27" s="145">
        <f t="shared" si="10"/>
        <v>48.333333333333336</v>
      </c>
      <c r="P27" s="151">
        <f t="shared" si="10"/>
        <v>49.122807017543856</v>
      </c>
      <c r="R27" s="199"/>
      <c r="S27" s="1" t="s">
        <v>16</v>
      </c>
    </row>
    <row r="28" spans="1:24" s="2" customFormat="1" ht="22.5" customHeight="1">
      <c r="A28" s="8" t="s">
        <v>5</v>
      </c>
      <c r="B28" s="164">
        <v>69</v>
      </c>
      <c r="C28" s="170">
        <v>75</v>
      </c>
      <c r="D28" s="130">
        <f t="shared" si="5"/>
        <v>144</v>
      </c>
      <c r="E28" s="164">
        <v>18</v>
      </c>
      <c r="F28" s="170">
        <v>18</v>
      </c>
      <c r="G28" s="130">
        <f t="shared" si="6"/>
        <v>36</v>
      </c>
      <c r="H28" s="164">
        <v>18</v>
      </c>
      <c r="I28" s="170">
        <v>21</v>
      </c>
      <c r="J28" s="130">
        <f t="shared" si="7"/>
        <v>39</v>
      </c>
      <c r="K28" s="181">
        <f t="shared" si="8"/>
        <v>36</v>
      </c>
      <c r="L28" s="186">
        <f t="shared" si="8"/>
        <v>39</v>
      </c>
      <c r="M28" s="130">
        <f t="shared" si="9"/>
        <v>75</v>
      </c>
      <c r="N28" s="139">
        <f t="shared" si="10"/>
        <v>52.173913043478258</v>
      </c>
      <c r="O28" s="145">
        <f t="shared" si="10"/>
        <v>52</v>
      </c>
      <c r="P28" s="151">
        <f t="shared" si="10"/>
        <v>52.083333333333336</v>
      </c>
      <c r="S28" s="1" t="s">
        <v>62</v>
      </c>
    </row>
    <row r="29" spans="1:24" s="2" customFormat="1" ht="22.5" customHeight="1">
      <c r="A29" s="8" t="s">
        <v>17</v>
      </c>
      <c r="B29" s="164">
        <v>57</v>
      </c>
      <c r="C29" s="170">
        <v>63</v>
      </c>
      <c r="D29" s="130">
        <f t="shared" si="5"/>
        <v>120</v>
      </c>
      <c r="E29" s="164">
        <v>19</v>
      </c>
      <c r="F29" s="170">
        <v>20</v>
      </c>
      <c r="G29" s="130">
        <f t="shared" si="6"/>
        <v>39</v>
      </c>
      <c r="H29" s="164">
        <v>14</v>
      </c>
      <c r="I29" s="170">
        <v>15</v>
      </c>
      <c r="J29" s="130">
        <f t="shared" si="7"/>
        <v>29</v>
      </c>
      <c r="K29" s="181">
        <f t="shared" si="8"/>
        <v>33</v>
      </c>
      <c r="L29" s="186">
        <f t="shared" si="8"/>
        <v>35</v>
      </c>
      <c r="M29" s="130">
        <f t="shared" si="9"/>
        <v>68</v>
      </c>
      <c r="N29" s="139">
        <f t="shared" si="10"/>
        <v>57.894736842105267</v>
      </c>
      <c r="O29" s="145">
        <f t="shared" si="10"/>
        <v>55.555555555555557</v>
      </c>
      <c r="P29" s="151">
        <f t="shared" si="10"/>
        <v>56.666666666666664</v>
      </c>
    </row>
    <row r="30" spans="1:24" s="2" customFormat="1" ht="22.5" customHeight="1">
      <c r="A30" s="8" t="s">
        <v>4</v>
      </c>
      <c r="B30" s="164">
        <v>102</v>
      </c>
      <c r="C30" s="170">
        <v>83</v>
      </c>
      <c r="D30" s="130">
        <f t="shared" si="5"/>
        <v>185</v>
      </c>
      <c r="E30" s="164">
        <v>28</v>
      </c>
      <c r="F30" s="170">
        <v>20</v>
      </c>
      <c r="G30" s="130">
        <f t="shared" si="6"/>
        <v>48</v>
      </c>
      <c r="H30" s="164">
        <v>38</v>
      </c>
      <c r="I30" s="170">
        <v>32</v>
      </c>
      <c r="J30" s="130">
        <f t="shared" si="7"/>
        <v>70</v>
      </c>
      <c r="K30" s="181">
        <f t="shared" si="8"/>
        <v>66</v>
      </c>
      <c r="L30" s="186">
        <f t="shared" si="8"/>
        <v>52</v>
      </c>
      <c r="M30" s="130">
        <f t="shared" si="9"/>
        <v>118</v>
      </c>
      <c r="N30" s="139">
        <f t="shared" si="10"/>
        <v>64.705882352941174</v>
      </c>
      <c r="O30" s="145">
        <f t="shared" si="10"/>
        <v>62.650602409638559</v>
      </c>
      <c r="P30" s="151">
        <f t="shared" si="10"/>
        <v>63.78378378378379</v>
      </c>
    </row>
    <row r="31" spans="1:24" s="2" customFormat="1" ht="22.5" customHeight="1">
      <c r="A31" s="8" t="s">
        <v>10</v>
      </c>
      <c r="B31" s="164">
        <v>103</v>
      </c>
      <c r="C31" s="170">
        <v>117</v>
      </c>
      <c r="D31" s="130">
        <f t="shared" si="5"/>
        <v>220</v>
      </c>
      <c r="E31" s="164">
        <v>30</v>
      </c>
      <c r="F31" s="170">
        <v>41</v>
      </c>
      <c r="G31" s="130">
        <f t="shared" si="6"/>
        <v>71</v>
      </c>
      <c r="H31" s="164">
        <v>30</v>
      </c>
      <c r="I31" s="170">
        <v>27</v>
      </c>
      <c r="J31" s="130">
        <f t="shared" si="7"/>
        <v>57</v>
      </c>
      <c r="K31" s="181">
        <f t="shared" si="8"/>
        <v>60</v>
      </c>
      <c r="L31" s="186">
        <f t="shared" si="8"/>
        <v>68</v>
      </c>
      <c r="M31" s="130">
        <f t="shared" si="9"/>
        <v>128</v>
      </c>
      <c r="N31" s="139">
        <f t="shared" si="10"/>
        <v>58.252427184466015</v>
      </c>
      <c r="O31" s="145">
        <f t="shared" si="10"/>
        <v>58.119658119658126</v>
      </c>
      <c r="P31" s="151">
        <f t="shared" si="10"/>
        <v>58.18181818181818</v>
      </c>
    </row>
    <row r="32" spans="1:24" s="2" customFormat="1" ht="22.5" customHeight="1">
      <c r="A32" s="8" t="s">
        <v>14</v>
      </c>
      <c r="B32" s="164">
        <v>92</v>
      </c>
      <c r="C32" s="170">
        <v>98</v>
      </c>
      <c r="D32" s="130">
        <f t="shared" si="5"/>
        <v>190</v>
      </c>
      <c r="E32" s="164">
        <v>29</v>
      </c>
      <c r="F32" s="170">
        <v>33</v>
      </c>
      <c r="G32" s="130">
        <f t="shared" si="6"/>
        <v>62</v>
      </c>
      <c r="H32" s="164">
        <v>30</v>
      </c>
      <c r="I32" s="170">
        <v>37</v>
      </c>
      <c r="J32" s="130">
        <f t="shared" si="7"/>
        <v>67</v>
      </c>
      <c r="K32" s="181">
        <f t="shared" si="8"/>
        <v>59</v>
      </c>
      <c r="L32" s="186">
        <f t="shared" si="8"/>
        <v>70</v>
      </c>
      <c r="M32" s="130">
        <f t="shared" si="9"/>
        <v>129</v>
      </c>
      <c r="N32" s="139">
        <f t="shared" si="10"/>
        <v>64.130434782608688</v>
      </c>
      <c r="O32" s="145">
        <f t="shared" si="10"/>
        <v>71.428571428571431</v>
      </c>
      <c r="P32" s="151">
        <f t="shared" si="10"/>
        <v>67.89473684210526</v>
      </c>
    </row>
    <row r="33" spans="1:16" s="2" customFormat="1" ht="22.5" customHeight="1">
      <c r="A33" s="8" t="s">
        <v>20</v>
      </c>
      <c r="B33" s="164">
        <v>94</v>
      </c>
      <c r="C33" s="170">
        <v>80</v>
      </c>
      <c r="D33" s="130">
        <f t="shared" si="5"/>
        <v>174</v>
      </c>
      <c r="E33" s="164">
        <v>30</v>
      </c>
      <c r="F33" s="170">
        <v>28</v>
      </c>
      <c r="G33" s="130">
        <f t="shared" si="6"/>
        <v>58</v>
      </c>
      <c r="H33" s="164">
        <v>32</v>
      </c>
      <c r="I33" s="170">
        <v>26</v>
      </c>
      <c r="J33" s="130">
        <f t="shared" si="7"/>
        <v>58</v>
      </c>
      <c r="K33" s="181">
        <f t="shared" si="8"/>
        <v>62</v>
      </c>
      <c r="L33" s="186">
        <f t="shared" si="8"/>
        <v>54</v>
      </c>
      <c r="M33" s="130">
        <f t="shared" si="9"/>
        <v>116</v>
      </c>
      <c r="N33" s="139">
        <f t="shared" si="10"/>
        <v>65.957446808510639</v>
      </c>
      <c r="O33" s="145">
        <f t="shared" si="10"/>
        <v>67.5</v>
      </c>
      <c r="P33" s="151">
        <f t="shared" si="10"/>
        <v>66.666666666666657</v>
      </c>
    </row>
    <row r="34" spans="1:16" s="2" customFormat="1" ht="22.5" customHeight="1">
      <c r="A34" s="8" t="s">
        <v>23</v>
      </c>
      <c r="B34" s="164">
        <v>75</v>
      </c>
      <c r="C34" s="170">
        <v>86</v>
      </c>
      <c r="D34" s="130">
        <f t="shared" si="5"/>
        <v>161</v>
      </c>
      <c r="E34" s="164">
        <v>27</v>
      </c>
      <c r="F34" s="170">
        <v>24</v>
      </c>
      <c r="G34" s="130">
        <f t="shared" si="6"/>
        <v>51</v>
      </c>
      <c r="H34" s="164">
        <v>26</v>
      </c>
      <c r="I34" s="170">
        <v>31</v>
      </c>
      <c r="J34" s="130">
        <f t="shared" si="7"/>
        <v>57</v>
      </c>
      <c r="K34" s="181">
        <f t="shared" si="8"/>
        <v>53</v>
      </c>
      <c r="L34" s="186">
        <f t="shared" si="8"/>
        <v>55</v>
      </c>
      <c r="M34" s="130">
        <f t="shared" si="9"/>
        <v>108</v>
      </c>
      <c r="N34" s="139">
        <f t="shared" si="10"/>
        <v>70.666666666666671</v>
      </c>
      <c r="O34" s="145">
        <f t="shared" si="10"/>
        <v>63.953488372093027</v>
      </c>
      <c r="P34" s="151">
        <f t="shared" si="10"/>
        <v>67.080745341614914</v>
      </c>
    </row>
    <row r="35" spans="1:16" s="2" customFormat="1" ht="22.5" customHeight="1">
      <c r="A35" s="10" t="s">
        <v>35</v>
      </c>
      <c r="B35" s="164">
        <v>256</v>
      </c>
      <c r="C35" s="170">
        <v>330</v>
      </c>
      <c r="D35" s="172">
        <f t="shared" si="5"/>
        <v>586</v>
      </c>
      <c r="E35" s="164">
        <v>58</v>
      </c>
      <c r="F35" s="170">
        <v>72</v>
      </c>
      <c r="G35" s="172">
        <f t="shared" si="6"/>
        <v>130</v>
      </c>
      <c r="H35" s="164">
        <v>88</v>
      </c>
      <c r="I35" s="170">
        <v>79</v>
      </c>
      <c r="J35" s="172">
        <f t="shared" si="7"/>
        <v>167</v>
      </c>
      <c r="K35" s="182">
        <f t="shared" si="8"/>
        <v>146</v>
      </c>
      <c r="L35" s="187">
        <f t="shared" si="8"/>
        <v>151</v>
      </c>
      <c r="M35" s="130">
        <f t="shared" si="9"/>
        <v>297</v>
      </c>
      <c r="N35" s="190">
        <f t="shared" si="10"/>
        <v>57.03125</v>
      </c>
      <c r="O35" s="195">
        <f t="shared" si="10"/>
        <v>45.757575757575758</v>
      </c>
      <c r="P35" s="197">
        <f t="shared" si="10"/>
        <v>50.682593856655288</v>
      </c>
    </row>
    <row r="36" spans="1:16" s="2" customFormat="1" ht="22.5" customHeight="1">
      <c r="A36" s="11" t="s">
        <v>34</v>
      </c>
      <c r="B36" s="42">
        <f t="shared" ref="B36:M36" si="11">SUM(B23:B35)</f>
        <v>1065</v>
      </c>
      <c r="C36" s="22">
        <f t="shared" si="11"/>
        <v>1138</v>
      </c>
      <c r="D36" s="37">
        <f t="shared" si="11"/>
        <v>2203</v>
      </c>
      <c r="E36" s="42">
        <f t="shared" si="11"/>
        <v>288</v>
      </c>
      <c r="F36" s="22">
        <f t="shared" si="11"/>
        <v>317</v>
      </c>
      <c r="G36" s="37">
        <f t="shared" si="11"/>
        <v>605</v>
      </c>
      <c r="H36" s="42">
        <f t="shared" si="11"/>
        <v>325</v>
      </c>
      <c r="I36" s="42">
        <f t="shared" si="11"/>
        <v>304</v>
      </c>
      <c r="J36" s="37">
        <f t="shared" si="11"/>
        <v>629</v>
      </c>
      <c r="K36" s="42">
        <f t="shared" si="11"/>
        <v>613</v>
      </c>
      <c r="L36" s="22">
        <f t="shared" si="11"/>
        <v>621</v>
      </c>
      <c r="M36" s="37">
        <f t="shared" si="11"/>
        <v>1234</v>
      </c>
      <c r="N36" s="143">
        <f t="shared" si="10"/>
        <v>57.558685446009392</v>
      </c>
      <c r="O36" s="149">
        <f t="shared" si="10"/>
        <v>54.569420035149385</v>
      </c>
      <c r="P36" s="155">
        <f t="shared" si="10"/>
        <v>56.014525646845215</v>
      </c>
    </row>
    <row r="38" spans="1:16" s="2" customFormat="1" ht="13.5">
      <c r="A38" s="158" t="s">
        <v>9</v>
      </c>
      <c r="B38" s="165">
        <f>B36</f>
        <v>1065</v>
      </c>
      <c r="C38" s="165">
        <f>C36</f>
        <v>1138</v>
      </c>
      <c r="D38" s="173">
        <f>SUM(B38:C38)</f>
        <v>2203</v>
      </c>
      <c r="E38" s="178">
        <f>E36</f>
        <v>288</v>
      </c>
      <c r="F38" s="178">
        <f>F36</f>
        <v>317</v>
      </c>
      <c r="G38" s="173">
        <f>SUM(E38:F38)</f>
        <v>605</v>
      </c>
      <c r="H38" s="178">
        <f>H36</f>
        <v>325</v>
      </c>
      <c r="I38" s="178">
        <f>I36</f>
        <v>304</v>
      </c>
      <c r="J38" s="173">
        <f>SUM(H38:I38)</f>
        <v>629</v>
      </c>
      <c r="K38" s="165">
        <f>K36</f>
        <v>613</v>
      </c>
      <c r="L38" s="165">
        <f>L36</f>
        <v>621</v>
      </c>
      <c r="M38" s="173">
        <f>SUM(K38:L38)</f>
        <v>1234</v>
      </c>
      <c r="N38" s="192">
        <f>IF(OR(K38=0,B38=0),0,K38/B38*100)</f>
        <v>57.558685446009392</v>
      </c>
      <c r="O38" s="192">
        <f>IF(OR(L38=0,C38=0),0,L38/C38*100)</f>
        <v>54.569420035149385</v>
      </c>
      <c r="P38" s="192">
        <f>IF(OR(M38=0,D38=0),0,M38/D38*100)</f>
        <v>56.014525646845215</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9</v>
      </c>
      <c r="C40" s="167">
        <f t="shared" ref="C40:C52" si="13">ROUND(IF(C23=0,0,C23*$C$38/$C$36),0)</f>
        <v>12</v>
      </c>
      <c r="D40" s="166">
        <f t="shared" ref="D40:D52" si="14">SUM(B40:C40)</f>
        <v>21</v>
      </c>
      <c r="E40" s="167">
        <f t="shared" ref="E40:E52" si="15">ROUND(IF(E23=0,0,E23*$E$38/$E$36),0)</f>
        <v>1</v>
      </c>
      <c r="F40" s="167">
        <f t="shared" ref="F40:F52" si="16">ROUND(IF(F23=0,0,F23*$F$38/$F$36),0)</f>
        <v>5</v>
      </c>
      <c r="G40" s="166">
        <f t="shared" ref="G40:G52" si="17">SUM(E40:F40)</f>
        <v>6</v>
      </c>
      <c r="H40" s="167">
        <f t="shared" ref="H40:H52" si="18">ROUND(IF(H23=0,0,H23*$H$38/$H$36),0)</f>
        <v>4</v>
      </c>
      <c r="I40" s="167">
        <f t="shared" ref="I40:I52" si="19">ROUND(IF(I23=0,0,I23*$I$38/$I$36),0)</f>
        <v>3</v>
      </c>
      <c r="J40" s="166">
        <f t="shared" ref="J40:J52" si="20">SUM(H40:I40)</f>
        <v>7</v>
      </c>
      <c r="K40" s="167">
        <f t="shared" ref="K40:K52" si="21">ROUND(IF(K23=0,0,K23*$K$38/$K$36),0)</f>
        <v>5</v>
      </c>
      <c r="L40" s="167">
        <f t="shared" ref="L40:L52" si="22">ROUND(IF(L23=0,0,L23*$L$38/$L$36),0)</f>
        <v>8</v>
      </c>
      <c r="M40" s="166">
        <f t="shared" ref="M40:M52" si="23">SUM(K40:L40)</f>
        <v>13</v>
      </c>
      <c r="N40" s="193">
        <f t="shared" ref="N40:P52" si="24">IF(OR(K40=0,B40=0),0,K40/B40*100)</f>
        <v>55.555555555555557</v>
      </c>
      <c r="O40" s="193">
        <f t="shared" si="24"/>
        <v>66.666666666666657</v>
      </c>
      <c r="P40" s="193">
        <f t="shared" si="24"/>
        <v>61.904761904761905</v>
      </c>
    </row>
    <row r="41" spans="1:16" s="2" customFormat="1" ht="13.5">
      <c r="A41" s="159" t="s">
        <v>70</v>
      </c>
      <c r="B41" s="167">
        <f t="shared" si="12"/>
        <v>11</v>
      </c>
      <c r="C41" s="167">
        <f t="shared" si="13"/>
        <v>15</v>
      </c>
      <c r="D41" s="166">
        <f t="shared" si="14"/>
        <v>26</v>
      </c>
      <c r="E41" s="167">
        <f t="shared" si="15"/>
        <v>5</v>
      </c>
      <c r="F41" s="167">
        <f t="shared" si="16"/>
        <v>2</v>
      </c>
      <c r="G41" s="166">
        <f t="shared" si="17"/>
        <v>7</v>
      </c>
      <c r="H41" s="167">
        <f t="shared" si="18"/>
        <v>3</v>
      </c>
      <c r="I41" s="167">
        <f t="shared" si="19"/>
        <v>7</v>
      </c>
      <c r="J41" s="166">
        <f t="shared" si="20"/>
        <v>10</v>
      </c>
      <c r="K41" s="167">
        <f t="shared" si="21"/>
        <v>8</v>
      </c>
      <c r="L41" s="167">
        <f t="shared" si="22"/>
        <v>9</v>
      </c>
      <c r="M41" s="166">
        <f t="shared" si="23"/>
        <v>17</v>
      </c>
      <c r="N41" s="193">
        <f t="shared" si="24"/>
        <v>72.727272727272734</v>
      </c>
      <c r="O41" s="193">
        <f t="shared" si="24"/>
        <v>60</v>
      </c>
      <c r="P41" s="193">
        <f t="shared" si="24"/>
        <v>65.384615384615387</v>
      </c>
    </row>
    <row r="42" spans="1:16" s="2" customFormat="1" ht="13.5">
      <c r="A42" s="160" t="s">
        <v>0</v>
      </c>
      <c r="B42" s="167">
        <f t="shared" si="12"/>
        <v>78</v>
      </c>
      <c r="C42" s="167">
        <f t="shared" si="13"/>
        <v>61</v>
      </c>
      <c r="D42" s="166">
        <f t="shared" si="14"/>
        <v>139</v>
      </c>
      <c r="E42" s="167">
        <f t="shared" si="15"/>
        <v>14</v>
      </c>
      <c r="F42" s="167">
        <f t="shared" si="16"/>
        <v>18</v>
      </c>
      <c r="G42" s="166">
        <f t="shared" si="17"/>
        <v>32</v>
      </c>
      <c r="H42" s="167">
        <f t="shared" si="18"/>
        <v>14</v>
      </c>
      <c r="I42" s="167">
        <f t="shared" si="19"/>
        <v>13</v>
      </c>
      <c r="J42" s="166">
        <f t="shared" si="20"/>
        <v>27</v>
      </c>
      <c r="K42" s="167">
        <f t="shared" si="21"/>
        <v>28</v>
      </c>
      <c r="L42" s="167">
        <f t="shared" si="22"/>
        <v>31</v>
      </c>
      <c r="M42" s="166">
        <f t="shared" si="23"/>
        <v>59</v>
      </c>
      <c r="N42" s="193">
        <f t="shared" si="24"/>
        <v>35.897435897435898</v>
      </c>
      <c r="O42" s="193">
        <f t="shared" si="24"/>
        <v>50.819672131147541</v>
      </c>
      <c r="P42" s="193">
        <f t="shared" si="24"/>
        <v>42.446043165467628</v>
      </c>
    </row>
    <row r="43" spans="1:16" s="2" customFormat="1" ht="13.5">
      <c r="A43" s="160" t="s">
        <v>7</v>
      </c>
      <c r="B43" s="167">
        <f t="shared" si="12"/>
        <v>65</v>
      </c>
      <c r="C43" s="167">
        <f t="shared" si="13"/>
        <v>58</v>
      </c>
      <c r="D43" s="166">
        <f t="shared" si="14"/>
        <v>123</v>
      </c>
      <c r="E43" s="167">
        <f t="shared" si="15"/>
        <v>14</v>
      </c>
      <c r="F43" s="167">
        <f t="shared" si="16"/>
        <v>16</v>
      </c>
      <c r="G43" s="166">
        <f t="shared" si="17"/>
        <v>30</v>
      </c>
      <c r="H43" s="167">
        <f t="shared" si="18"/>
        <v>16</v>
      </c>
      <c r="I43" s="167">
        <f t="shared" si="19"/>
        <v>4</v>
      </c>
      <c r="J43" s="166">
        <f t="shared" si="20"/>
        <v>20</v>
      </c>
      <c r="K43" s="167">
        <f t="shared" si="21"/>
        <v>30</v>
      </c>
      <c r="L43" s="167">
        <f t="shared" si="22"/>
        <v>20</v>
      </c>
      <c r="M43" s="166">
        <f t="shared" si="23"/>
        <v>50</v>
      </c>
      <c r="N43" s="193">
        <f t="shared" si="24"/>
        <v>46.153846153846153</v>
      </c>
      <c r="O43" s="193">
        <f t="shared" si="24"/>
        <v>34.482758620689658</v>
      </c>
      <c r="P43" s="193">
        <f t="shared" si="24"/>
        <v>40.650406504065039</v>
      </c>
    </row>
    <row r="44" spans="1:16" s="2" customFormat="1" ht="13.5">
      <c r="A44" s="160" t="s">
        <v>11</v>
      </c>
      <c r="B44" s="167">
        <f t="shared" si="12"/>
        <v>54</v>
      </c>
      <c r="C44" s="167">
        <f t="shared" si="13"/>
        <v>60</v>
      </c>
      <c r="D44" s="166">
        <f t="shared" si="14"/>
        <v>114</v>
      </c>
      <c r="E44" s="167">
        <f t="shared" si="15"/>
        <v>15</v>
      </c>
      <c r="F44" s="167">
        <f t="shared" si="16"/>
        <v>20</v>
      </c>
      <c r="G44" s="166">
        <f t="shared" si="17"/>
        <v>35</v>
      </c>
      <c r="H44" s="167">
        <f t="shared" si="18"/>
        <v>12</v>
      </c>
      <c r="I44" s="167">
        <f t="shared" si="19"/>
        <v>9</v>
      </c>
      <c r="J44" s="166">
        <f t="shared" si="20"/>
        <v>21</v>
      </c>
      <c r="K44" s="167">
        <f t="shared" si="21"/>
        <v>27</v>
      </c>
      <c r="L44" s="167">
        <f t="shared" si="22"/>
        <v>29</v>
      </c>
      <c r="M44" s="166">
        <f t="shared" si="23"/>
        <v>56</v>
      </c>
      <c r="N44" s="193">
        <f t="shared" si="24"/>
        <v>50</v>
      </c>
      <c r="O44" s="193">
        <f t="shared" si="24"/>
        <v>48.333333333333336</v>
      </c>
      <c r="P44" s="193">
        <f t="shared" si="24"/>
        <v>49.122807017543856</v>
      </c>
    </row>
    <row r="45" spans="1:16" s="2" customFormat="1" ht="13.5">
      <c r="A45" s="160" t="s">
        <v>5</v>
      </c>
      <c r="B45" s="167">
        <f t="shared" si="12"/>
        <v>69</v>
      </c>
      <c r="C45" s="167">
        <f t="shared" si="13"/>
        <v>75</v>
      </c>
      <c r="D45" s="166">
        <f t="shared" si="14"/>
        <v>144</v>
      </c>
      <c r="E45" s="167">
        <f t="shared" si="15"/>
        <v>18</v>
      </c>
      <c r="F45" s="167">
        <f t="shared" si="16"/>
        <v>18</v>
      </c>
      <c r="G45" s="166">
        <f t="shared" si="17"/>
        <v>36</v>
      </c>
      <c r="H45" s="167">
        <f t="shared" si="18"/>
        <v>18</v>
      </c>
      <c r="I45" s="167">
        <f t="shared" si="19"/>
        <v>21</v>
      </c>
      <c r="J45" s="166">
        <f t="shared" si="20"/>
        <v>39</v>
      </c>
      <c r="K45" s="167">
        <f t="shared" si="21"/>
        <v>36</v>
      </c>
      <c r="L45" s="167">
        <f t="shared" si="22"/>
        <v>39</v>
      </c>
      <c r="M45" s="166">
        <f t="shared" si="23"/>
        <v>75</v>
      </c>
      <c r="N45" s="193">
        <f t="shared" si="24"/>
        <v>52.173913043478258</v>
      </c>
      <c r="O45" s="193">
        <f t="shared" si="24"/>
        <v>52</v>
      </c>
      <c r="P45" s="193">
        <f t="shared" si="24"/>
        <v>52.083333333333336</v>
      </c>
    </row>
    <row r="46" spans="1:16" s="2" customFormat="1" ht="13.5">
      <c r="A46" s="160" t="s">
        <v>17</v>
      </c>
      <c r="B46" s="167">
        <f t="shared" si="12"/>
        <v>57</v>
      </c>
      <c r="C46" s="167">
        <f t="shared" si="13"/>
        <v>63</v>
      </c>
      <c r="D46" s="166">
        <f t="shared" si="14"/>
        <v>120</v>
      </c>
      <c r="E46" s="167">
        <f t="shared" si="15"/>
        <v>19</v>
      </c>
      <c r="F46" s="167">
        <f t="shared" si="16"/>
        <v>20</v>
      </c>
      <c r="G46" s="166">
        <f t="shared" si="17"/>
        <v>39</v>
      </c>
      <c r="H46" s="167">
        <f t="shared" si="18"/>
        <v>14</v>
      </c>
      <c r="I46" s="167">
        <f t="shared" si="19"/>
        <v>15</v>
      </c>
      <c r="J46" s="166">
        <f t="shared" si="20"/>
        <v>29</v>
      </c>
      <c r="K46" s="167">
        <f t="shared" si="21"/>
        <v>33</v>
      </c>
      <c r="L46" s="167">
        <f t="shared" si="22"/>
        <v>35</v>
      </c>
      <c r="M46" s="166">
        <f t="shared" si="23"/>
        <v>68</v>
      </c>
      <c r="N46" s="193">
        <f t="shared" si="24"/>
        <v>57.894736842105267</v>
      </c>
      <c r="O46" s="193">
        <f t="shared" si="24"/>
        <v>55.555555555555557</v>
      </c>
      <c r="P46" s="193">
        <f t="shared" si="24"/>
        <v>56.666666666666664</v>
      </c>
    </row>
    <row r="47" spans="1:16" s="2" customFormat="1" ht="13.5">
      <c r="A47" s="160" t="s">
        <v>4</v>
      </c>
      <c r="B47" s="167">
        <f t="shared" si="12"/>
        <v>102</v>
      </c>
      <c r="C47" s="167">
        <f t="shared" si="13"/>
        <v>83</v>
      </c>
      <c r="D47" s="166">
        <f t="shared" si="14"/>
        <v>185</v>
      </c>
      <c r="E47" s="167">
        <f t="shared" si="15"/>
        <v>28</v>
      </c>
      <c r="F47" s="167">
        <f t="shared" si="16"/>
        <v>20</v>
      </c>
      <c r="G47" s="166">
        <f t="shared" si="17"/>
        <v>48</v>
      </c>
      <c r="H47" s="167">
        <f t="shared" si="18"/>
        <v>38</v>
      </c>
      <c r="I47" s="167">
        <f t="shared" si="19"/>
        <v>32</v>
      </c>
      <c r="J47" s="166">
        <f t="shared" si="20"/>
        <v>70</v>
      </c>
      <c r="K47" s="167">
        <f t="shared" si="21"/>
        <v>66</v>
      </c>
      <c r="L47" s="167">
        <f t="shared" si="22"/>
        <v>52</v>
      </c>
      <c r="M47" s="166">
        <f t="shared" si="23"/>
        <v>118</v>
      </c>
      <c r="N47" s="193">
        <f t="shared" si="24"/>
        <v>64.705882352941174</v>
      </c>
      <c r="O47" s="193">
        <f t="shared" si="24"/>
        <v>62.650602409638559</v>
      </c>
      <c r="P47" s="193">
        <f t="shared" si="24"/>
        <v>63.78378378378379</v>
      </c>
    </row>
    <row r="48" spans="1:16" s="2" customFormat="1" ht="13.5">
      <c r="A48" s="160" t="s">
        <v>10</v>
      </c>
      <c r="B48" s="167">
        <f t="shared" si="12"/>
        <v>103</v>
      </c>
      <c r="C48" s="167">
        <f t="shared" si="13"/>
        <v>117</v>
      </c>
      <c r="D48" s="166">
        <f t="shared" si="14"/>
        <v>220</v>
      </c>
      <c r="E48" s="167">
        <f t="shared" si="15"/>
        <v>30</v>
      </c>
      <c r="F48" s="167">
        <f t="shared" si="16"/>
        <v>41</v>
      </c>
      <c r="G48" s="166">
        <f t="shared" si="17"/>
        <v>71</v>
      </c>
      <c r="H48" s="167">
        <f t="shared" si="18"/>
        <v>30</v>
      </c>
      <c r="I48" s="167">
        <f t="shared" si="19"/>
        <v>27</v>
      </c>
      <c r="J48" s="166">
        <f t="shared" si="20"/>
        <v>57</v>
      </c>
      <c r="K48" s="167">
        <f t="shared" si="21"/>
        <v>60</v>
      </c>
      <c r="L48" s="167">
        <f t="shared" si="22"/>
        <v>68</v>
      </c>
      <c r="M48" s="166">
        <f t="shared" si="23"/>
        <v>128</v>
      </c>
      <c r="N48" s="193">
        <f t="shared" si="24"/>
        <v>58.252427184466015</v>
      </c>
      <c r="O48" s="193">
        <f t="shared" si="24"/>
        <v>58.119658119658126</v>
      </c>
      <c r="P48" s="193">
        <f t="shared" si="24"/>
        <v>58.18181818181818</v>
      </c>
    </row>
    <row r="49" spans="1:16" s="2" customFormat="1" ht="13.5">
      <c r="A49" s="160" t="s">
        <v>14</v>
      </c>
      <c r="B49" s="167">
        <f t="shared" si="12"/>
        <v>92</v>
      </c>
      <c r="C49" s="167">
        <f t="shared" si="13"/>
        <v>98</v>
      </c>
      <c r="D49" s="166">
        <f t="shared" si="14"/>
        <v>190</v>
      </c>
      <c r="E49" s="167">
        <f t="shared" si="15"/>
        <v>29</v>
      </c>
      <c r="F49" s="167">
        <f t="shared" si="16"/>
        <v>33</v>
      </c>
      <c r="G49" s="166">
        <f t="shared" si="17"/>
        <v>62</v>
      </c>
      <c r="H49" s="167">
        <f t="shared" si="18"/>
        <v>30</v>
      </c>
      <c r="I49" s="167">
        <f t="shared" si="19"/>
        <v>37</v>
      </c>
      <c r="J49" s="166">
        <f t="shared" si="20"/>
        <v>67</v>
      </c>
      <c r="K49" s="167">
        <f t="shared" si="21"/>
        <v>59</v>
      </c>
      <c r="L49" s="167">
        <f t="shared" si="22"/>
        <v>70</v>
      </c>
      <c r="M49" s="166">
        <f t="shared" si="23"/>
        <v>129</v>
      </c>
      <c r="N49" s="193">
        <f t="shared" si="24"/>
        <v>64.130434782608688</v>
      </c>
      <c r="O49" s="193">
        <f t="shared" si="24"/>
        <v>71.428571428571431</v>
      </c>
      <c r="P49" s="193">
        <f t="shared" si="24"/>
        <v>67.89473684210526</v>
      </c>
    </row>
    <row r="50" spans="1:16" s="2" customFormat="1" ht="13.5">
      <c r="A50" s="160" t="s">
        <v>20</v>
      </c>
      <c r="B50" s="167">
        <f t="shared" si="12"/>
        <v>94</v>
      </c>
      <c r="C50" s="167">
        <f t="shared" si="13"/>
        <v>80</v>
      </c>
      <c r="D50" s="166">
        <f t="shared" si="14"/>
        <v>174</v>
      </c>
      <c r="E50" s="167">
        <f t="shared" si="15"/>
        <v>30</v>
      </c>
      <c r="F50" s="167">
        <f t="shared" si="16"/>
        <v>28</v>
      </c>
      <c r="G50" s="166">
        <f t="shared" si="17"/>
        <v>58</v>
      </c>
      <c r="H50" s="167">
        <f t="shared" si="18"/>
        <v>32</v>
      </c>
      <c r="I50" s="167">
        <f t="shared" si="19"/>
        <v>26</v>
      </c>
      <c r="J50" s="166">
        <f t="shared" si="20"/>
        <v>58</v>
      </c>
      <c r="K50" s="167">
        <f t="shared" si="21"/>
        <v>62</v>
      </c>
      <c r="L50" s="167">
        <f t="shared" si="22"/>
        <v>54</v>
      </c>
      <c r="M50" s="166">
        <f t="shared" si="23"/>
        <v>116</v>
      </c>
      <c r="N50" s="193">
        <f t="shared" si="24"/>
        <v>65.957446808510639</v>
      </c>
      <c r="O50" s="193">
        <f t="shared" si="24"/>
        <v>67.5</v>
      </c>
      <c r="P50" s="193">
        <f t="shared" si="24"/>
        <v>66.666666666666657</v>
      </c>
    </row>
    <row r="51" spans="1:16" s="2" customFormat="1" ht="13.5">
      <c r="A51" s="160" t="s">
        <v>23</v>
      </c>
      <c r="B51" s="167">
        <f t="shared" si="12"/>
        <v>75</v>
      </c>
      <c r="C51" s="167">
        <f t="shared" si="13"/>
        <v>86</v>
      </c>
      <c r="D51" s="166">
        <f t="shared" si="14"/>
        <v>161</v>
      </c>
      <c r="E51" s="167">
        <f t="shared" si="15"/>
        <v>27</v>
      </c>
      <c r="F51" s="167">
        <f t="shared" si="16"/>
        <v>24</v>
      </c>
      <c r="G51" s="166">
        <f t="shared" si="17"/>
        <v>51</v>
      </c>
      <c r="H51" s="167">
        <f t="shared" si="18"/>
        <v>26</v>
      </c>
      <c r="I51" s="167">
        <f t="shared" si="19"/>
        <v>31</v>
      </c>
      <c r="J51" s="166">
        <f t="shared" si="20"/>
        <v>57</v>
      </c>
      <c r="K51" s="167">
        <f t="shared" si="21"/>
        <v>53</v>
      </c>
      <c r="L51" s="167">
        <f t="shared" si="22"/>
        <v>55</v>
      </c>
      <c r="M51" s="166">
        <f t="shared" si="23"/>
        <v>108</v>
      </c>
      <c r="N51" s="193">
        <f t="shared" si="24"/>
        <v>70.666666666666671</v>
      </c>
      <c r="O51" s="193">
        <f t="shared" si="24"/>
        <v>63.953488372093027</v>
      </c>
      <c r="P51" s="193">
        <f t="shared" si="24"/>
        <v>67.080745341614914</v>
      </c>
    </row>
    <row r="52" spans="1:16" s="2" customFormat="1" ht="13.5">
      <c r="A52" s="160" t="s">
        <v>35</v>
      </c>
      <c r="B52" s="167">
        <f t="shared" si="12"/>
        <v>256</v>
      </c>
      <c r="C52" s="167">
        <f t="shared" si="13"/>
        <v>330</v>
      </c>
      <c r="D52" s="166">
        <f t="shared" si="14"/>
        <v>586</v>
      </c>
      <c r="E52" s="167">
        <f t="shared" si="15"/>
        <v>58</v>
      </c>
      <c r="F52" s="167">
        <f t="shared" si="16"/>
        <v>72</v>
      </c>
      <c r="G52" s="166">
        <f t="shared" si="17"/>
        <v>130</v>
      </c>
      <c r="H52" s="167">
        <f t="shared" si="18"/>
        <v>88</v>
      </c>
      <c r="I52" s="167">
        <f t="shared" si="19"/>
        <v>79</v>
      </c>
      <c r="J52" s="166">
        <f t="shared" si="20"/>
        <v>167</v>
      </c>
      <c r="K52" s="167">
        <f t="shared" si="21"/>
        <v>146</v>
      </c>
      <c r="L52" s="167">
        <f t="shared" si="22"/>
        <v>151</v>
      </c>
      <c r="M52" s="166">
        <f t="shared" si="23"/>
        <v>297</v>
      </c>
      <c r="N52" s="193">
        <f t="shared" si="24"/>
        <v>57.03125</v>
      </c>
      <c r="O52" s="193">
        <f t="shared" si="24"/>
        <v>45.757575757575758</v>
      </c>
      <c r="P52" s="193">
        <f t="shared" si="24"/>
        <v>50.682593856655288</v>
      </c>
    </row>
    <row r="53" spans="1:16" s="2" customFormat="1" ht="13.5">
      <c r="A53" s="160" t="s">
        <v>34</v>
      </c>
      <c r="B53" s="166">
        <f t="shared" ref="B53:M53" si="25">SUM(B40:B52)</f>
        <v>1065</v>
      </c>
      <c r="C53" s="166">
        <f t="shared" si="25"/>
        <v>1138</v>
      </c>
      <c r="D53" s="166">
        <f t="shared" si="25"/>
        <v>2203</v>
      </c>
      <c r="E53" s="166">
        <f t="shared" si="25"/>
        <v>288</v>
      </c>
      <c r="F53" s="166">
        <f t="shared" si="25"/>
        <v>317</v>
      </c>
      <c r="G53" s="166">
        <f t="shared" si="25"/>
        <v>605</v>
      </c>
      <c r="H53" s="166">
        <f t="shared" si="25"/>
        <v>325</v>
      </c>
      <c r="I53" s="166">
        <f t="shared" si="25"/>
        <v>304</v>
      </c>
      <c r="J53" s="166">
        <f t="shared" si="25"/>
        <v>629</v>
      </c>
      <c r="K53" s="166">
        <f t="shared" si="25"/>
        <v>613</v>
      </c>
      <c r="L53" s="166">
        <f t="shared" si="25"/>
        <v>621</v>
      </c>
      <c r="M53" s="166">
        <f t="shared" si="25"/>
        <v>1234</v>
      </c>
      <c r="N53" s="193">
        <f>ROUND(IF(OR(K53=0,B53=0),0,K53/B53*100),2)</f>
        <v>57.56</v>
      </c>
      <c r="O53" s="193">
        <f>ROUND(IF(OR(L53=0,C53=0),0,L53/C53*100),2)</f>
        <v>54.57</v>
      </c>
      <c r="P53" s="193">
        <f>ROUND(IF(OR(M53=0,D53=0),0,M53/D53*100),2)</f>
        <v>56.01</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235" priority="233" stopIfTrue="1" operator="notEqual">
      <formula>B36</formula>
    </cfRule>
  </conditionalFormatting>
  <conditionalFormatting sqref="H49:J49">
    <cfRule type="cellIs" dxfId="234" priority="234" stopIfTrue="1" operator="greaterThan">
      <formula>100</formula>
    </cfRule>
    <cfRule type="cellIs" dxfId="233" priority="235" stopIfTrue="1" operator="notEqual">
      <formula>H36</formula>
    </cfRule>
  </conditionalFormatting>
  <conditionalFormatting sqref="H39:J48">
    <cfRule type="cellIs" dxfId="232" priority="236" stopIfTrue="1" operator="greaterThan">
      <formula>100</formula>
    </cfRule>
  </conditionalFormatting>
  <conditionalFormatting sqref="B49:G49">
    <cfRule type="cellIs" dxfId="231" priority="232" stopIfTrue="1" operator="notEqual">
      <formula>B36</formula>
    </cfRule>
  </conditionalFormatting>
  <conditionalFormatting sqref="H49:J49">
    <cfRule type="cellIs" dxfId="230" priority="230" stopIfTrue="1" operator="greaterThan">
      <formula>100</formula>
    </cfRule>
    <cfRule type="cellIs" dxfId="229" priority="231" stopIfTrue="1" operator="notEqual">
      <formula>H36</formula>
    </cfRule>
  </conditionalFormatting>
  <conditionalFormatting sqref="H39:J48">
    <cfRule type="cellIs" dxfId="228" priority="229" stopIfTrue="1" operator="greaterThan">
      <formula>100</formula>
    </cfRule>
  </conditionalFormatting>
  <conditionalFormatting sqref="B49:G49">
    <cfRule type="cellIs" dxfId="227" priority="228" stopIfTrue="1" operator="notEqual">
      <formula>B36</formula>
    </cfRule>
  </conditionalFormatting>
  <conditionalFormatting sqref="H49:J49">
    <cfRule type="cellIs" dxfId="226" priority="226" stopIfTrue="1" operator="greaterThan">
      <formula>100</formula>
    </cfRule>
    <cfRule type="cellIs" dxfId="225" priority="227" stopIfTrue="1" operator="notEqual">
      <formula>H36</formula>
    </cfRule>
  </conditionalFormatting>
  <conditionalFormatting sqref="H39:J48">
    <cfRule type="cellIs" dxfId="224" priority="225" stopIfTrue="1" operator="greaterThan">
      <formula>100</formula>
    </cfRule>
  </conditionalFormatting>
  <conditionalFormatting sqref="B49:G49">
    <cfRule type="cellIs" dxfId="223" priority="224" stopIfTrue="1" operator="notEqual">
      <formula>B36</formula>
    </cfRule>
  </conditionalFormatting>
  <conditionalFormatting sqref="H49:J49">
    <cfRule type="cellIs" dxfId="222" priority="222" stopIfTrue="1" operator="greaterThan">
      <formula>100</formula>
    </cfRule>
    <cfRule type="cellIs" dxfId="221" priority="223" stopIfTrue="1" operator="notEqual">
      <formula>H36</formula>
    </cfRule>
  </conditionalFormatting>
  <conditionalFormatting sqref="H39:J48">
    <cfRule type="cellIs" dxfId="220" priority="221" stopIfTrue="1" operator="greaterThan">
      <formula>100</formula>
    </cfRule>
  </conditionalFormatting>
  <conditionalFormatting sqref="B49:G49">
    <cfRule type="cellIs" dxfId="219" priority="220" stopIfTrue="1" operator="notEqual">
      <formula>B36</formula>
    </cfRule>
  </conditionalFormatting>
  <conditionalFormatting sqref="H49:J49">
    <cfRule type="cellIs" dxfId="218" priority="218" stopIfTrue="1" operator="greaterThan">
      <formula>100</formula>
    </cfRule>
    <cfRule type="cellIs" dxfId="217" priority="219" stopIfTrue="1" operator="notEqual">
      <formula>H36</formula>
    </cfRule>
  </conditionalFormatting>
  <conditionalFormatting sqref="H39:J48">
    <cfRule type="cellIs" dxfId="216" priority="217" stopIfTrue="1" operator="greaterThan">
      <formula>100</formula>
    </cfRule>
  </conditionalFormatting>
  <conditionalFormatting sqref="B49:G49">
    <cfRule type="cellIs" dxfId="215" priority="216" stopIfTrue="1" operator="notEqual">
      <formula>B36</formula>
    </cfRule>
  </conditionalFormatting>
  <conditionalFormatting sqref="H49:J49">
    <cfRule type="cellIs" dxfId="214" priority="214" stopIfTrue="1" operator="greaterThan">
      <formula>100</formula>
    </cfRule>
    <cfRule type="cellIs" dxfId="213" priority="215" stopIfTrue="1" operator="notEqual">
      <formula>H36</formula>
    </cfRule>
  </conditionalFormatting>
  <conditionalFormatting sqref="H39:J48">
    <cfRule type="cellIs" dxfId="212" priority="213" stopIfTrue="1" operator="greaterThan">
      <formula>100</formula>
    </cfRule>
  </conditionalFormatting>
  <conditionalFormatting sqref="B49:G49">
    <cfRule type="cellIs" dxfId="211" priority="212" stopIfTrue="1" operator="notEqual">
      <formula>B36</formula>
    </cfRule>
  </conditionalFormatting>
  <conditionalFormatting sqref="H49:J49">
    <cfRule type="cellIs" dxfId="210" priority="210" stopIfTrue="1" operator="greaterThan">
      <formula>100</formula>
    </cfRule>
    <cfRule type="cellIs" dxfId="209" priority="211" stopIfTrue="1" operator="notEqual">
      <formula>H36</formula>
    </cfRule>
  </conditionalFormatting>
  <conditionalFormatting sqref="H39:J48">
    <cfRule type="cellIs" dxfId="208" priority="209" stopIfTrue="1" operator="greaterThan">
      <formula>100</formula>
    </cfRule>
  </conditionalFormatting>
  <conditionalFormatting sqref="B49:G49">
    <cfRule type="cellIs" dxfId="207" priority="208" stopIfTrue="1" operator="notEqual">
      <formula>B36</formula>
    </cfRule>
  </conditionalFormatting>
  <conditionalFormatting sqref="H49:J49">
    <cfRule type="cellIs" dxfId="206" priority="206" stopIfTrue="1" operator="greaterThan">
      <formula>100</formula>
    </cfRule>
    <cfRule type="cellIs" dxfId="205" priority="207" stopIfTrue="1" operator="notEqual">
      <formula>H36</formula>
    </cfRule>
  </conditionalFormatting>
  <conditionalFormatting sqref="H39:J48">
    <cfRule type="cellIs" dxfId="204" priority="205" stopIfTrue="1" operator="greaterThan">
      <formula>100</formula>
    </cfRule>
  </conditionalFormatting>
  <conditionalFormatting sqref="B49:G49">
    <cfRule type="cellIs" dxfId="203" priority="204" stopIfTrue="1" operator="notEqual">
      <formula>B36</formula>
    </cfRule>
  </conditionalFormatting>
  <conditionalFormatting sqref="H49:J49">
    <cfRule type="cellIs" dxfId="202" priority="202" stopIfTrue="1" operator="greaterThan">
      <formula>100</formula>
    </cfRule>
    <cfRule type="cellIs" dxfId="201" priority="203" stopIfTrue="1" operator="notEqual">
      <formula>H36</formula>
    </cfRule>
  </conditionalFormatting>
  <conditionalFormatting sqref="H39:J48">
    <cfRule type="cellIs" dxfId="200" priority="201" stopIfTrue="1" operator="greaterThan">
      <formula>100</formula>
    </cfRule>
  </conditionalFormatting>
  <conditionalFormatting sqref="B49:G49">
    <cfRule type="cellIs" dxfId="199" priority="200" stopIfTrue="1" operator="notEqual">
      <formula>B36</formula>
    </cfRule>
  </conditionalFormatting>
  <conditionalFormatting sqref="H49:J49">
    <cfRule type="cellIs" dxfId="198" priority="198" stopIfTrue="1" operator="greaterThan">
      <formula>100</formula>
    </cfRule>
    <cfRule type="cellIs" dxfId="197" priority="199" stopIfTrue="1" operator="notEqual">
      <formula>H36</formula>
    </cfRule>
  </conditionalFormatting>
  <conditionalFormatting sqref="H39:J48">
    <cfRule type="cellIs" dxfId="196" priority="197" stopIfTrue="1" operator="greaterThan">
      <formula>100</formula>
    </cfRule>
  </conditionalFormatting>
  <conditionalFormatting sqref="B49:G49">
    <cfRule type="cellIs" dxfId="195" priority="196" stopIfTrue="1" operator="notEqual">
      <formula>B36</formula>
    </cfRule>
  </conditionalFormatting>
  <conditionalFormatting sqref="H49:J49">
    <cfRule type="cellIs" dxfId="194" priority="194" stopIfTrue="1" operator="greaterThan">
      <formula>100</formula>
    </cfRule>
    <cfRule type="cellIs" dxfId="193" priority="195" stopIfTrue="1" operator="notEqual">
      <formula>H36</formula>
    </cfRule>
  </conditionalFormatting>
  <conditionalFormatting sqref="H39:J48">
    <cfRule type="cellIs" dxfId="192" priority="193" stopIfTrue="1" operator="greaterThan">
      <formula>100</formula>
    </cfRule>
  </conditionalFormatting>
  <conditionalFormatting sqref="B49:G49">
    <cfRule type="cellIs" dxfId="191" priority="192" stopIfTrue="1" operator="notEqual">
      <formula>B36</formula>
    </cfRule>
  </conditionalFormatting>
  <conditionalFormatting sqref="H49:J49">
    <cfRule type="cellIs" dxfId="190" priority="190" stopIfTrue="1" operator="greaterThan">
      <formula>100</formula>
    </cfRule>
    <cfRule type="cellIs" dxfId="189" priority="191" stopIfTrue="1" operator="notEqual">
      <formula>H36</formula>
    </cfRule>
  </conditionalFormatting>
  <conditionalFormatting sqref="H39:J48">
    <cfRule type="cellIs" dxfId="188" priority="189" stopIfTrue="1" operator="greaterThan">
      <formula>100</formula>
    </cfRule>
  </conditionalFormatting>
  <conditionalFormatting sqref="B49:G49">
    <cfRule type="cellIs" dxfId="187" priority="188" stopIfTrue="1" operator="notEqual">
      <formula>B36</formula>
    </cfRule>
  </conditionalFormatting>
  <conditionalFormatting sqref="H49:J49">
    <cfRule type="cellIs" dxfId="186" priority="186" stopIfTrue="1" operator="greaterThan">
      <formula>100</formula>
    </cfRule>
    <cfRule type="cellIs" dxfId="185" priority="187" stopIfTrue="1" operator="notEqual">
      <formula>H36</formula>
    </cfRule>
  </conditionalFormatting>
  <conditionalFormatting sqref="H39:J48">
    <cfRule type="cellIs" dxfId="184" priority="185" stopIfTrue="1" operator="greaterThan">
      <formula>100</formula>
    </cfRule>
  </conditionalFormatting>
  <conditionalFormatting sqref="B49:G49">
    <cfRule type="cellIs" dxfId="183" priority="184" stopIfTrue="1" operator="notEqual">
      <formula>B36</formula>
    </cfRule>
  </conditionalFormatting>
  <conditionalFormatting sqref="H49:J49">
    <cfRule type="cellIs" dxfId="182" priority="182" stopIfTrue="1" operator="greaterThan">
      <formula>100</formula>
    </cfRule>
    <cfRule type="cellIs" dxfId="181" priority="183" stopIfTrue="1" operator="notEqual">
      <formula>H36</formula>
    </cfRule>
  </conditionalFormatting>
  <conditionalFormatting sqref="H39:J48">
    <cfRule type="cellIs" dxfId="180" priority="181" stopIfTrue="1" operator="greaterThan">
      <formula>100</formula>
    </cfRule>
  </conditionalFormatting>
  <conditionalFormatting sqref="B49:G49">
    <cfRule type="cellIs" dxfId="179" priority="180" stopIfTrue="1" operator="notEqual">
      <formula>B36</formula>
    </cfRule>
  </conditionalFormatting>
  <conditionalFormatting sqref="H49:J49">
    <cfRule type="cellIs" dxfId="178" priority="178" stopIfTrue="1" operator="greaterThan">
      <formula>100</formula>
    </cfRule>
    <cfRule type="cellIs" dxfId="177" priority="179" stopIfTrue="1" operator="notEqual">
      <formula>H36</formula>
    </cfRule>
  </conditionalFormatting>
  <conditionalFormatting sqref="H39:J48">
    <cfRule type="cellIs" dxfId="176" priority="177" stopIfTrue="1" operator="greaterThan">
      <formula>100</formula>
    </cfRule>
  </conditionalFormatting>
  <conditionalFormatting sqref="B49:G49">
    <cfRule type="cellIs" dxfId="175" priority="176" stopIfTrue="1" operator="notEqual">
      <formula>B36</formula>
    </cfRule>
  </conditionalFormatting>
  <conditionalFormatting sqref="H49:J49">
    <cfRule type="cellIs" dxfId="174" priority="174" stopIfTrue="1" operator="greaterThan">
      <formula>100</formula>
    </cfRule>
    <cfRule type="cellIs" dxfId="173" priority="175" stopIfTrue="1" operator="notEqual">
      <formula>H36</formula>
    </cfRule>
  </conditionalFormatting>
  <conditionalFormatting sqref="H39:J48">
    <cfRule type="cellIs" dxfId="172" priority="173" stopIfTrue="1" operator="greaterThan">
      <formula>100</formula>
    </cfRule>
  </conditionalFormatting>
  <conditionalFormatting sqref="B49:G49">
    <cfRule type="cellIs" dxfId="171" priority="172" stopIfTrue="1" operator="notEqual">
      <formula>B36</formula>
    </cfRule>
  </conditionalFormatting>
  <conditionalFormatting sqref="H49:J49">
    <cfRule type="cellIs" dxfId="170" priority="170" stopIfTrue="1" operator="greaterThan">
      <formula>100</formula>
    </cfRule>
    <cfRule type="cellIs" dxfId="169" priority="171" stopIfTrue="1" operator="notEqual">
      <formula>H36</formula>
    </cfRule>
  </conditionalFormatting>
  <conditionalFormatting sqref="H39:J48">
    <cfRule type="cellIs" dxfId="168" priority="169" stopIfTrue="1" operator="greaterThan">
      <formula>100</formula>
    </cfRule>
  </conditionalFormatting>
  <conditionalFormatting sqref="B49:G49">
    <cfRule type="cellIs" dxfId="167" priority="168" stopIfTrue="1" operator="notEqual">
      <formula>B36</formula>
    </cfRule>
  </conditionalFormatting>
  <conditionalFormatting sqref="H49:J49">
    <cfRule type="cellIs" dxfId="166" priority="166" stopIfTrue="1" operator="greaterThan">
      <formula>100</formula>
    </cfRule>
    <cfRule type="cellIs" dxfId="165" priority="167" stopIfTrue="1" operator="notEqual">
      <formula>H36</formula>
    </cfRule>
  </conditionalFormatting>
  <conditionalFormatting sqref="H39:J48">
    <cfRule type="cellIs" dxfId="164" priority="165" stopIfTrue="1" operator="greaterThan">
      <formula>100</formula>
    </cfRule>
  </conditionalFormatting>
  <conditionalFormatting sqref="B49:G49">
    <cfRule type="cellIs" dxfId="163" priority="164" stopIfTrue="1" operator="notEqual">
      <formula>B36</formula>
    </cfRule>
  </conditionalFormatting>
  <conditionalFormatting sqref="H49:J49">
    <cfRule type="cellIs" dxfId="162" priority="162" stopIfTrue="1" operator="greaterThan">
      <formula>100</formula>
    </cfRule>
    <cfRule type="cellIs" dxfId="161" priority="163" stopIfTrue="1" operator="notEqual">
      <formula>H36</formula>
    </cfRule>
  </conditionalFormatting>
  <conditionalFormatting sqref="H39:J48">
    <cfRule type="cellIs" dxfId="160" priority="161" stopIfTrue="1" operator="greaterThan">
      <formula>100</formula>
    </cfRule>
  </conditionalFormatting>
  <conditionalFormatting sqref="B49:G49">
    <cfRule type="cellIs" dxfId="159" priority="160" stopIfTrue="1" operator="notEqual">
      <formula>B36</formula>
    </cfRule>
  </conditionalFormatting>
  <conditionalFormatting sqref="H49:J49">
    <cfRule type="cellIs" dxfId="158" priority="158" stopIfTrue="1" operator="greaterThan">
      <formula>100</formula>
    </cfRule>
    <cfRule type="cellIs" dxfId="157" priority="159" stopIfTrue="1" operator="notEqual">
      <formula>H36</formula>
    </cfRule>
  </conditionalFormatting>
  <conditionalFormatting sqref="H39:J48">
    <cfRule type="cellIs" dxfId="156" priority="157" stopIfTrue="1" operator="greaterThan">
      <formula>100</formula>
    </cfRule>
  </conditionalFormatting>
  <conditionalFormatting sqref="B49:G49">
    <cfRule type="cellIs" dxfId="155" priority="156" stopIfTrue="1" operator="notEqual">
      <formula>B36</formula>
    </cfRule>
  </conditionalFormatting>
  <conditionalFormatting sqref="H49:J49">
    <cfRule type="cellIs" dxfId="154" priority="154" stopIfTrue="1" operator="greaterThan">
      <formula>100</formula>
    </cfRule>
    <cfRule type="cellIs" dxfId="153" priority="155" stopIfTrue="1" operator="notEqual">
      <formula>H36</formula>
    </cfRule>
  </conditionalFormatting>
  <conditionalFormatting sqref="H39:J48">
    <cfRule type="cellIs" dxfId="152" priority="153" stopIfTrue="1" operator="greaterThan">
      <formula>100</formula>
    </cfRule>
  </conditionalFormatting>
  <conditionalFormatting sqref="B49:G49">
    <cfRule type="cellIs" dxfId="151" priority="152" stopIfTrue="1" operator="notEqual">
      <formula>B36</formula>
    </cfRule>
  </conditionalFormatting>
  <conditionalFormatting sqref="H49:J49">
    <cfRule type="cellIs" dxfId="150" priority="150" stopIfTrue="1" operator="greaterThan">
      <formula>100</formula>
    </cfRule>
    <cfRule type="cellIs" dxfId="149" priority="151" stopIfTrue="1" operator="notEqual">
      <formula>H36</formula>
    </cfRule>
  </conditionalFormatting>
  <conditionalFormatting sqref="H39:J48">
    <cfRule type="cellIs" dxfId="148" priority="149" stopIfTrue="1" operator="greaterThan">
      <formula>100</formula>
    </cfRule>
  </conditionalFormatting>
  <conditionalFormatting sqref="B49:G49">
    <cfRule type="cellIs" dxfId="147" priority="148" stopIfTrue="1" operator="notEqual">
      <formula>B36</formula>
    </cfRule>
  </conditionalFormatting>
  <conditionalFormatting sqref="H49:J49">
    <cfRule type="cellIs" dxfId="146" priority="146" stopIfTrue="1" operator="greaterThan">
      <formula>100</formula>
    </cfRule>
    <cfRule type="cellIs" dxfId="145" priority="147" stopIfTrue="1" operator="notEqual">
      <formula>H36</formula>
    </cfRule>
  </conditionalFormatting>
  <conditionalFormatting sqref="H39:J48">
    <cfRule type="cellIs" dxfId="144" priority="145" stopIfTrue="1" operator="greaterThan">
      <formula>100</formula>
    </cfRule>
  </conditionalFormatting>
  <conditionalFormatting sqref="B49:G49">
    <cfRule type="cellIs" dxfId="143" priority="144" stopIfTrue="1" operator="notEqual">
      <formula>B36</formula>
    </cfRule>
  </conditionalFormatting>
  <conditionalFormatting sqref="H49:J49">
    <cfRule type="cellIs" dxfId="142" priority="142" stopIfTrue="1" operator="greaterThan">
      <formula>100</formula>
    </cfRule>
    <cfRule type="cellIs" dxfId="141" priority="143" stopIfTrue="1" operator="notEqual">
      <formula>H36</formula>
    </cfRule>
  </conditionalFormatting>
  <conditionalFormatting sqref="H39:J48">
    <cfRule type="cellIs" dxfId="140" priority="141" stopIfTrue="1" operator="greaterThan">
      <formula>100</formula>
    </cfRule>
  </conditionalFormatting>
  <conditionalFormatting sqref="B49:G49">
    <cfRule type="cellIs" dxfId="139" priority="140" stopIfTrue="1" operator="notEqual">
      <formula>B36</formula>
    </cfRule>
  </conditionalFormatting>
  <conditionalFormatting sqref="H49:J49">
    <cfRule type="cellIs" dxfId="138" priority="138" stopIfTrue="1" operator="greaterThan">
      <formula>100</formula>
    </cfRule>
    <cfRule type="cellIs" dxfId="137" priority="139" stopIfTrue="1" operator="notEqual">
      <formula>H36</formula>
    </cfRule>
  </conditionalFormatting>
  <conditionalFormatting sqref="H39:J48">
    <cfRule type="cellIs" dxfId="136" priority="137" stopIfTrue="1" operator="greaterThan">
      <formula>100</formula>
    </cfRule>
  </conditionalFormatting>
  <conditionalFormatting sqref="B49:G49">
    <cfRule type="cellIs" dxfId="135" priority="136" stopIfTrue="1" operator="notEqual">
      <formula>B36</formula>
    </cfRule>
  </conditionalFormatting>
  <conditionalFormatting sqref="H49:J49">
    <cfRule type="cellIs" dxfId="134" priority="134" stopIfTrue="1" operator="greaterThan">
      <formula>100</formula>
    </cfRule>
    <cfRule type="cellIs" dxfId="133" priority="135" stopIfTrue="1" operator="notEqual">
      <formula>H36</formula>
    </cfRule>
  </conditionalFormatting>
  <conditionalFormatting sqref="H39:J48">
    <cfRule type="cellIs" dxfId="132" priority="133" stopIfTrue="1" operator="greaterThan">
      <formula>100</formula>
    </cfRule>
  </conditionalFormatting>
  <conditionalFormatting sqref="B49:G49">
    <cfRule type="cellIs" dxfId="131" priority="132" stopIfTrue="1" operator="notEqual">
      <formula>B36</formula>
    </cfRule>
  </conditionalFormatting>
  <conditionalFormatting sqref="H49:J49">
    <cfRule type="cellIs" dxfId="130" priority="130" stopIfTrue="1" operator="greaterThan">
      <formula>100</formula>
    </cfRule>
    <cfRule type="cellIs" dxfId="129" priority="131" stopIfTrue="1" operator="notEqual">
      <formula>H36</formula>
    </cfRule>
  </conditionalFormatting>
  <conditionalFormatting sqref="H39:J48">
    <cfRule type="cellIs" dxfId="128" priority="129" stopIfTrue="1" operator="greaterThan">
      <formula>100</formula>
    </cfRule>
  </conditionalFormatting>
  <conditionalFormatting sqref="B49:G49">
    <cfRule type="cellIs" dxfId="127" priority="128" stopIfTrue="1" operator="notEqual">
      <formula>B36</formula>
    </cfRule>
  </conditionalFormatting>
  <conditionalFormatting sqref="H49:J49">
    <cfRule type="cellIs" dxfId="126" priority="126" stopIfTrue="1" operator="greaterThan">
      <formula>100</formula>
    </cfRule>
    <cfRule type="cellIs" dxfId="125" priority="127" stopIfTrue="1" operator="notEqual">
      <formula>H36</formula>
    </cfRule>
  </conditionalFormatting>
  <conditionalFormatting sqref="H39:J48">
    <cfRule type="cellIs" dxfId="124" priority="125" stopIfTrue="1" operator="greaterThan">
      <formula>100</formula>
    </cfRule>
  </conditionalFormatting>
  <conditionalFormatting sqref="B49:G49">
    <cfRule type="cellIs" dxfId="123" priority="124" stopIfTrue="1" operator="notEqual">
      <formula>B36</formula>
    </cfRule>
  </conditionalFormatting>
  <conditionalFormatting sqref="H49:J49">
    <cfRule type="cellIs" dxfId="122" priority="122" stopIfTrue="1" operator="greaterThan">
      <formula>100</formula>
    </cfRule>
    <cfRule type="cellIs" dxfId="121" priority="123" stopIfTrue="1" operator="notEqual">
      <formula>H36</formula>
    </cfRule>
  </conditionalFormatting>
  <conditionalFormatting sqref="H39:J48">
    <cfRule type="cellIs" dxfId="120" priority="121" stopIfTrue="1" operator="greaterThan">
      <formula>100</formula>
    </cfRule>
  </conditionalFormatting>
  <conditionalFormatting sqref="B49:G49">
    <cfRule type="cellIs" dxfId="119" priority="120" stopIfTrue="1" operator="notEqual">
      <formula>B36</formula>
    </cfRule>
  </conditionalFormatting>
  <conditionalFormatting sqref="H49:J49">
    <cfRule type="cellIs" dxfId="118" priority="118" stopIfTrue="1" operator="greaterThan">
      <formula>100</formula>
    </cfRule>
    <cfRule type="cellIs" dxfId="117" priority="119" stopIfTrue="1" operator="notEqual">
      <formula>H36</formula>
    </cfRule>
  </conditionalFormatting>
  <conditionalFormatting sqref="H39:J48">
    <cfRule type="cellIs" dxfId="116" priority="117" stopIfTrue="1" operator="greaterThan">
      <formula>100</formula>
    </cfRule>
  </conditionalFormatting>
  <conditionalFormatting sqref="B49:G49">
    <cfRule type="cellIs" dxfId="115" priority="116" stopIfTrue="1" operator="notEqual">
      <formula>B36</formula>
    </cfRule>
  </conditionalFormatting>
  <conditionalFormatting sqref="H49:J49">
    <cfRule type="cellIs" dxfId="114" priority="114" stopIfTrue="1" operator="greaterThan">
      <formula>100</formula>
    </cfRule>
    <cfRule type="cellIs" dxfId="113" priority="115" stopIfTrue="1" operator="notEqual">
      <formula>H36</formula>
    </cfRule>
  </conditionalFormatting>
  <conditionalFormatting sqref="H39:J48">
    <cfRule type="cellIs" dxfId="112" priority="113" stopIfTrue="1" operator="greaterThan">
      <formula>100</formula>
    </cfRule>
  </conditionalFormatting>
  <conditionalFormatting sqref="B49:G49">
    <cfRule type="cellIs" dxfId="111" priority="112" stopIfTrue="1" operator="notEqual">
      <formula>B36</formula>
    </cfRule>
  </conditionalFormatting>
  <conditionalFormatting sqref="H49:J49">
    <cfRule type="cellIs" dxfId="110" priority="110" stopIfTrue="1" operator="greaterThan">
      <formula>100</formula>
    </cfRule>
    <cfRule type="cellIs" dxfId="109" priority="111" stopIfTrue="1" operator="notEqual">
      <formula>H36</formula>
    </cfRule>
  </conditionalFormatting>
  <conditionalFormatting sqref="H39:J48">
    <cfRule type="cellIs" dxfId="108" priority="109" stopIfTrue="1" operator="greaterThan">
      <formula>100</formula>
    </cfRule>
  </conditionalFormatting>
  <conditionalFormatting sqref="B49:G49">
    <cfRule type="cellIs" dxfId="107" priority="108" stopIfTrue="1" operator="notEqual">
      <formula>B36</formula>
    </cfRule>
  </conditionalFormatting>
  <conditionalFormatting sqref="H49:J49">
    <cfRule type="cellIs" dxfId="106" priority="106" stopIfTrue="1" operator="greaterThan">
      <formula>100</formula>
    </cfRule>
    <cfRule type="cellIs" dxfId="105" priority="107" stopIfTrue="1" operator="notEqual">
      <formula>H36</formula>
    </cfRule>
  </conditionalFormatting>
  <conditionalFormatting sqref="H39:J48">
    <cfRule type="cellIs" dxfId="104" priority="105" stopIfTrue="1" operator="greaterThan">
      <formula>100</formula>
    </cfRule>
  </conditionalFormatting>
  <conditionalFormatting sqref="B49:G49">
    <cfRule type="cellIs" dxfId="103" priority="104" stopIfTrue="1" operator="notEqual">
      <formula>B36</formula>
    </cfRule>
  </conditionalFormatting>
  <conditionalFormatting sqref="H49:J49">
    <cfRule type="cellIs" dxfId="102" priority="102" stopIfTrue="1" operator="greaterThan">
      <formula>100</formula>
    </cfRule>
    <cfRule type="cellIs" dxfId="101" priority="103" stopIfTrue="1" operator="notEqual">
      <formula>H36</formula>
    </cfRule>
  </conditionalFormatting>
  <conditionalFormatting sqref="H39:J48">
    <cfRule type="cellIs" dxfId="100" priority="101" stopIfTrue="1" operator="greaterThan">
      <formula>100</formula>
    </cfRule>
  </conditionalFormatting>
  <conditionalFormatting sqref="B49:G49">
    <cfRule type="cellIs" dxfId="99" priority="100" stopIfTrue="1" operator="notEqual">
      <formula>B36</formula>
    </cfRule>
  </conditionalFormatting>
  <conditionalFormatting sqref="H49:J49">
    <cfRule type="cellIs" dxfId="98" priority="98" stopIfTrue="1" operator="greaterThan">
      <formula>100</formula>
    </cfRule>
    <cfRule type="cellIs" dxfId="97" priority="99" stopIfTrue="1" operator="notEqual">
      <formula>H36</formula>
    </cfRule>
  </conditionalFormatting>
  <conditionalFormatting sqref="H39:J48">
    <cfRule type="cellIs" dxfId="96" priority="97" stopIfTrue="1" operator="greaterThan">
      <formula>100</formula>
    </cfRule>
  </conditionalFormatting>
  <conditionalFormatting sqref="B49:G49">
    <cfRule type="cellIs" dxfId="95" priority="96" stopIfTrue="1" operator="notEqual">
      <formula>B36</formula>
    </cfRule>
  </conditionalFormatting>
  <conditionalFormatting sqref="H49:J49">
    <cfRule type="cellIs" dxfId="94" priority="94" stopIfTrue="1" operator="greaterThan">
      <formula>100</formula>
    </cfRule>
    <cfRule type="cellIs" dxfId="93" priority="95" stopIfTrue="1" operator="notEqual">
      <formula>H36</formula>
    </cfRule>
  </conditionalFormatting>
  <conditionalFormatting sqref="H39:J48">
    <cfRule type="cellIs" dxfId="92" priority="93" stopIfTrue="1" operator="greaterThan">
      <formula>100</formula>
    </cfRule>
  </conditionalFormatting>
  <conditionalFormatting sqref="B49:G49">
    <cfRule type="cellIs" dxfId="91" priority="92" stopIfTrue="1" operator="notEqual">
      <formula>B36</formula>
    </cfRule>
  </conditionalFormatting>
  <conditionalFormatting sqref="H49:J49">
    <cfRule type="cellIs" dxfId="90" priority="90" stopIfTrue="1" operator="greaterThan">
      <formula>100</formula>
    </cfRule>
    <cfRule type="cellIs" dxfId="89" priority="91" stopIfTrue="1" operator="notEqual">
      <formula>H36</formula>
    </cfRule>
  </conditionalFormatting>
  <conditionalFormatting sqref="H39:J48">
    <cfRule type="cellIs" dxfId="88" priority="89" stopIfTrue="1" operator="greaterThan">
      <formula>100</formula>
    </cfRule>
  </conditionalFormatting>
  <conditionalFormatting sqref="B49:G49">
    <cfRule type="cellIs" dxfId="87" priority="88" stopIfTrue="1" operator="notEqual">
      <formula>B36</formula>
    </cfRule>
  </conditionalFormatting>
  <conditionalFormatting sqref="H49:J49">
    <cfRule type="cellIs" dxfId="86" priority="86" stopIfTrue="1" operator="greaterThan">
      <formula>100</formula>
    </cfRule>
    <cfRule type="cellIs" dxfId="85" priority="87" stopIfTrue="1" operator="notEqual">
      <formula>H36</formula>
    </cfRule>
  </conditionalFormatting>
  <conditionalFormatting sqref="H39:J48">
    <cfRule type="cellIs" dxfId="84" priority="85" stopIfTrue="1" operator="greaterThan">
      <formula>100</formula>
    </cfRule>
  </conditionalFormatting>
  <conditionalFormatting sqref="B49:G49">
    <cfRule type="cellIs" dxfId="83" priority="84" stopIfTrue="1" operator="notEqual">
      <formula>B36</formula>
    </cfRule>
  </conditionalFormatting>
  <conditionalFormatting sqref="H49:J49">
    <cfRule type="cellIs" dxfId="82" priority="82" stopIfTrue="1" operator="greaterThan">
      <formula>100</formula>
    </cfRule>
    <cfRule type="cellIs" dxfId="81" priority="83" stopIfTrue="1" operator="notEqual">
      <formula>H36</formula>
    </cfRule>
  </conditionalFormatting>
  <conditionalFormatting sqref="H39:J48">
    <cfRule type="cellIs" dxfId="80" priority="81" stopIfTrue="1" operator="greaterThan">
      <formula>100</formula>
    </cfRule>
  </conditionalFormatting>
  <conditionalFormatting sqref="B49:G49">
    <cfRule type="cellIs" dxfId="79" priority="80" stopIfTrue="1" operator="notEqual">
      <formula>B36</formula>
    </cfRule>
  </conditionalFormatting>
  <conditionalFormatting sqref="H49:J49">
    <cfRule type="cellIs" dxfId="78" priority="78" stopIfTrue="1" operator="greaterThan">
      <formula>100</formula>
    </cfRule>
    <cfRule type="cellIs" dxfId="77" priority="79" stopIfTrue="1" operator="notEqual">
      <formula>H36</formula>
    </cfRule>
  </conditionalFormatting>
  <conditionalFormatting sqref="H39:J48">
    <cfRule type="cellIs" dxfId="76" priority="77" stopIfTrue="1" operator="greaterThan">
      <formula>100</formula>
    </cfRule>
  </conditionalFormatting>
  <conditionalFormatting sqref="B49:G49">
    <cfRule type="cellIs" dxfId="75" priority="76" stopIfTrue="1" operator="notEqual">
      <formula>B36</formula>
    </cfRule>
  </conditionalFormatting>
  <conditionalFormatting sqref="H49:J49">
    <cfRule type="cellIs" dxfId="74" priority="74" stopIfTrue="1" operator="greaterThan">
      <formula>100</formula>
    </cfRule>
    <cfRule type="cellIs" dxfId="73" priority="75" stopIfTrue="1" operator="notEqual">
      <formula>H36</formula>
    </cfRule>
  </conditionalFormatting>
  <conditionalFormatting sqref="H39:J48">
    <cfRule type="cellIs" dxfId="72" priority="73" stopIfTrue="1" operator="greaterThan">
      <formula>100</formula>
    </cfRule>
  </conditionalFormatting>
  <conditionalFormatting sqref="B49:G49">
    <cfRule type="cellIs" dxfId="71" priority="72" stopIfTrue="1" operator="notEqual">
      <formula>B36</formula>
    </cfRule>
  </conditionalFormatting>
  <conditionalFormatting sqref="H49:J49">
    <cfRule type="cellIs" dxfId="70" priority="70" stopIfTrue="1" operator="greaterThan">
      <formula>100</formula>
    </cfRule>
    <cfRule type="cellIs" dxfId="69" priority="71" stopIfTrue="1" operator="notEqual">
      <formula>H36</formula>
    </cfRule>
  </conditionalFormatting>
  <conditionalFormatting sqref="H39:J48">
    <cfRule type="cellIs" dxfId="68" priority="69" stopIfTrue="1" operator="greaterThan">
      <formula>100</formula>
    </cfRule>
  </conditionalFormatting>
  <conditionalFormatting sqref="B49:G49">
    <cfRule type="cellIs" dxfId="67" priority="68" stopIfTrue="1" operator="notEqual">
      <formula>B36</formula>
    </cfRule>
  </conditionalFormatting>
  <conditionalFormatting sqref="H49:J49">
    <cfRule type="cellIs" dxfId="66" priority="66" stopIfTrue="1" operator="greaterThan">
      <formula>100</formula>
    </cfRule>
    <cfRule type="cellIs" dxfId="65" priority="67" stopIfTrue="1" operator="notEqual">
      <formula>H36</formula>
    </cfRule>
  </conditionalFormatting>
  <conditionalFormatting sqref="H39:J48">
    <cfRule type="cellIs" dxfId="64" priority="65" stopIfTrue="1" operator="greaterThan">
      <formula>100</formula>
    </cfRule>
  </conditionalFormatting>
  <conditionalFormatting sqref="B49:G49">
    <cfRule type="cellIs" dxfId="63" priority="64" stopIfTrue="1" operator="notEqual">
      <formula>B36</formula>
    </cfRule>
  </conditionalFormatting>
  <conditionalFormatting sqref="H49:J49">
    <cfRule type="cellIs" dxfId="62" priority="62" stopIfTrue="1" operator="greaterThan">
      <formula>100</formula>
    </cfRule>
    <cfRule type="cellIs" dxfId="61" priority="63" stopIfTrue="1" operator="notEqual">
      <formula>H36</formula>
    </cfRule>
  </conditionalFormatting>
  <conditionalFormatting sqref="H39:J48">
    <cfRule type="cellIs" dxfId="60" priority="61" stopIfTrue="1" operator="greaterThan">
      <formula>100</formula>
    </cfRule>
  </conditionalFormatting>
  <conditionalFormatting sqref="B49:G49">
    <cfRule type="cellIs" dxfId="59" priority="60" stopIfTrue="1" operator="notEqual">
      <formula>B36</formula>
    </cfRule>
  </conditionalFormatting>
  <conditionalFormatting sqref="H49:J49">
    <cfRule type="cellIs" dxfId="58" priority="58" stopIfTrue="1" operator="greaterThan">
      <formula>100</formula>
    </cfRule>
    <cfRule type="cellIs" dxfId="57" priority="59" stopIfTrue="1" operator="notEqual">
      <formula>H36</formula>
    </cfRule>
  </conditionalFormatting>
  <conditionalFormatting sqref="H39:J48">
    <cfRule type="cellIs" dxfId="56" priority="57" stopIfTrue="1" operator="greaterThan">
      <formula>100</formula>
    </cfRule>
  </conditionalFormatting>
  <conditionalFormatting sqref="B49:G49">
    <cfRule type="cellIs" dxfId="55" priority="56" stopIfTrue="1" operator="notEqual">
      <formula>B36</formula>
    </cfRule>
  </conditionalFormatting>
  <conditionalFormatting sqref="H49:J49">
    <cfRule type="cellIs" dxfId="54" priority="54" stopIfTrue="1" operator="greaterThan">
      <formula>100</formula>
    </cfRule>
    <cfRule type="cellIs" dxfId="53" priority="55" stopIfTrue="1" operator="notEqual">
      <formula>H36</formula>
    </cfRule>
  </conditionalFormatting>
  <conditionalFormatting sqref="H39:J48">
    <cfRule type="cellIs" dxfId="52" priority="53" stopIfTrue="1" operator="greaterThan">
      <formula>100</formula>
    </cfRule>
  </conditionalFormatting>
  <conditionalFormatting sqref="B49:G49">
    <cfRule type="cellIs" dxfId="51" priority="52" stopIfTrue="1" operator="notEqual">
      <formula>B36</formula>
    </cfRule>
  </conditionalFormatting>
  <conditionalFormatting sqref="H49:J49">
    <cfRule type="cellIs" dxfId="50" priority="50" stopIfTrue="1" operator="greaterThan">
      <formula>100</formula>
    </cfRule>
    <cfRule type="cellIs" dxfId="49" priority="51" stopIfTrue="1" operator="notEqual">
      <formula>H36</formula>
    </cfRule>
  </conditionalFormatting>
  <conditionalFormatting sqref="H39:J48">
    <cfRule type="cellIs" dxfId="48" priority="49" stopIfTrue="1" operator="greaterThan">
      <formula>100</formula>
    </cfRule>
  </conditionalFormatting>
  <conditionalFormatting sqref="B49:G49">
    <cfRule type="cellIs" dxfId="47" priority="48" stopIfTrue="1" operator="notEqual">
      <formula>B36</formula>
    </cfRule>
  </conditionalFormatting>
  <conditionalFormatting sqref="H49:J49">
    <cfRule type="cellIs" dxfId="46" priority="46" stopIfTrue="1" operator="greaterThan">
      <formula>100</formula>
    </cfRule>
    <cfRule type="cellIs" dxfId="45" priority="47" stopIfTrue="1" operator="notEqual">
      <formula>H36</formula>
    </cfRule>
  </conditionalFormatting>
  <conditionalFormatting sqref="H39:J48">
    <cfRule type="cellIs" dxfId="44" priority="45" stopIfTrue="1" operator="greaterThan">
      <formula>100</formula>
    </cfRule>
  </conditionalFormatting>
  <conditionalFormatting sqref="B53:G53">
    <cfRule type="cellIs" dxfId="43" priority="44" stopIfTrue="1" operator="notEqual">
      <formula>B38</formula>
    </cfRule>
  </conditionalFormatting>
  <conditionalFormatting sqref="H53:J53">
    <cfRule type="cellIs" dxfId="42" priority="42" stopIfTrue="1" operator="greaterThan">
      <formula>100</formula>
    </cfRule>
    <cfRule type="cellIs" dxfId="41" priority="43" stopIfTrue="1" operator="notEqual">
      <formula>H38</formula>
    </cfRule>
  </conditionalFormatting>
  <conditionalFormatting sqref="H40:J52">
    <cfRule type="cellIs" dxfId="40" priority="41" stopIfTrue="1" operator="greaterThan">
      <formula>100</formula>
    </cfRule>
  </conditionalFormatting>
  <conditionalFormatting sqref="B53:G53">
    <cfRule type="cellIs" dxfId="39" priority="40" stopIfTrue="1" operator="notEqual">
      <formula>B38</formula>
    </cfRule>
  </conditionalFormatting>
  <conditionalFormatting sqref="H53:J53">
    <cfRule type="cellIs" dxfId="38" priority="38" stopIfTrue="1" operator="greaterThan">
      <formula>100</formula>
    </cfRule>
    <cfRule type="cellIs" dxfId="37" priority="39" stopIfTrue="1" operator="notEqual">
      <formula>H38</formula>
    </cfRule>
  </conditionalFormatting>
  <conditionalFormatting sqref="H40:J52">
    <cfRule type="cellIs" dxfId="36" priority="37" stopIfTrue="1" operator="greaterThan">
      <formula>100</formula>
    </cfRule>
  </conditionalFormatting>
  <conditionalFormatting sqref="B49:G49">
    <cfRule type="cellIs" dxfId="35" priority="36" stopIfTrue="1" operator="notEqual">
      <formula>B36</formula>
    </cfRule>
  </conditionalFormatting>
  <conditionalFormatting sqref="H49:J49">
    <cfRule type="cellIs" dxfId="34" priority="34" stopIfTrue="1" operator="greaterThan">
      <formula>100</formula>
    </cfRule>
    <cfRule type="cellIs" dxfId="33" priority="35" stopIfTrue="1" operator="notEqual">
      <formula>H36</formula>
    </cfRule>
  </conditionalFormatting>
  <conditionalFormatting sqref="H39:J48">
    <cfRule type="cellIs" dxfId="32" priority="33" stopIfTrue="1" operator="greaterThan">
      <formula>100</formula>
    </cfRule>
  </conditionalFormatting>
  <conditionalFormatting sqref="B53:G53">
    <cfRule type="cellIs" dxfId="31" priority="32" stopIfTrue="1" operator="notEqual">
      <formula>B38</formula>
    </cfRule>
  </conditionalFormatting>
  <conditionalFormatting sqref="H53:J53">
    <cfRule type="cellIs" dxfId="30" priority="30" stopIfTrue="1" operator="greaterThan">
      <formula>100</formula>
    </cfRule>
    <cfRule type="cellIs" dxfId="29" priority="31" stopIfTrue="1" operator="notEqual">
      <formula>H38</formula>
    </cfRule>
  </conditionalFormatting>
  <conditionalFormatting sqref="H40:J52">
    <cfRule type="cellIs" dxfId="28" priority="29" stopIfTrue="1" operator="greaterThan">
      <formula>100</formula>
    </cfRule>
  </conditionalFormatting>
  <conditionalFormatting sqref="B53:G53">
    <cfRule type="cellIs" dxfId="27" priority="28" stopIfTrue="1" operator="notEqual">
      <formula>B38</formula>
    </cfRule>
  </conditionalFormatting>
  <conditionalFormatting sqref="H53:J53">
    <cfRule type="cellIs" dxfId="26" priority="26" stopIfTrue="1" operator="greaterThan">
      <formula>100</formula>
    </cfRule>
    <cfRule type="cellIs" dxfId="25" priority="27" stopIfTrue="1" operator="notEqual">
      <formula>H38</formula>
    </cfRule>
  </conditionalFormatting>
  <conditionalFormatting sqref="H40:J52">
    <cfRule type="cellIs" dxfId="24" priority="25" stopIfTrue="1" operator="greaterThan">
      <formula>100</formula>
    </cfRule>
  </conditionalFormatting>
  <conditionalFormatting sqref="B49:G49">
    <cfRule type="cellIs" dxfId="23" priority="24" stopIfTrue="1" operator="notEqual">
      <formula>B36</formula>
    </cfRule>
  </conditionalFormatting>
  <conditionalFormatting sqref="H49:J49">
    <cfRule type="cellIs" dxfId="22" priority="22" stopIfTrue="1" operator="greaterThan">
      <formula>100</formula>
    </cfRule>
    <cfRule type="cellIs" dxfId="21" priority="23" stopIfTrue="1" operator="notEqual">
      <formula>H36</formula>
    </cfRule>
  </conditionalFormatting>
  <conditionalFormatting sqref="H39:J48">
    <cfRule type="cellIs" dxfId="20" priority="21" stopIfTrue="1" operator="greaterThan">
      <formula>100</formula>
    </cfRule>
  </conditionalFormatting>
  <conditionalFormatting sqref="B53:G53">
    <cfRule type="cellIs" dxfId="19" priority="20" stopIfTrue="1" operator="notEqual">
      <formula>B38</formula>
    </cfRule>
  </conditionalFormatting>
  <conditionalFormatting sqref="H53:J53">
    <cfRule type="cellIs" dxfId="18" priority="18" stopIfTrue="1" operator="greaterThan">
      <formula>100</formula>
    </cfRule>
    <cfRule type="cellIs" dxfId="17" priority="19" stopIfTrue="1" operator="notEqual">
      <formula>H38</formula>
    </cfRule>
  </conditionalFormatting>
  <conditionalFormatting sqref="H40:J52">
    <cfRule type="cellIs" dxfId="16" priority="17" stopIfTrue="1" operator="greaterThan">
      <formula>100</formula>
    </cfRule>
  </conditionalFormatting>
  <conditionalFormatting sqref="B53:G53">
    <cfRule type="cellIs" dxfId="15" priority="16" stopIfTrue="1" operator="notEqual">
      <formula>B38</formula>
    </cfRule>
  </conditionalFormatting>
  <conditionalFormatting sqref="H53:J53">
    <cfRule type="cellIs" dxfId="14" priority="14" stopIfTrue="1" operator="greaterThan">
      <formula>100</formula>
    </cfRule>
    <cfRule type="cellIs" dxfId="13" priority="15" stopIfTrue="1" operator="notEqual">
      <formula>H38</formula>
    </cfRule>
  </conditionalFormatting>
  <conditionalFormatting sqref="H40:J52">
    <cfRule type="cellIs" dxfId="12" priority="13" stopIfTrue="1" operator="greaterThan">
      <formula>100</formula>
    </cfRule>
  </conditionalFormatting>
  <conditionalFormatting sqref="B53:G53">
    <cfRule type="cellIs" dxfId="11" priority="12" stopIfTrue="1" operator="notEqual">
      <formula>B38</formula>
    </cfRule>
  </conditionalFormatting>
  <conditionalFormatting sqref="H53:J53">
    <cfRule type="cellIs" dxfId="10" priority="10" stopIfTrue="1" operator="greaterThan">
      <formula>100</formula>
    </cfRule>
    <cfRule type="cellIs" dxfId="9" priority="11" stopIfTrue="1" operator="notEqual">
      <formula>H38</formula>
    </cfRule>
  </conditionalFormatting>
  <conditionalFormatting sqref="H40:J52">
    <cfRule type="cellIs" dxfId="8" priority="9" stopIfTrue="1" operator="greaterThan">
      <formula>100</formula>
    </cfRule>
  </conditionalFormatting>
  <conditionalFormatting sqref="B53:G53">
    <cfRule type="cellIs" dxfId="7" priority="8" stopIfTrue="1" operator="notEqual">
      <formula>B38</formula>
    </cfRule>
  </conditionalFormatting>
  <conditionalFormatting sqref="H53:J53">
    <cfRule type="cellIs" dxfId="6" priority="6" stopIfTrue="1" operator="greaterThan">
      <formula>100</formula>
    </cfRule>
    <cfRule type="cellIs" dxfId="5" priority="7" stopIfTrue="1" operator="notEqual">
      <formula>H38</formula>
    </cfRule>
  </conditionalFormatting>
  <conditionalFormatting sqref="H40:J52">
    <cfRule type="cellIs" dxfId="4" priority="5" stopIfTrue="1" operator="greaterThan">
      <formula>100</formula>
    </cfRule>
  </conditionalFormatting>
  <conditionalFormatting sqref="B53:M53">
    <cfRule type="cellIs" dxfId="3" priority="4" stopIfTrue="1" operator="notEqual">
      <formula>B38</formula>
    </cfRule>
  </conditionalFormatting>
  <conditionalFormatting sqref="N53:P53">
    <cfRule type="cellIs" dxfId="2" priority="2" stopIfTrue="1" operator="greaterThan">
      <formula>100</formula>
    </cfRule>
    <cfRule type="cellIs" dxfId="1" priority="3" stopIfTrue="1" operator="notEqual">
      <formula>N38</formula>
    </cfRule>
  </conditionalFormatting>
  <conditionalFormatting sqref="N40:P52">
    <cfRule type="cellIs" dxfId="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T54" sqref="T54"/>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0</v>
      </c>
      <c r="C6" s="168">
        <f t="shared" si="0"/>
        <v>1</v>
      </c>
      <c r="D6" s="171">
        <f t="shared" ref="D6:D16" si="1">SUM(B6:C6)</f>
        <v>1</v>
      </c>
      <c r="E6" s="174"/>
      <c r="F6" s="174"/>
      <c r="G6" s="174"/>
      <c r="H6" s="174"/>
      <c r="I6" s="174"/>
      <c r="J6" s="174"/>
      <c r="K6" s="179">
        <f t="shared" ref="K6:L16" si="2">K42</f>
        <v>0</v>
      </c>
      <c r="L6" s="183">
        <f t="shared" si="2"/>
        <v>1</v>
      </c>
      <c r="M6" s="188">
        <f t="shared" ref="M6:M17" si="3">SUM(K6:L6)</f>
        <v>1</v>
      </c>
      <c r="N6" s="91">
        <f t="shared" ref="N6:P17" si="4">IF(OR(K6=0,B6=0),0,K6/B6*100)</f>
        <v>0</v>
      </c>
      <c r="O6" s="194">
        <f t="shared" si="4"/>
        <v>100</v>
      </c>
      <c r="P6" s="196">
        <f t="shared" si="4"/>
        <v>100</v>
      </c>
    </row>
    <row r="7" spans="1:16" s="2" customFormat="1" ht="22.5" hidden="1" customHeight="1">
      <c r="A7" s="8" t="s">
        <v>7</v>
      </c>
      <c r="B7" s="161">
        <f t="shared" si="0"/>
        <v>0</v>
      </c>
      <c r="C7" s="168">
        <f t="shared" si="0"/>
        <v>1</v>
      </c>
      <c r="D7" s="130">
        <f t="shared" si="1"/>
        <v>1</v>
      </c>
      <c r="E7" s="175"/>
      <c r="F7" s="175"/>
      <c r="G7" s="175"/>
      <c r="H7" s="175"/>
      <c r="I7" s="175"/>
      <c r="J7" s="175"/>
      <c r="K7" s="162">
        <f t="shared" si="2"/>
        <v>0</v>
      </c>
      <c r="L7" s="169">
        <f t="shared" si="2"/>
        <v>0</v>
      </c>
      <c r="M7" s="130">
        <f t="shared" si="3"/>
        <v>0</v>
      </c>
      <c r="N7" s="139">
        <f t="shared" si="4"/>
        <v>0</v>
      </c>
      <c r="O7" s="145">
        <f t="shared" si="4"/>
        <v>0</v>
      </c>
      <c r="P7" s="151">
        <f t="shared" si="4"/>
        <v>0</v>
      </c>
    </row>
    <row r="8" spans="1:16" s="2" customFormat="1" ht="22.5" hidden="1" customHeight="1">
      <c r="A8" s="8" t="s">
        <v>11</v>
      </c>
      <c r="B8" s="161">
        <f t="shared" si="0"/>
        <v>0</v>
      </c>
      <c r="C8" s="168">
        <f t="shared" si="0"/>
        <v>0</v>
      </c>
      <c r="D8" s="130">
        <f t="shared" si="1"/>
        <v>0</v>
      </c>
      <c r="E8" s="175"/>
      <c r="F8" s="175"/>
      <c r="G8" s="175"/>
      <c r="H8" s="175"/>
      <c r="I8" s="175"/>
      <c r="J8" s="175"/>
      <c r="K8" s="162">
        <f t="shared" si="2"/>
        <v>0</v>
      </c>
      <c r="L8" s="169">
        <f t="shared" si="2"/>
        <v>0</v>
      </c>
      <c r="M8" s="130">
        <f t="shared" si="3"/>
        <v>0</v>
      </c>
      <c r="N8" s="139">
        <f t="shared" si="4"/>
        <v>0</v>
      </c>
      <c r="O8" s="145">
        <f t="shared" si="4"/>
        <v>0</v>
      </c>
      <c r="P8" s="151">
        <f t="shared" si="4"/>
        <v>0</v>
      </c>
    </row>
    <row r="9" spans="1:16" s="2" customFormat="1" ht="22.5" hidden="1" customHeight="1">
      <c r="A9" s="8" t="s">
        <v>5</v>
      </c>
      <c r="B9" s="161">
        <f t="shared" si="0"/>
        <v>0</v>
      </c>
      <c r="C9" s="168">
        <f t="shared" si="0"/>
        <v>0</v>
      </c>
      <c r="D9" s="130">
        <f t="shared" si="1"/>
        <v>0</v>
      </c>
      <c r="E9" s="175"/>
      <c r="F9" s="175"/>
      <c r="G9" s="175"/>
      <c r="H9" s="175"/>
      <c r="I9" s="175"/>
      <c r="J9" s="175"/>
      <c r="K9" s="162">
        <f t="shared" si="2"/>
        <v>0</v>
      </c>
      <c r="L9" s="169">
        <f t="shared" si="2"/>
        <v>0</v>
      </c>
      <c r="M9" s="130">
        <f t="shared" si="3"/>
        <v>0</v>
      </c>
      <c r="N9" s="139">
        <f t="shared" si="4"/>
        <v>0</v>
      </c>
      <c r="O9" s="145">
        <f t="shared" si="4"/>
        <v>0</v>
      </c>
      <c r="P9" s="151">
        <f t="shared" si="4"/>
        <v>0</v>
      </c>
    </row>
    <row r="10" spans="1:16" s="2" customFormat="1" ht="22.5" hidden="1" customHeight="1">
      <c r="A10" s="8" t="s">
        <v>17</v>
      </c>
      <c r="B10" s="161">
        <f t="shared" si="0"/>
        <v>1</v>
      </c>
      <c r="C10" s="168">
        <f t="shared" si="0"/>
        <v>1</v>
      </c>
      <c r="D10" s="130">
        <f t="shared" si="1"/>
        <v>2</v>
      </c>
      <c r="E10" s="175"/>
      <c r="F10" s="175"/>
      <c r="G10" s="175"/>
      <c r="H10" s="175"/>
      <c r="I10" s="175"/>
      <c r="J10" s="175"/>
      <c r="K10" s="162">
        <f t="shared" si="2"/>
        <v>1</v>
      </c>
      <c r="L10" s="169">
        <f t="shared" si="2"/>
        <v>1</v>
      </c>
      <c r="M10" s="130">
        <f t="shared" si="3"/>
        <v>2</v>
      </c>
      <c r="N10" s="139">
        <f t="shared" si="4"/>
        <v>100</v>
      </c>
      <c r="O10" s="145">
        <f t="shared" si="4"/>
        <v>100</v>
      </c>
      <c r="P10" s="151">
        <f t="shared" si="4"/>
        <v>100</v>
      </c>
    </row>
    <row r="11" spans="1:16" s="2" customFormat="1" ht="22.5" hidden="1" customHeight="1">
      <c r="A11" s="8" t="s">
        <v>4</v>
      </c>
      <c r="B11" s="161">
        <f t="shared" si="0"/>
        <v>2</v>
      </c>
      <c r="C11" s="168">
        <f t="shared" si="0"/>
        <v>0</v>
      </c>
      <c r="D11" s="130">
        <f t="shared" si="1"/>
        <v>2</v>
      </c>
      <c r="E11" s="175"/>
      <c r="F11" s="175"/>
      <c r="G11" s="175"/>
      <c r="H11" s="175"/>
      <c r="I11" s="175"/>
      <c r="J11" s="175"/>
      <c r="K11" s="162">
        <f t="shared" si="2"/>
        <v>1</v>
      </c>
      <c r="L11" s="169">
        <f t="shared" si="2"/>
        <v>0</v>
      </c>
      <c r="M11" s="130">
        <f t="shared" si="3"/>
        <v>1</v>
      </c>
      <c r="N11" s="139">
        <f t="shared" si="4"/>
        <v>50</v>
      </c>
      <c r="O11" s="145">
        <f t="shared" si="4"/>
        <v>0</v>
      </c>
      <c r="P11" s="151">
        <f t="shared" si="4"/>
        <v>50</v>
      </c>
    </row>
    <row r="12" spans="1:16" s="2" customFormat="1" ht="22.5" hidden="1" customHeight="1">
      <c r="A12" s="8" t="s">
        <v>10</v>
      </c>
      <c r="B12" s="161">
        <f t="shared" si="0"/>
        <v>1</v>
      </c>
      <c r="C12" s="168">
        <f t="shared" si="0"/>
        <v>1</v>
      </c>
      <c r="D12" s="130">
        <f t="shared" si="1"/>
        <v>2</v>
      </c>
      <c r="E12" s="175"/>
      <c r="F12" s="175"/>
      <c r="G12" s="175"/>
      <c r="H12" s="175"/>
      <c r="I12" s="175"/>
      <c r="J12" s="175"/>
      <c r="K12" s="162">
        <f t="shared" si="2"/>
        <v>1</v>
      </c>
      <c r="L12" s="169">
        <f t="shared" si="2"/>
        <v>1</v>
      </c>
      <c r="M12" s="130">
        <f t="shared" si="3"/>
        <v>2</v>
      </c>
      <c r="N12" s="139">
        <f t="shared" si="4"/>
        <v>100</v>
      </c>
      <c r="O12" s="145">
        <f t="shared" si="4"/>
        <v>100</v>
      </c>
      <c r="P12" s="151">
        <f t="shared" si="4"/>
        <v>100</v>
      </c>
    </row>
    <row r="13" spans="1:16" s="2" customFormat="1" ht="22.5" hidden="1" customHeight="1">
      <c r="A13" s="8" t="s">
        <v>14</v>
      </c>
      <c r="B13" s="161">
        <f t="shared" si="0"/>
        <v>1</v>
      </c>
      <c r="C13" s="168">
        <f t="shared" si="0"/>
        <v>0</v>
      </c>
      <c r="D13" s="130">
        <f t="shared" si="1"/>
        <v>1</v>
      </c>
      <c r="E13" s="175"/>
      <c r="F13" s="175"/>
      <c r="G13" s="175"/>
      <c r="H13" s="175"/>
      <c r="I13" s="175"/>
      <c r="J13" s="175"/>
      <c r="K13" s="162">
        <f t="shared" si="2"/>
        <v>1</v>
      </c>
      <c r="L13" s="169">
        <f t="shared" si="2"/>
        <v>1</v>
      </c>
      <c r="M13" s="130">
        <f t="shared" si="3"/>
        <v>2</v>
      </c>
      <c r="N13" s="139">
        <f t="shared" si="4"/>
        <v>100</v>
      </c>
      <c r="O13" s="145">
        <f t="shared" si="4"/>
        <v>0</v>
      </c>
      <c r="P13" s="151">
        <f t="shared" si="4"/>
        <v>200</v>
      </c>
    </row>
    <row r="14" spans="1:16" s="2" customFormat="1" ht="22.5" hidden="1" customHeight="1">
      <c r="A14" s="8" t="s">
        <v>20</v>
      </c>
      <c r="B14" s="161">
        <f t="shared" si="0"/>
        <v>3</v>
      </c>
      <c r="C14" s="168">
        <f t="shared" si="0"/>
        <v>2</v>
      </c>
      <c r="D14" s="130">
        <f t="shared" si="1"/>
        <v>5</v>
      </c>
      <c r="E14" s="175"/>
      <c r="F14" s="175"/>
      <c r="G14" s="175"/>
      <c r="H14" s="175"/>
      <c r="I14" s="175"/>
      <c r="J14" s="175"/>
      <c r="K14" s="162">
        <f t="shared" si="2"/>
        <v>3</v>
      </c>
      <c r="L14" s="169">
        <f t="shared" si="2"/>
        <v>2</v>
      </c>
      <c r="M14" s="130">
        <f t="shared" si="3"/>
        <v>5</v>
      </c>
      <c r="N14" s="139">
        <f t="shared" si="4"/>
        <v>100</v>
      </c>
      <c r="O14" s="145">
        <f t="shared" si="4"/>
        <v>100</v>
      </c>
      <c r="P14" s="151">
        <f t="shared" si="4"/>
        <v>100</v>
      </c>
    </row>
    <row r="15" spans="1:16" s="2" customFormat="1" ht="22.5" hidden="1" customHeight="1">
      <c r="A15" s="8" t="s">
        <v>23</v>
      </c>
      <c r="B15" s="161">
        <f t="shared" si="0"/>
        <v>0</v>
      </c>
      <c r="C15" s="168">
        <f t="shared" si="0"/>
        <v>1</v>
      </c>
      <c r="D15" s="130">
        <f t="shared" si="1"/>
        <v>1</v>
      </c>
      <c r="E15" s="174"/>
      <c r="F15" s="174"/>
      <c r="G15" s="174"/>
      <c r="H15" s="174"/>
      <c r="I15" s="174"/>
      <c r="J15" s="174"/>
      <c r="K15" s="161">
        <f t="shared" si="2"/>
        <v>0</v>
      </c>
      <c r="L15" s="168">
        <f t="shared" si="2"/>
        <v>1</v>
      </c>
      <c r="M15" s="130">
        <f t="shared" si="3"/>
        <v>1</v>
      </c>
      <c r="N15" s="139">
        <f t="shared" si="4"/>
        <v>0</v>
      </c>
      <c r="O15" s="145">
        <f t="shared" si="4"/>
        <v>100</v>
      </c>
      <c r="P15" s="151">
        <f t="shared" si="4"/>
        <v>100</v>
      </c>
    </row>
    <row r="16" spans="1:16" s="2" customFormat="1" ht="22.5" hidden="1" customHeight="1">
      <c r="A16" s="10" t="s">
        <v>35</v>
      </c>
      <c r="B16" s="162">
        <f t="shared" si="0"/>
        <v>6</v>
      </c>
      <c r="C16" s="169">
        <f t="shared" si="0"/>
        <v>6</v>
      </c>
      <c r="D16" s="172">
        <f t="shared" si="1"/>
        <v>12</v>
      </c>
      <c r="E16" s="176"/>
      <c r="F16" s="176"/>
      <c r="G16" s="176"/>
      <c r="H16" s="176"/>
      <c r="I16" s="176"/>
      <c r="J16" s="176"/>
      <c r="K16" s="162">
        <f t="shared" si="2"/>
        <v>3</v>
      </c>
      <c r="L16" s="169">
        <f t="shared" si="2"/>
        <v>2</v>
      </c>
      <c r="M16" s="130">
        <f t="shared" si="3"/>
        <v>5</v>
      </c>
      <c r="N16" s="190">
        <f t="shared" si="4"/>
        <v>50</v>
      </c>
      <c r="O16" s="195">
        <f t="shared" si="4"/>
        <v>33.333333333333329</v>
      </c>
      <c r="P16" s="197">
        <f t="shared" si="4"/>
        <v>41.666666666666671</v>
      </c>
    </row>
    <row r="17" spans="1:24" s="2" customFormat="1" ht="22.5" hidden="1" customHeight="1">
      <c r="A17" s="11" t="s">
        <v>34</v>
      </c>
      <c r="B17" s="42">
        <f>SUM(B6:B16)</f>
        <v>14</v>
      </c>
      <c r="C17" s="22">
        <f>SUM(C6:C16)</f>
        <v>13</v>
      </c>
      <c r="D17" s="37">
        <f>SUM(D6:D16)</f>
        <v>27</v>
      </c>
      <c r="E17" s="177"/>
      <c r="F17" s="177"/>
      <c r="G17" s="177"/>
      <c r="H17" s="177"/>
      <c r="I17" s="177"/>
      <c r="J17" s="177"/>
      <c r="K17" s="42">
        <f>SUM(K6:K16)</f>
        <v>10</v>
      </c>
      <c r="L17" s="22">
        <f>SUM(L6:L16)</f>
        <v>9</v>
      </c>
      <c r="M17" s="37">
        <f t="shared" si="3"/>
        <v>19</v>
      </c>
      <c r="N17" s="143">
        <f t="shared" si="4"/>
        <v>71.428571428571431</v>
      </c>
      <c r="O17" s="149">
        <f t="shared" si="4"/>
        <v>69.230769230769226</v>
      </c>
      <c r="P17" s="155">
        <f t="shared" si="4"/>
        <v>70.370370370370367</v>
      </c>
    </row>
    <row r="18" spans="1:24" hidden="1"/>
    <row r="19" spans="1:24" hidden="1"/>
    <row r="20" spans="1:24" s="2" customFormat="1" ht="22.5" customHeight="1">
      <c r="A20" s="156" t="str">
        <f>'1進修'!A20:L20</f>
        <v>令和７年７月２０日執行　参議院議員通常選挙</v>
      </c>
      <c r="B20" s="163"/>
      <c r="C20" s="163"/>
      <c r="D20" s="163"/>
      <c r="E20" s="163"/>
      <c r="F20" s="163"/>
      <c r="G20" s="163"/>
      <c r="H20" s="163"/>
      <c r="I20" s="163"/>
      <c r="J20" s="163"/>
      <c r="K20" s="163"/>
      <c r="L20" s="184"/>
      <c r="M20" s="15" t="s">
        <v>77</v>
      </c>
      <c r="N20" s="31"/>
      <c r="O20" s="15" t="s">
        <v>76</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0</v>
      </c>
      <c r="C23" s="170">
        <v>0</v>
      </c>
      <c r="D23" s="171">
        <f t="shared" ref="D23:D35" si="5">SUM(B23:C23)</f>
        <v>0</v>
      </c>
      <c r="E23" s="164">
        <v>0</v>
      </c>
      <c r="F23" s="170">
        <v>0</v>
      </c>
      <c r="G23" s="171">
        <f t="shared" ref="G23:G35" si="6">SUM(E23:F23)</f>
        <v>0</v>
      </c>
      <c r="H23" s="164">
        <v>0</v>
      </c>
      <c r="I23" s="170">
        <v>0</v>
      </c>
      <c r="J23" s="171">
        <f>SUM(H23:I23)</f>
        <v>0</v>
      </c>
      <c r="K23" s="180">
        <f t="shared" ref="K23:L35" si="7">E23+H23</f>
        <v>0</v>
      </c>
      <c r="L23" s="185">
        <f t="shared" si="7"/>
        <v>0</v>
      </c>
      <c r="M23" s="189">
        <f t="shared" ref="M23:M35" si="8">SUM(K23:L23)</f>
        <v>0</v>
      </c>
      <c r="N23" s="91">
        <f t="shared" ref="N23:P36" si="9">IF(OR(K23=0,B23=0),0,K23/B23*100)</f>
        <v>0</v>
      </c>
      <c r="O23" s="97">
        <f t="shared" si="9"/>
        <v>0</v>
      </c>
      <c r="P23" s="103">
        <f t="shared" si="9"/>
        <v>0</v>
      </c>
      <c r="Q23" s="158"/>
      <c r="R23" s="198"/>
      <c r="S23" s="1" t="s">
        <v>28</v>
      </c>
      <c r="T23" s="1"/>
      <c r="U23" s="1"/>
      <c r="V23" s="1"/>
      <c r="W23" s="1"/>
      <c r="X23" s="1"/>
    </row>
    <row r="24" spans="1:24" s="2" customFormat="1" ht="22.5" customHeight="1">
      <c r="A24" s="157" t="s">
        <v>70</v>
      </c>
      <c r="B24" s="164">
        <v>1</v>
      </c>
      <c r="C24" s="170">
        <v>0</v>
      </c>
      <c r="D24" s="171">
        <f t="shared" si="5"/>
        <v>1</v>
      </c>
      <c r="E24" s="164">
        <v>0</v>
      </c>
      <c r="F24" s="170">
        <v>0</v>
      </c>
      <c r="G24" s="171">
        <f t="shared" si="6"/>
        <v>0</v>
      </c>
      <c r="H24" s="164">
        <v>0</v>
      </c>
      <c r="I24" s="170">
        <v>0</v>
      </c>
      <c r="J24" s="171">
        <f>SUM(H24:I24)</f>
        <v>0</v>
      </c>
      <c r="K24" s="181">
        <f t="shared" si="7"/>
        <v>0</v>
      </c>
      <c r="L24" s="186">
        <f t="shared" si="7"/>
        <v>0</v>
      </c>
      <c r="M24" s="130">
        <f t="shared" si="8"/>
        <v>0</v>
      </c>
      <c r="N24" s="139">
        <f t="shared" si="9"/>
        <v>0</v>
      </c>
      <c r="O24" s="145">
        <f t="shared" si="9"/>
        <v>0</v>
      </c>
      <c r="P24" s="151">
        <f t="shared" si="9"/>
        <v>0</v>
      </c>
      <c r="R24" s="1"/>
      <c r="S24" s="1" t="s">
        <v>61</v>
      </c>
      <c r="T24" s="1"/>
      <c r="U24" s="1"/>
      <c r="V24" s="1"/>
      <c r="W24" s="1"/>
      <c r="X24" s="1"/>
    </row>
    <row r="25" spans="1:24" s="2" customFormat="1" ht="22.5" customHeight="1">
      <c r="A25" s="65" t="s">
        <v>0</v>
      </c>
      <c r="B25" s="164">
        <v>0</v>
      </c>
      <c r="C25" s="170">
        <v>1</v>
      </c>
      <c r="D25" s="171">
        <f t="shared" si="5"/>
        <v>1</v>
      </c>
      <c r="E25" s="164">
        <v>0</v>
      </c>
      <c r="F25" s="170">
        <v>1</v>
      </c>
      <c r="G25" s="171">
        <f t="shared" si="6"/>
        <v>1</v>
      </c>
      <c r="H25" s="164">
        <v>0</v>
      </c>
      <c r="I25" s="170">
        <v>0</v>
      </c>
      <c r="J25" s="171">
        <f>SUM(H25:I25)</f>
        <v>0</v>
      </c>
      <c r="K25" s="181">
        <f t="shared" si="7"/>
        <v>0</v>
      </c>
      <c r="L25" s="186">
        <f t="shared" si="7"/>
        <v>1</v>
      </c>
      <c r="M25" s="171">
        <f t="shared" si="8"/>
        <v>1</v>
      </c>
      <c r="N25" s="191">
        <f t="shared" si="9"/>
        <v>0</v>
      </c>
      <c r="O25" s="101">
        <f t="shared" si="9"/>
        <v>100</v>
      </c>
      <c r="P25" s="107">
        <f t="shared" si="9"/>
        <v>100</v>
      </c>
      <c r="S25" s="1" t="s">
        <v>21</v>
      </c>
      <c r="T25" s="1"/>
      <c r="U25" s="1"/>
      <c r="V25" s="1"/>
      <c r="W25" s="1"/>
      <c r="X25" s="1"/>
    </row>
    <row r="26" spans="1:24" s="2" customFormat="1" ht="22.5" customHeight="1">
      <c r="A26" s="8" t="s">
        <v>7</v>
      </c>
      <c r="B26" s="164">
        <v>0</v>
      </c>
      <c r="C26" s="170">
        <v>1</v>
      </c>
      <c r="D26" s="130">
        <f t="shared" si="5"/>
        <v>1</v>
      </c>
      <c r="E26" s="164">
        <v>0</v>
      </c>
      <c r="F26" s="170">
        <v>0</v>
      </c>
      <c r="G26" s="130">
        <f t="shared" si="6"/>
        <v>0</v>
      </c>
      <c r="H26" s="164">
        <v>0</v>
      </c>
      <c r="I26" s="170">
        <v>0</v>
      </c>
      <c r="J26" s="130">
        <v>0</v>
      </c>
      <c r="K26" s="181">
        <f t="shared" si="7"/>
        <v>0</v>
      </c>
      <c r="L26" s="186">
        <f t="shared" si="7"/>
        <v>0</v>
      </c>
      <c r="M26" s="130">
        <f t="shared" si="8"/>
        <v>0</v>
      </c>
      <c r="N26" s="139">
        <f t="shared" si="9"/>
        <v>0</v>
      </c>
      <c r="O26" s="145">
        <f t="shared" si="9"/>
        <v>0</v>
      </c>
      <c r="P26" s="151">
        <f t="shared" si="9"/>
        <v>0</v>
      </c>
    </row>
    <row r="27" spans="1:24" s="2" customFormat="1" ht="22.5" customHeight="1">
      <c r="A27" s="8" t="s">
        <v>11</v>
      </c>
      <c r="B27" s="164">
        <v>0</v>
      </c>
      <c r="C27" s="170">
        <v>0</v>
      </c>
      <c r="D27" s="130">
        <f t="shared" si="5"/>
        <v>0</v>
      </c>
      <c r="E27" s="164">
        <v>0</v>
      </c>
      <c r="F27" s="170">
        <v>0</v>
      </c>
      <c r="G27" s="130">
        <f t="shared" si="6"/>
        <v>0</v>
      </c>
      <c r="H27" s="164">
        <v>0</v>
      </c>
      <c r="I27" s="170">
        <v>0</v>
      </c>
      <c r="J27" s="130">
        <f t="shared" ref="J27:J35" si="10">SUM(H27:I27)</f>
        <v>0</v>
      </c>
      <c r="K27" s="181">
        <f t="shared" si="7"/>
        <v>0</v>
      </c>
      <c r="L27" s="186">
        <f t="shared" si="7"/>
        <v>0</v>
      </c>
      <c r="M27" s="130">
        <f t="shared" si="8"/>
        <v>0</v>
      </c>
      <c r="N27" s="139">
        <f t="shared" si="9"/>
        <v>0</v>
      </c>
      <c r="O27" s="145">
        <f t="shared" si="9"/>
        <v>0</v>
      </c>
      <c r="P27" s="151">
        <f t="shared" si="9"/>
        <v>0</v>
      </c>
      <c r="R27" s="199"/>
      <c r="S27" s="1" t="s">
        <v>16</v>
      </c>
    </row>
    <row r="28" spans="1:24" s="2" customFormat="1" ht="22.5" customHeight="1">
      <c r="A28" s="8" t="s">
        <v>5</v>
      </c>
      <c r="B28" s="164">
        <v>0</v>
      </c>
      <c r="C28" s="170">
        <v>0</v>
      </c>
      <c r="D28" s="130">
        <f t="shared" si="5"/>
        <v>0</v>
      </c>
      <c r="E28" s="164">
        <v>0</v>
      </c>
      <c r="F28" s="170">
        <v>0</v>
      </c>
      <c r="G28" s="130">
        <f t="shared" si="6"/>
        <v>0</v>
      </c>
      <c r="H28" s="164">
        <v>0</v>
      </c>
      <c r="I28" s="170">
        <v>0</v>
      </c>
      <c r="J28" s="130">
        <f t="shared" si="10"/>
        <v>0</v>
      </c>
      <c r="K28" s="181">
        <f t="shared" si="7"/>
        <v>0</v>
      </c>
      <c r="L28" s="186">
        <f t="shared" si="7"/>
        <v>0</v>
      </c>
      <c r="M28" s="130">
        <f t="shared" si="8"/>
        <v>0</v>
      </c>
      <c r="N28" s="139">
        <f t="shared" si="9"/>
        <v>0</v>
      </c>
      <c r="O28" s="145">
        <f t="shared" si="9"/>
        <v>0</v>
      </c>
      <c r="P28" s="151">
        <f t="shared" si="9"/>
        <v>0</v>
      </c>
      <c r="S28" s="1" t="s">
        <v>62</v>
      </c>
    </row>
    <row r="29" spans="1:24" s="2" customFormat="1" ht="22.5" customHeight="1">
      <c r="A29" s="8" t="s">
        <v>17</v>
      </c>
      <c r="B29" s="164">
        <v>1</v>
      </c>
      <c r="C29" s="170">
        <v>1</v>
      </c>
      <c r="D29" s="130">
        <f t="shared" si="5"/>
        <v>2</v>
      </c>
      <c r="E29" s="164">
        <v>0</v>
      </c>
      <c r="F29" s="170">
        <v>0</v>
      </c>
      <c r="G29" s="130">
        <f t="shared" si="6"/>
        <v>0</v>
      </c>
      <c r="H29" s="164">
        <v>1</v>
      </c>
      <c r="I29" s="170">
        <v>1</v>
      </c>
      <c r="J29" s="130">
        <f t="shared" si="10"/>
        <v>2</v>
      </c>
      <c r="K29" s="181">
        <f t="shared" si="7"/>
        <v>1</v>
      </c>
      <c r="L29" s="186">
        <f t="shared" si="7"/>
        <v>1</v>
      </c>
      <c r="M29" s="130">
        <f t="shared" si="8"/>
        <v>2</v>
      </c>
      <c r="N29" s="139">
        <f t="shared" si="9"/>
        <v>100</v>
      </c>
      <c r="O29" s="145">
        <f t="shared" si="9"/>
        <v>100</v>
      </c>
      <c r="P29" s="151">
        <f t="shared" si="9"/>
        <v>100</v>
      </c>
    </row>
    <row r="30" spans="1:24" s="2" customFormat="1" ht="22.5" customHeight="1">
      <c r="A30" s="8" t="s">
        <v>4</v>
      </c>
      <c r="B30" s="164">
        <v>2</v>
      </c>
      <c r="C30" s="170">
        <v>0</v>
      </c>
      <c r="D30" s="130">
        <f t="shared" si="5"/>
        <v>2</v>
      </c>
      <c r="E30" s="164">
        <v>0</v>
      </c>
      <c r="F30" s="170">
        <v>0</v>
      </c>
      <c r="G30" s="130">
        <f t="shared" si="6"/>
        <v>0</v>
      </c>
      <c r="H30" s="164">
        <v>1</v>
      </c>
      <c r="I30" s="170">
        <v>0</v>
      </c>
      <c r="J30" s="130">
        <f t="shared" si="10"/>
        <v>1</v>
      </c>
      <c r="K30" s="181">
        <f t="shared" si="7"/>
        <v>1</v>
      </c>
      <c r="L30" s="186">
        <f t="shared" si="7"/>
        <v>0</v>
      </c>
      <c r="M30" s="130">
        <f t="shared" si="8"/>
        <v>1</v>
      </c>
      <c r="N30" s="139">
        <f t="shared" si="9"/>
        <v>50</v>
      </c>
      <c r="O30" s="145">
        <f t="shared" si="9"/>
        <v>0</v>
      </c>
      <c r="P30" s="151">
        <f t="shared" si="9"/>
        <v>50</v>
      </c>
    </row>
    <row r="31" spans="1:24" s="2" customFormat="1" ht="22.5" customHeight="1">
      <c r="A31" s="8" t="s">
        <v>10</v>
      </c>
      <c r="B31" s="164">
        <v>1</v>
      </c>
      <c r="C31" s="170">
        <v>1</v>
      </c>
      <c r="D31" s="130">
        <f t="shared" si="5"/>
        <v>2</v>
      </c>
      <c r="E31" s="164">
        <v>1</v>
      </c>
      <c r="F31" s="170">
        <v>0</v>
      </c>
      <c r="G31" s="130">
        <f t="shared" si="6"/>
        <v>1</v>
      </c>
      <c r="H31" s="164">
        <v>0</v>
      </c>
      <c r="I31" s="170">
        <v>1</v>
      </c>
      <c r="J31" s="130">
        <f t="shared" si="10"/>
        <v>1</v>
      </c>
      <c r="K31" s="181">
        <f t="shared" si="7"/>
        <v>1</v>
      </c>
      <c r="L31" s="186">
        <f t="shared" si="7"/>
        <v>1</v>
      </c>
      <c r="M31" s="130">
        <f t="shared" si="8"/>
        <v>2</v>
      </c>
      <c r="N31" s="139">
        <f t="shared" si="9"/>
        <v>100</v>
      </c>
      <c r="O31" s="145">
        <f t="shared" si="9"/>
        <v>100</v>
      </c>
      <c r="P31" s="151">
        <f t="shared" si="9"/>
        <v>100</v>
      </c>
    </row>
    <row r="32" spans="1:24" s="2" customFormat="1" ht="22.5" customHeight="1">
      <c r="A32" s="8" t="s">
        <v>14</v>
      </c>
      <c r="B32" s="164">
        <v>1</v>
      </c>
      <c r="C32" s="170">
        <v>0</v>
      </c>
      <c r="D32" s="130">
        <f t="shared" si="5"/>
        <v>1</v>
      </c>
      <c r="E32" s="164">
        <v>1</v>
      </c>
      <c r="F32" s="170">
        <v>0</v>
      </c>
      <c r="G32" s="130">
        <f t="shared" si="6"/>
        <v>1</v>
      </c>
      <c r="H32" s="164">
        <v>0</v>
      </c>
      <c r="I32" s="170">
        <v>1</v>
      </c>
      <c r="J32" s="130">
        <f t="shared" si="10"/>
        <v>1</v>
      </c>
      <c r="K32" s="181">
        <f t="shared" si="7"/>
        <v>1</v>
      </c>
      <c r="L32" s="186">
        <f t="shared" si="7"/>
        <v>1</v>
      </c>
      <c r="M32" s="130">
        <f t="shared" si="8"/>
        <v>2</v>
      </c>
      <c r="N32" s="139">
        <f t="shared" si="9"/>
        <v>100</v>
      </c>
      <c r="O32" s="145">
        <f t="shared" si="9"/>
        <v>0</v>
      </c>
      <c r="P32" s="151">
        <f t="shared" si="9"/>
        <v>200</v>
      </c>
    </row>
    <row r="33" spans="1:16" s="2" customFormat="1" ht="22.5" customHeight="1">
      <c r="A33" s="8" t="s">
        <v>20</v>
      </c>
      <c r="B33" s="164">
        <v>3</v>
      </c>
      <c r="C33" s="170">
        <v>2</v>
      </c>
      <c r="D33" s="130">
        <f t="shared" si="5"/>
        <v>5</v>
      </c>
      <c r="E33" s="164">
        <v>0</v>
      </c>
      <c r="F33" s="170">
        <v>0</v>
      </c>
      <c r="G33" s="130">
        <f t="shared" si="6"/>
        <v>0</v>
      </c>
      <c r="H33" s="164">
        <v>3</v>
      </c>
      <c r="I33" s="170">
        <v>2</v>
      </c>
      <c r="J33" s="130">
        <f t="shared" si="10"/>
        <v>5</v>
      </c>
      <c r="K33" s="181">
        <f t="shared" si="7"/>
        <v>3</v>
      </c>
      <c r="L33" s="186">
        <f t="shared" si="7"/>
        <v>2</v>
      </c>
      <c r="M33" s="130">
        <f t="shared" si="8"/>
        <v>5</v>
      </c>
      <c r="N33" s="139">
        <f t="shared" si="9"/>
        <v>100</v>
      </c>
      <c r="O33" s="145">
        <f t="shared" si="9"/>
        <v>100</v>
      </c>
      <c r="P33" s="151">
        <f t="shared" si="9"/>
        <v>100</v>
      </c>
    </row>
    <row r="34" spans="1:16" s="2" customFormat="1" ht="22.5" customHeight="1">
      <c r="A34" s="8" t="s">
        <v>23</v>
      </c>
      <c r="B34" s="164">
        <v>0</v>
      </c>
      <c r="C34" s="170">
        <v>1</v>
      </c>
      <c r="D34" s="130">
        <f t="shared" si="5"/>
        <v>1</v>
      </c>
      <c r="E34" s="164">
        <v>0</v>
      </c>
      <c r="F34" s="170">
        <v>1</v>
      </c>
      <c r="G34" s="130">
        <f t="shared" si="6"/>
        <v>1</v>
      </c>
      <c r="H34" s="164">
        <v>0</v>
      </c>
      <c r="I34" s="170">
        <v>0</v>
      </c>
      <c r="J34" s="130">
        <f t="shared" si="10"/>
        <v>0</v>
      </c>
      <c r="K34" s="181">
        <f t="shared" si="7"/>
        <v>0</v>
      </c>
      <c r="L34" s="186">
        <f t="shared" si="7"/>
        <v>1</v>
      </c>
      <c r="M34" s="130">
        <f t="shared" si="8"/>
        <v>1</v>
      </c>
      <c r="N34" s="139">
        <f t="shared" si="9"/>
        <v>0</v>
      </c>
      <c r="O34" s="145">
        <f t="shared" si="9"/>
        <v>100</v>
      </c>
      <c r="P34" s="151">
        <f t="shared" si="9"/>
        <v>100</v>
      </c>
    </row>
    <row r="35" spans="1:16" s="2" customFormat="1" ht="22.5" customHeight="1">
      <c r="A35" s="10" t="s">
        <v>35</v>
      </c>
      <c r="B35" s="200">
        <v>6</v>
      </c>
      <c r="C35" s="201">
        <v>6</v>
      </c>
      <c r="D35" s="172">
        <f t="shared" si="5"/>
        <v>12</v>
      </c>
      <c r="E35" s="164">
        <v>1</v>
      </c>
      <c r="F35" s="170">
        <v>1</v>
      </c>
      <c r="G35" s="172">
        <f t="shared" si="6"/>
        <v>2</v>
      </c>
      <c r="H35" s="164">
        <v>2</v>
      </c>
      <c r="I35" s="170">
        <v>1</v>
      </c>
      <c r="J35" s="172">
        <f t="shared" si="10"/>
        <v>3</v>
      </c>
      <c r="K35" s="182">
        <f t="shared" si="7"/>
        <v>3</v>
      </c>
      <c r="L35" s="187">
        <f t="shared" si="7"/>
        <v>2</v>
      </c>
      <c r="M35" s="130">
        <f t="shared" si="8"/>
        <v>5</v>
      </c>
      <c r="N35" s="190">
        <f t="shared" si="9"/>
        <v>50</v>
      </c>
      <c r="O35" s="195">
        <f t="shared" si="9"/>
        <v>33.333333333333329</v>
      </c>
      <c r="P35" s="197">
        <f t="shared" si="9"/>
        <v>41.666666666666671</v>
      </c>
    </row>
    <row r="36" spans="1:16" s="2" customFormat="1" ht="22.5" customHeight="1">
      <c r="A36" s="11" t="s">
        <v>34</v>
      </c>
      <c r="B36" s="42">
        <f t="shared" ref="B36:M36" si="11">SUM(B23:B35)</f>
        <v>15</v>
      </c>
      <c r="C36" s="22">
        <f t="shared" si="11"/>
        <v>13</v>
      </c>
      <c r="D36" s="37">
        <f t="shared" si="11"/>
        <v>28</v>
      </c>
      <c r="E36" s="42">
        <f t="shared" si="11"/>
        <v>3</v>
      </c>
      <c r="F36" s="22">
        <f t="shared" si="11"/>
        <v>3</v>
      </c>
      <c r="G36" s="37">
        <f t="shared" si="11"/>
        <v>6</v>
      </c>
      <c r="H36" s="42">
        <f t="shared" si="11"/>
        <v>7</v>
      </c>
      <c r="I36" s="22">
        <f t="shared" si="11"/>
        <v>6</v>
      </c>
      <c r="J36" s="37">
        <f t="shared" si="11"/>
        <v>13</v>
      </c>
      <c r="K36" s="42">
        <f t="shared" si="11"/>
        <v>10</v>
      </c>
      <c r="L36" s="22">
        <f t="shared" si="11"/>
        <v>9</v>
      </c>
      <c r="M36" s="37">
        <f t="shared" si="11"/>
        <v>19</v>
      </c>
      <c r="N36" s="143">
        <f t="shared" si="9"/>
        <v>66.666666666666657</v>
      </c>
      <c r="O36" s="149">
        <f t="shared" si="9"/>
        <v>69.230769230769226</v>
      </c>
      <c r="P36" s="155">
        <f t="shared" si="9"/>
        <v>67.857142857142861</v>
      </c>
    </row>
    <row r="38" spans="1:16" s="2" customFormat="1" ht="13.5">
      <c r="A38" s="158" t="s">
        <v>9</v>
      </c>
      <c r="B38" s="165">
        <f>B36</f>
        <v>15</v>
      </c>
      <c r="C38" s="165">
        <f>C36</f>
        <v>13</v>
      </c>
      <c r="D38" s="173">
        <f>SUM(B38:C38)</f>
        <v>28</v>
      </c>
      <c r="E38" s="178">
        <f>E36</f>
        <v>3</v>
      </c>
      <c r="F38" s="178">
        <f>F36</f>
        <v>3</v>
      </c>
      <c r="G38" s="173">
        <f>SUM(E38:F38)</f>
        <v>6</v>
      </c>
      <c r="H38" s="178">
        <f>H36</f>
        <v>7</v>
      </c>
      <c r="I38" s="178">
        <f>I36</f>
        <v>6</v>
      </c>
      <c r="J38" s="173">
        <f>SUM(H38:I38)</f>
        <v>13</v>
      </c>
      <c r="K38" s="165">
        <f>K36</f>
        <v>10</v>
      </c>
      <c r="L38" s="165">
        <f>L36</f>
        <v>9</v>
      </c>
      <c r="M38" s="173">
        <f>SUM(K38:L38)</f>
        <v>19</v>
      </c>
      <c r="N38" s="192">
        <f>IF(OR(K38=0,B38=0),0,K38/B38*100)</f>
        <v>66.666666666666657</v>
      </c>
      <c r="O38" s="192">
        <f>IF(OR(L38=0,C38=0),0,L38/C38*100)</f>
        <v>69.230769230769226</v>
      </c>
      <c r="P38" s="192">
        <f>IF(OR(M38=0,D38=0),0,M38/D38*100)</f>
        <v>67.857142857142861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0</v>
      </c>
      <c r="C40" s="167">
        <f t="shared" ref="C40:C52" si="13">ROUND(IF(C23=0,0,C23*$C$38/$C$36),0)</f>
        <v>0</v>
      </c>
      <c r="D40" s="166">
        <f t="shared" ref="D40:D52" si="14">SUM(B40:C40)</f>
        <v>0</v>
      </c>
      <c r="E40" s="167">
        <f t="shared" ref="E40:E52" si="15">ROUND(IF(E23=0,0,E23*$E$38/$E$36),0)</f>
        <v>0</v>
      </c>
      <c r="F40" s="167">
        <f t="shared" ref="F40:F52" si="16">ROUND(IF(F23=0,0,F23*$F$38/$F$36),0)</f>
        <v>0</v>
      </c>
      <c r="G40" s="166">
        <f t="shared" ref="G40:G52" si="17">SUM(E40:F40)</f>
        <v>0</v>
      </c>
      <c r="H40" s="167">
        <f t="shared" ref="H40:H52" si="18">ROUND(IF(H23=0,0,H23*$H$38/$H$36),0)</f>
        <v>0</v>
      </c>
      <c r="I40" s="167">
        <f t="shared" ref="I40:I52" si="19">ROUND(IF(I23=0,0,I23*$I$38/$I$36),0)</f>
        <v>0</v>
      </c>
      <c r="J40" s="166">
        <f t="shared" ref="J40:J52" si="20">SUM(H40:I40)</f>
        <v>0</v>
      </c>
      <c r="K40" s="167">
        <f t="shared" ref="K40:K52" si="21">ROUND(IF(K23=0,0,K23*$K$38/$K$36),0)</f>
        <v>0</v>
      </c>
      <c r="L40" s="167">
        <f t="shared" ref="L40:L52" si="22">ROUND(IF(L23=0,0,L23*$L$38/$L$36),0)</f>
        <v>0</v>
      </c>
      <c r="M40" s="166">
        <f t="shared" ref="M40:M52" si="23">SUM(K40:L40)</f>
        <v>0</v>
      </c>
      <c r="N40" s="193">
        <f t="shared" ref="N40:P52" si="24">IF(OR(K40=0,B40=0),0,K40/B40*100)</f>
        <v>0</v>
      </c>
      <c r="O40" s="193">
        <f t="shared" si="24"/>
        <v>0</v>
      </c>
      <c r="P40" s="193">
        <f t="shared" si="24"/>
        <v>0</v>
      </c>
    </row>
    <row r="41" spans="1:16" s="2" customFormat="1" ht="13.5">
      <c r="A41" s="159" t="s">
        <v>70</v>
      </c>
      <c r="B41" s="167">
        <f t="shared" si="12"/>
        <v>1</v>
      </c>
      <c r="C41" s="167">
        <f t="shared" si="13"/>
        <v>0</v>
      </c>
      <c r="D41" s="166">
        <f t="shared" si="14"/>
        <v>1</v>
      </c>
      <c r="E41" s="167">
        <f t="shared" si="15"/>
        <v>0</v>
      </c>
      <c r="F41" s="167">
        <f t="shared" si="16"/>
        <v>0</v>
      </c>
      <c r="G41" s="166">
        <f t="shared" si="17"/>
        <v>0</v>
      </c>
      <c r="H41" s="167">
        <f t="shared" si="18"/>
        <v>0</v>
      </c>
      <c r="I41" s="167">
        <f t="shared" si="19"/>
        <v>0</v>
      </c>
      <c r="J41" s="166">
        <f t="shared" si="20"/>
        <v>0</v>
      </c>
      <c r="K41" s="167">
        <f t="shared" si="21"/>
        <v>0</v>
      </c>
      <c r="L41" s="167">
        <f t="shared" si="22"/>
        <v>0</v>
      </c>
      <c r="M41" s="166">
        <f t="shared" si="23"/>
        <v>0</v>
      </c>
      <c r="N41" s="193">
        <f t="shared" si="24"/>
        <v>0</v>
      </c>
      <c r="O41" s="193">
        <f t="shared" si="24"/>
        <v>0</v>
      </c>
      <c r="P41" s="193">
        <f t="shared" si="24"/>
        <v>0</v>
      </c>
    </row>
    <row r="42" spans="1:16" s="2" customFormat="1" ht="13.5">
      <c r="A42" s="160" t="s">
        <v>0</v>
      </c>
      <c r="B42" s="167">
        <f t="shared" si="12"/>
        <v>0</v>
      </c>
      <c r="C42" s="167">
        <f t="shared" si="13"/>
        <v>1</v>
      </c>
      <c r="D42" s="166">
        <f t="shared" si="14"/>
        <v>1</v>
      </c>
      <c r="E42" s="167">
        <f t="shared" si="15"/>
        <v>0</v>
      </c>
      <c r="F42" s="167">
        <f t="shared" si="16"/>
        <v>1</v>
      </c>
      <c r="G42" s="166">
        <f t="shared" si="17"/>
        <v>1</v>
      </c>
      <c r="H42" s="167">
        <f t="shared" si="18"/>
        <v>0</v>
      </c>
      <c r="I42" s="167">
        <f t="shared" si="19"/>
        <v>0</v>
      </c>
      <c r="J42" s="166">
        <f t="shared" si="20"/>
        <v>0</v>
      </c>
      <c r="K42" s="167">
        <f t="shared" si="21"/>
        <v>0</v>
      </c>
      <c r="L42" s="167">
        <f t="shared" si="22"/>
        <v>1</v>
      </c>
      <c r="M42" s="166">
        <f t="shared" si="23"/>
        <v>1</v>
      </c>
      <c r="N42" s="193">
        <f t="shared" si="24"/>
        <v>0</v>
      </c>
      <c r="O42" s="193">
        <f t="shared" si="24"/>
        <v>100</v>
      </c>
      <c r="P42" s="193">
        <f t="shared" si="24"/>
        <v>100</v>
      </c>
    </row>
    <row r="43" spans="1:16" s="2" customFormat="1" ht="13.5">
      <c r="A43" s="160" t="s">
        <v>7</v>
      </c>
      <c r="B43" s="167">
        <f t="shared" si="12"/>
        <v>0</v>
      </c>
      <c r="C43" s="167">
        <f t="shared" si="13"/>
        <v>1</v>
      </c>
      <c r="D43" s="166">
        <f t="shared" si="14"/>
        <v>1</v>
      </c>
      <c r="E43" s="167">
        <f t="shared" si="15"/>
        <v>0</v>
      </c>
      <c r="F43" s="167">
        <f t="shared" si="16"/>
        <v>0</v>
      </c>
      <c r="G43" s="166">
        <f t="shared" si="17"/>
        <v>0</v>
      </c>
      <c r="H43" s="167">
        <f t="shared" si="18"/>
        <v>0</v>
      </c>
      <c r="I43" s="167">
        <f t="shared" si="19"/>
        <v>0</v>
      </c>
      <c r="J43" s="166">
        <f t="shared" si="20"/>
        <v>0</v>
      </c>
      <c r="K43" s="167">
        <f t="shared" si="21"/>
        <v>0</v>
      </c>
      <c r="L43" s="167">
        <f t="shared" si="22"/>
        <v>0</v>
      </c>
      <c r="M43" s="166">
        <f t="shared" si="23"/>
        <v>0</v>
      </c>
      <c r="N43" s="193">
        <f t="shared" si="24"/>
        <v>0</v>
      </c>
      <c r="O43" s="193">
        <f t="shared" si="24"/>
        <v>0</v>
      </c>
      <c r="P43" s="193">
        <f t="shared" si="24"/>
        <v>0</v>
      </c>
    </row>
    <row r="44" spans="1:16" s="2" customFormat="1" ht="13.5">
      <c r="A44" s="160" t="s">
        <v>11</v>
      </c>
      <c r="B44" s="167">
        <f t="shared" si="12"/>
        <v>0</v>
      </c>
      <c r="C44" s="167">
        <f t="shared" si="13"/>
        <v>0</v>
      </c>
      <c r="D44" s="166">
        <f t="shared" si="14"/>
        <v>0</v>
      </c>
      <c r="E44" s="167">
        <f t="shared" si="15"/>
        <v>0</v>
      </c>
      <c r="F44" s="167">
        <f t="shared" si="16"/>
        <v>0</v>
      </c>
      <c r="G44" s="166">
        <f t="shared" si="17"/>
        <v>0</v>
      </c>
      <c r="H44" s="167">
        <f t="shared" si="18"/>
        <v>0</v>
      </c>
      <c r="I44" s="167">
        <f t="shared" si="19"/>
        <v>0</v>
      </c>
      <c r="J44" s="166">
        <f t="shared" si="20"/>
        <v>0</v>
      </c>
      <c r="K44" s="167">
        <f t="shared" si="21"/>
        <v>0</v>
      </c>
      <c r="L44" s="167">
        <f t="shared" si="22"/>
        <v>0</v>
      </c>
      <c r="M44" s="166">
        <f t="shared" si="23"/>
        <v>0</v>
      </c>
      <c r="N44" s="193">
        <f t="shared" si="24"/>
        <v>0</v>
      </c>
      <c r="O44" s="193">
        <f t="shared" si="24"/>
        <v>0</v>
      </c>
      <c r="P44" s="193">
        <f t="shared" si="24"/>
        <v>0</v>
      </c>
    </row>
    <row r="45" spans="1:16" s="2" customFormat="1" ht="13.5">
      <c r="A45" s="160" t="s">
        <v>5</v>
      </c>
      <c r="B45" s="167">
        <f t="shared" si="12"/>
        <v>0</v>
      </c>
      <c r="C45" s="167">
        <f t="shared" si="13"/>
        <v>0</v>
      </c>
      <c r="D45" s="166">
        <f t="shared" si="14"/>
        <v>0</v>
      </c>
      <c r="E45" s="167">
        <f t="shared" si="15"/>
        <v>0</v>
      </c>
      <c r="F45" s="167">
        <f t="shared" si="16"/>
        <v>0</v>
      </c>
      <c r="G45" s="166">
        <f t="shared" si="17"/>
        <v>0</v>
      </c>
      <c r="H45" s="167">
        <f t="shared" si="18"/>
        <v>0</v>
      </c>
      <c r="I45" s="167">
        <f t="shared" si="19"/>
        <v>0</v>
      </c>
      <c r="J45" s="166">
        <f t="shared" si="20"/>
        <v>0</v>
      </c>
      <c r="K45" s="167">
        <f t="shared" si="21"/>
        <v>0</v>
      </c>
      <c r="L45" s="167">
        <f t="shared" si="22"/>
        <v>0</v>
      </c>
      <c r="M45" s="166">
        <f t="shared" si="23"/>
        <v>0</v>
      </c>
      <c r="N45" s="193">
        <f t="shared" si="24"/>
        <v>0</v>
      </c>
      <c r="O45" s="193">
        <f t="shared" si="24"/>
        <v>0</v>
      </c>
      <c r="P45" s="193">
        <f t="shared" si="24"/>
        <v>0</v>
      </c>
    </row>
    <row r="46" spans="1:16" s="2" customFormat="1" ht="13.5">
      <c r="A46" s="160" t="s">
        <v>17</v>
      </c>
      <c r="B46" s="167">
        <f t="shared" si="12"/>
        <v>1</v>
      </c>
      <c r="C46" s="167">
        <f t="shared" si="13"/>
        <v>1</v>
      </c>
      <c r="D46" s="166">
        <f t="shared" si="14"/>
        <v>2</v>
      </c>
      <c r="E46" s="167">
        <f t="shared" si="15"/>
        <v>0</v>
      </c>
      <c r="F46" s="167">
        <f t="shared" si="16"/>
        <v>0</v>
      </c>
      <c r="G46" s="166">
        <f t="shared" si="17"/>
        <v>0</v>
      </c>
      <c r="H46" s="167">
        <f t="shared" si="18"/>
        <v>1</v>
      </c>
      <c r="I46" s="167">
        <f t="shared" si="19"/>
        <v>1</v>
      </c>
      <c r="J46" s="166">
        <f t="shared" si="20"/>
        <v>2</v>
      </c>
      <c r="K46" s="167">
        <f t="shared" si="21"/>
        <v>1</v>
      </c>
      <c r="L46" s="167">
        <f t="shared" si="22"/>
        <v>1</v>
      </c>
      <c r="M46" s="166">
        <f t="shared" si="23"/>
        <v>2</v>
      </c>
      <c r="N46" s="193">
        <f t="shared" si="24"/>
        <v>100</v>
      </c>
      <c r="O46" s="193">
        <f t="shared" si="24"/>
        <v>100</v>
      </c>
      <c r="P46" s="193">
        <f t="shared" si="24"/>
        <v>100</v>
      </c>
    </row>
    <row r="47" spans="1:16" s="2" customFormat="1" ht="13.5">
      <c r="A47" s="160" t="s">
        <v>4</v>
      </c>
      <c r="B47" s="167">
        <f t="shared" si="12"/>
        <v>2</v>
      </c>
      <c r="C47" s="167">
        <f t="shared" si="13"/>
        <v>0</v>
      </c>
      <c r="D47" s="166">
        <f t="shared" si="14"/>
        <v>2</v>
      </c>
      <c r="E47" s="167">
        <f t="shared" si="15"/>
        <v>0</v>
      </c>
      <c r="F47" s="167">
        <f t="shared" si="16"/>
        <v>0</v>
      </c>
      <c r="G47" s="166">
        <f t="shared" si="17"/>
        <v>0</v>
      </c>
      <c r="H47" s="167">
        <f t="shared" si="18"/>
        <v>1</v>
      </c>
      <c r="I47" s="167">
        <f t="shared" si="19"/>
        <v>0</v>
      </c>
      <c r="J47" s="166">
        <f t="shared" si="20"/>
        <v>1</v>
      </c>
      <c r="K47" s="167">
        <f t="shared" si="21"/>
        <v>1</v>
      </c>
      <c r="L47" s="167">
        <f t="shared" si="22"/>
        <v>0</v>
      </c>
      <c r="M47" s="166">
        <f t="shared" si="23"/>
        <v>1</v>
      </c>
      <c r="N47" s="193">
        <f t="shared" si="24"/>
        <v>50</v>
      </c>
      <c r="O47" s="193">
        <f t="shared" si="24"/>
        <v>0</v>
      </c>
      <c r="P47" s="193">
        <f t="shared" si="24"/>
        <v>50</v>
      </c>
    </row>
    <row r="48" spans="1:16" s="2" customFormat="1" ht="13.5">
      <c r="A48" s="160" t="s">
        <v>10</v>
      </c>
      <c r="B48" s="167">
        <f t="shared" si="12"/>
        <v>1</v>
      </c>
      <c r="C48" s="167">
        <f t="shared" si="13"/>
        <v>1</v>
      </c>
      <c r="D48" s="166">
        <f t="shared" si="14"/>
        <v>2</v>
      </c>
      <c r="E48" s="167">
        <f t="shared" si="15"/>
        <v>1</v>
      </c>
      <c r="F48" s="167">
        <f t="shared" si="16"/>
        <v>0</v>
      </c>
      <c r="G48" s="166">
        <f t="shared" si="17"/>
        <v>1</v>
      </c>
      <c r="H48" s="167">
        <f t="shared" si="18"/>
        <v>0</v>
      </c>
      <c r="I48" s="167">
        <f t="shared" si="19"/>
        <v>1</v>
      </c>
      <c r="J48" s="166">
        <f t="shared" si="20"/>
        <v>1</v>
      </c>
      <c r="K48" s="167">
        <f t="shared" si="21"/>
        <v>1</v>
      </c>
      <c r="L48" s="167">
        <f t="shared" si="22"/>
        <v>1</v>
      </c>
      <c r="M48" s="166">
        <f t="shared" si="23"/>
        <v>2</v>
      </c>
      <c r="N48" s="193">
        <f t="shared" si="24"/>
        <v>100</v>
      </c>
      <c r="O48" s="193">
        <f t="shared" si="24"/>
        <v>100</v>
      </c>
      <c r="P48" s="193">
        <f t="shared" si="24"/>
        <v>100</v>
      </c>
    </row>
    <row r="49" spans="1:16" s="2" customFormat="1" ht="13.5">
      <c r="A49" s="160" t="s">
        <v>14</v>
      </c>
      <c r="B49" s="167">
        <f t="shared" si="12"/>
        <v>1</v>
      </c>
      <c r="C49" s="167">
        <f t="shared" si="13"/>
        <v>0</v>
      </c>
      <c r="D49" s="166">
        <f t="shared" si="14"/>
        <v>1</v>
      </c>
      <c r="E49" s="167">
        <f t="shared" si="15"/>
        <v>1</v>
      </c>
      <c r="F49" s="167">
        <f t="shared" si="16"/>
        <v>0</v>
      </c>
      <c r="G49" s="166">
        <f t="shared" si="17"/>
        <v>1</v>
      </c>
      <c r="H49" s="167">
        <f t="shared" si="18"/>
        <v>0</v>
      </c>
      <c r="I49" s="167">
        <f t="shared" si="19"/>
        <v>1</v>
      </c>
      <c r="J49" s="166">
        <f t="shared" si="20"/>
        <v>1</v>
      </c>
      <c r="K49" s="167">
        <f t="shared" si="21"/>
        <v>1</v>
      </c>
      <c r="L49" s="167">
        <f t="shared" si="22"/>
        <v>1</v>
      </c>
      <c r="M49" s="166">
        <f t="shared" si="23"/>
        <v>2</v>
      </c>
      <c r="N49" s="193">
        <f t="shared" si="24"/>
        <v>100</v>
      </c>
      <c r="O49" s="193">
        <f t="shared" si="24"/>
        <v>0</v>
      </c>
      <c r="P49" s="193">
        <f t="shared" si="24"/>
        <v>200</v>
      </c>
    </row>
    <row r="50" spans="1:16" s="2" customFormat="1" ht="13.5">
      <c r="A50" s="160" t="s">
        <v>20</v>
      </c>
      <c r="B50" s="167">
        <f t="shared" si="12"/>
        <v>3</v>
      </c>
      <c r="C50" s="167">
        <f t="shared" si="13"/>
        <v>2</v>
      </c>
      <c r="D50" s="166">
        <f t="shared" si="14"/>
        <v>5</v>
      </c>
      <c r="E50" s="167">
        <f t="shared" si="15"/>
        <v>0</v>
      </c>
      <c r="F50" s="167">
        <f t="shared" si="16"/>
        <v>0</v>
      </c>
      <c r="G50" s="166">
        <f t="shared" si="17"/>
        <v>0</v>
      </c>
      <c r="H50" s="167">
        <f t="shared" si="18"/>
        <v>3</v>
      </c>
      <c r="I50" s="167">
        <f t="shared" si="19"/>
        <v>2</v>
      </c>
      <c r="J50" s="166">
        <f t="shared" si="20"/>
        <v>5</v>
      </c>
      <c r="K50" s="167">
        <f t="shared" si="21"/>
        <v>3</v>
      </c>
      <c r="L50" s="167">
        <f t="shared" si="22"/>
        <v>2</v>
      </c>
      <c r="M50" s="166">
        <f t="shared" si="23"/>
        <v>5</v>
      </c>
      <c r="N50" s="193">
        <f t="shared" si="24"/>
        <v>100</v>
      </c>
      <c r="O50" s="193">
        <f t="shared" si="24"/>
        <v>100</v>
      </c>
      <c r="P50" s="193">
        <f t="shared" si="24"/>
        <v>100</v>
      </c>
    </row>
    <row r="51" spans="1:16" s="2" customFormat="1" ht="13.5">
      <c r="A51" s="160" t="s">
        <v>23</v>
      </c>
      <c r="B51" s="167">
        <f t="shared" si="12"/>
        <v>0</v>
      </c>
      <c r="C51" s="167">
        <f t="shared" si="13"/>
        <v>1</v>
      </c>
      <c r="D51" s="166">
        <f t="shared" si="14"/>
        <v>1</v>
      </c>
      <c r="E51" s="167">
        <f t="shared" si="15"/>
        <v>0</v>
      </c>
      <c r="F51" s="167">
        <f t="shared" si="16"/>
        <v>1</v>
      </c>
      <c r="G51" s="166">
        <f t="shared" si="17"/>
        <v>1</v>
      </c>
      <c r="H51" s="167">
        <f t="shared" si="18"/>
        <v>0</v>
      </c>
      <c r="I51" s="167">
        <f t="shared" si="19"/>
        <v>0</v>
      </c>
      <c r="J51" s="166">
        <f t="shared" si="20"/>
        <v>0</v>
      </c>
      <c r="K51" s="167">
        <f t="shared" si="21"/>
        <v>0</v>
      </c>
      <c r="L51" s="167">
        <f t="shared" si="22"/>
        <v>1</v>
      </c>
      <c r="M51" s="166">
        <f t="shared" si="23"/>
        <v>1</v>
      </c>
      <c r="N51" s="193">
        <f t="shared" si="24"/>
        <v>0</v>
      </c>
      <c r="O51" s="193">
        <f t="shared" si="24"/>
        <v>100</v>
      </c>
      <c r="P51" s="193">
        <f t="shared" si="24"/>
        <v>100</v>
      </c>
    </row>
    <row r="52" spans="1:16" s="2" customFormat="1" ht="13.5">
      <c r="A52" s="160" t="s">
        <v>35</v>
      </c>
      <c r="B52" s="167">
        <f t="shared" si="12"/>
        <v>6</v>
      </c>
      <c r="C52" s="167">
        <f t="shared" si="13"/>
        <v>6</v>
      </c>
      <c r="D52" s="166">
        <f t="shared" si="14"/>
        <v>12</v>
      </c>
      <c r="E52" s="167">
        <f t="shared" si="15"/>
        <v>1</v>
      </c>
      <c r="F52" s="167">
        <f t="shared" si="16"/>
        <v>1</v>
      </c>
      <c r="G52" s="166">
        <f t="shared" si="17"/>
        <v>2</v>
      </c>
      <c r="H52" s="167">
        <f t="shared" si="18"/>
        <v>2</v>
      </c>
      <c r="I52" s="167">
        <f t="shared" si="19"/>
        <v>1</v>
      </c>
      <c r="J52" s="166">
        <f t="shared" si="20"/>
        <v>3</v>
      </c>
      <c r="K52" s="167">
        <f t="shared" si="21"/>
        <v>3</v>
      </c>
      <c r="L52" s="167">
        <f t="shared" si="22"/>
        <v>2</v>
      </c>
      <c r="M52" s="166">
        <f t="shared" si="23"/>
        <v>5</v>
      </c>
      <c r="N52" s="193">
        <f t="shared" si="24"/>
        <v>50</v>
      </c>
      <c r="O52" s="193">
        <f t="shared" si="24"/>
        <v>33.333333333333329</v>
      </c>
      <c r="P52" s="193">
        <f t="shared" si="24"/>
        <v>41.666666666666671</v>
      </c>
    </row>
    <row r="53" spans="1:16" s="2" customFormat="1" ht="13.5">
      <c r="A53" s="160" t="s">
        <v>34</v>
      </c>
      <c r="B53" s="166">
        <f t="shared" ref="B53:M53" si="25">SUM(B40:B52)</f>
        <v>15</v>
      </c>
      <c r="C53" s="166">
        <f t="shared" si="25"/>
        <v>13</v>
      </c>
      <c r="D53" s="166">
        <f t="shared" si="25"/>
        <v>28</v>
      </c>
      <c r="E53" s="166">
        <f t="shared" si="25"/>
        <v>3</v>
      </c>
      <c r="F53" s="166">
        <f t="shared" si="25"/>
        <v>3</v>
      </c>
      <c r="G53" s="166">
        <f t="shared" si="25"/>
        <v>6</v>
      </c>
      <c r="H53" s="166">
        <f t="shared" si="25"/>
        <v>7</v>
      </c>
      <c r="I53" s="166">
        <f t="shared" si="25"/>
        <v>6</v>
      </c>
      <c r="J53" s="166">
        <f t="shared" si="25"/>
        <v>13</v>
      </c>
      <c r="K53" s="166">
        <f t="shared" si="25"/>
        <v>10</v>
      </c>
      <c r="L53" s="166">
        <f t="shared" si="25"/>
        <v>9</v>
      </c>
      <c r="M53" s="166">
        <f t="shared" si="25"/>
        <v>19</v>
      </c>
      <c r="N53" s="193">
        <f>ROUND(IF(OR(K53=0,B53=0),0,K53/B53*100),2)</f>
        <v>66.67</v>
      </c>
      <c r="O53" s="193">
        <f>ROUND(IF(OR(L53=0,C53=0),0,L53/C53*100),2)</f>
        <v>69.23</v>
      </c>
      <c r="P53" s="193">
        <f>ROUND(IF(OR(M53=0,D53=0),0,M53/D53*100),2)</f>
        <v>67.86</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827" priority="21" stopIfTrue="1" operator="notEqual">
      <formula>B36</formula>
    </cfRule>
  </conditionalFormatting>
  <conditionalFormatting sqref="H49:J49">
    <cfRule type="cellIs" dxfId="6826" priority="22" stopIfTrue="1" operator="greaterThan">
      <formula>100</formula>
    </cfRule>
    <cfRule type="cellIs" dxfId="6825" priority="23" stopIfTrue="1" operator="notEqual">
      <formula>H36</formula>
    </cfRule>
  </conditionalFormatting>
  <conditionalFormatting sqref="H39:J48">
    <cfRule type="cellIs" dxfId="6824" priority="24" stopIfTrue="1" operator="greaterThan">
      <formula>100</formula>
    </cfRule>
  </conditionalFormatting>
  <conditionalFormatting sqref="B53:G53">
    <cfRule type="cellIs" dxfId="6823" priority="20" stopIfTrue="1" operator="notEqual">
      <formula>B38</formula>
    </cfRule>
  </conditionalFormatting>
  <conditionalFormatting sqref="H53:J53">
    <cfRule type="cellIs" dxfId="6822" priority="18" stopIfTrue="1" operator="greaterThan">
      <formula>100</formula>
    </cfRule>
    <cfRule type="cellIs" dxfId="6821" priority="19" stopIfTrue="1" operator="notEqual">
      <formula>H38</formula>
    </cfRule>
  </conditionalFormatting>
  <conditionalFormatting sqref="H40:J52">
    <cfRule type="cellIs" dxfId="6820" priority="17" stopIfTrue="1" operator="greaterThan">
      <formula>100</formula>
    </cfRule>
  </conditionalFormatting>
  <conditionalFormatting sqref="B53:G53">
    <cfRule type="cellIs" dxfId="6819" priority="16" stopIfTrue="1" operator="notEqual">
      <formula>B38</formula>
    </cfRule>
  </conditionalFormatting>
  <conditionalFormatting sqref="H53:J53">
    <cfRule type="cellIs" dxfId="6818" priority="14" stopIfTrue="1" operator="greaterThan">
      <formula>100</formula>
    </cfRule>
    <cfRule type="cellIs" dxfId="6817" priority="15" stopIfTrue="1" operator="notEqual">
      <formula>H38</formula>
    </cfRule>
  </conditionalFormatting>
  <conditionalFormatting sqref="H40:J52">
    <cfRule type="cellIs" dxfId="6816" priority="13" stopIfTrue="1" operator="greaterThan">
      <formula>100</formula>
    </cfRule>
  </conditionalFormatting>
  <conditionalFormatting sqref="B53:G53">
    <cfRule type="cellIs" dxfId="6815" priority="12" stopIfTrue="1" operator="notEqual">
      <formula>B38</formula>
    </cfRule>
  </conditionalFormatting>
  <conditionalFormatting sqref="H53:J53">
    <cfRule type="cellIs" dxfId="6814" priority="10" stopIfTrue="1" operator="greaterThan">
      <formula>100</formula>
    </cfRule>
    <cfRule type="cellIs" dxfId="6813" priority="11" stopIfTrue="1" operator="notEqual">
      <formula>H38</formula>
    </cfRule>
  </conditionalFormatting>
  <conditionalFormatting sqref="H40:J52">
    <cfRule type="cellIs" dxfId="6812" priority="9" stopIfTrue="1" operator="greaterThan">
      <formula>100</formula>
    </cfRule>
  </conditionalFormatting>
  <conditionalFormatting sqref="B53:G53">
    <cfRule type="cellIs" dxfId="6811" priority="8" stopIfTrue="1" operator="notEqual">
      <formula>B38</formula>
    </cfRule>
  </conditionalFormatting>
  <conditionalFormatting sqref="H53:J53">
    <cfRule type="cellIs" dxfId="6810" priority="6" stopIfTrue="1" operator="greaterThan">
      <formula>100</formula>
    </cfRule>
    <cfRule type="cellIs" dxfId="6809" priority="7" stopIfTrue="1" operator="notEqual">
      <formula>H38</formula>
    </cfRule>
  </conditionalFormatting>
  <conditionalFormatting sqref="H40:J52">
    <cfRule type="cellIs" dxfId="6808" priority="5" stopIfTrue="1" operator="greaterThan">
      <formula>100</formula>
    </cfRule>
  </conditionalFormatting>
  <conditionalFormatting sqref="B53:M53">
    <cfRule type="cellIs" dxfId="6807" priority="4" stopIfTrue="1" operator="notEqual">
      <formula>B38</formula>
    </cfRule>
  </conditionalFormatting>
  <conditionalFormatting sqref="N53:P53">
    <cfRule type="cellIs" dxfId="6806" priority="2" stopIfTrue="1" operator="greaterThan">
      <formula>100</formula>
    </cfRule>
    <cfRule type="cellIs" dxfId="6805" priority="3" stopIfTrue="1" operator="notEqual">
      <formula>N38</formula>
    </cfRule>
  </conditionalFormatting>
  <conditionalFormatting sqref="N40:P52">
    <cfRule type="cellIs" dxfId="6804"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83</v>
      </c>
      <c r="C6" s="168">
        <f t="shared" si="0"/>
        <v>41</v>
      </c>
      <c r="D6" s="171">
        <f t="shared" ref="D6:D16" si="1">SUM(B6:C6)</f>
        <v>124</v>
      </c>
      <c r="E6" s="174"/>
      <c r="F6" s="174"/>
      <c r="G6" s="174"/>
      <c r="H6" s="174"/>
      <c r="I6" s="174"/>
      <c r="J6" s="174"/>
      <c r="K6" s="179">
        <f t="shared" ref="K6:L16" si="2">K42</f>
        <v>34</v>
      </c>
      <c r="L6" s="183">
        <f t="shared" si="2"/>
        <v>19</v>
      </c>
      <c r="M6" s="188">
        <f t="shared" ref="M6:M17" si="3">SUM(K6:L6)</f>
        <v>53</v>
      </c>
      <c r="N6" s="91">
        <f t="shared" ref="N6:P17" si="4">IF(OR(K6=0,B6=0),0,K6/B6*100)</f>
        <v>40.963855421686745</v>
      </c>
      <c r="O6" s="194">
        <f t="shared" si="4"/>
        <v>46.341463414634148</v>
      </c>
      <c r="P6" s="196">
        <f t="shared" si="4"/>
        <v>42.741935483870968</v>
      </c>
    </row>
    <row r="7" spans="1:16" s="2" customFormat="1" ht="22.5" hidden="1" customHeight="1">
      <c r="A7" s="8" t="s">
        <v>7</v>
      </c>
      <c r="B7" s="161">
        <f t="shared" si="0"/>
        <v>58</v>
      </c>
      <c r="C7" s="168">
        <f t="shared" si="0"/>
        <v>40</v>
      </c>
      <c r="D7" s="130">
        <f t="shared" si="1"/>
        <v>98</v>
      </c>
      <c r="E7" s="175"/>
      <c r="F7" s="175"/>
      <c r="G7" s="175"/>
      <c r="H7" s="175"/>
      <c r="I7" s="175"/>
      <c r="J7" s="175"/>
      <c r="K7" s="162">
        <f t="shared" si="2"/>
        <v>31</v>
      </c>
      <c r="L7" s="169">
        <f t="shared" si="2"/>
        <v>27</v>
      </c>
      <c r="M7" s="130">
        <f t="shared" si="3"/>
        <v>58</v>
      </c>
      <c r="N7" s="139">
        <f t="shared" si="4"/>
        <v>53.448275862068961</v>
      </c>
      <c r="O7" s="145">
        <f t="shared" si="4"/>
        <v>67.5</v>
      </c>
      <c r="P7" s="151">
        <f t="shared" si="4"/>
        <v>59.183673469387756</v>
      </c>
    </row>
    <row r="8" spans="1:16" s="2" customFormat="1" ht="22.5" hidden="1" customHeight="1">
      <c r="A8" s="8" t="s">
        <v>11</v>
      </c>
      <c r="B8" s="161">
        <f t="shared" si="0"/>
        <v>51</v>
      </c>
      <c r="C8" s="168">
        <f t="shared" si="0"/>
        <v>52</v>
      </c>
      <c r="D8" s="130">
        <f t="shared" si="1"/>
        <v>103</v>
      </c>
      <c r="E8" s="175"/>
      <c r="F8" s="175"/>
      <c r="G8" s="175"/>
      <c r="H8" s="175"/>
      <c r="I8" s="175"/>
      <c r="J8" s="175"/>
      <c r="K8" s="162">
        <f t="shared" si="2"/>
        <v>31</v>
      </c>
      <c r="L8" s="169">
        <f t="shared" si="2"/>
        <v>32</v>
      </c>
      <c r="M8" s="130">
        <f t="shared" si="3"/>
        <v>63</v>
      </c>
      <c r="N8" s="139">
        <f t="shared" si="4"/>
        <v>60.784313725490193</v>
      </c>
      <c r="O8" s="145">
        <f t="shared" si="4"/>
        <v>61.53846153846154</v>
      </c>
      <c r="P8" s="151">
        <f t="shared" si="4"/>
        <v>61.165048543689316</v>
      </c>
    </row>
    <row r="9" spans="1:16" s="2" customFormat="1" ht="22.5" hidden="1" customHeight="1">
      <c r="A9" s="8" t="s">
        <v>5</v>
      </c>
      <c r="B9" s="161">
        <f t="shared" si="0"/>
        <v>68</v>
      </c>
      <c r="C9" s="168">
        <f t="shared" si="0"/>
        <v>63</v>
      </c>
      <c r="D9" s="130">
        <f t="shared" si="1"/>
        <v>131</v>
      </c>
      <c r="E9" s="175"/>
      <c r="F9" s="175"/>
      <c r="G9" s="175"/>
      <c r="H9" s="175"/>
      <c r="I9" s="175"/>
      <c r="J9" s="175"/>
      <c r="K9" s="162">
        <f t="shared" si="2"/>
        <v>45</v>
      </c>
      <c r="L9" s="169">
        <f t="shared" si="2"/>
        <v>41</v>
      </c>
      <c r="M9" s="130">
        <f t="shared" si="3"/>
        <v>86</v>
      </c>
      <c r="N9" s="139">
        <f t="shared" si="4"/>
        <v>66.17647058823529</v>
      </c>
      <c r="O9" s="145">
        <f t="shared" si="4"/>
        <v>65.079365079365076</v>
      </c>
      <c r="P9" s="151">
        <f t="shared" si="4"/>
        <v>65.648854961832058</v>
      </c>
    </row>
    <row r="10" spans="1:16" s="2" customFormat="1" ht="22.5" hidden="1" customHeight="1">
      <c r="A10" s="8" t="s">
        <v>17</v>
      </c>
      <c r="B10" s="161">
        <f t="shared" si="0"/>
        <v>60</v>
      </c>
      <c r="C10" s="168">
        <f t="shared" si="0"/>
        <v>69</v>
      </c>
      <c r="D10" s="130">
        <f t="shared" si="1"/>
        <v>129</v>
      </c>
      <c r="E10" s="175"/>
      <c r="F10" s="175"/>
      <c r="G10" s="175"/>
      <c r="H10" s="175"/>
      <c r="I10" s="175"/>
      <c r="J10" s="175"/>
      <c r="K10" s="162">
        <f t="shared" si="2"/>
        <v>42</v>
      </c>
      <c r="L10" s="169">
        <f t="shared" si="2"/>
        <v>48</v>
      </c>
      <c r="M10" s="130">
        <f t="shared" si="3"/>
        <v>90</v>
      </c>
      <c r="N10" s="139">
        <f t="shared" si="4"/>
        <v>70</v>
      </c>
      <c r="O10" s="145">
        <f t="shared" si="4"/>
        <v>69.565217391304344</v>
      </c>
      <c r="P10" s="151">
        <f t="shared" si="4"/>
        <v>69.767441860465112</v>
      </c>
    </row>
    <row r="11" spans="1:16" s="2" customFormat="1" ht="22.5" hidden="1" customHeight="1">
      <c r="A11" s="8" t="s">
        <v>4</v>
      </c>
      <c r="B11" s="161">
        <f t="shared" si="0"/>
        <v>78</v>
      </c>
      <c r="C11" s="168">
        <f t="shared" si="0"/>
        <v>77</v>
      </c>
      <c r="D11" s="130">
        <f t="shared" si="1"/>
        <v>155</v>
      </c>
      <c r="E11" s="175"/>
      <c r="F11" s="175"/>
      <c r="G11" s="175"/>
      <c r="H11" s="175"/>
      <c r="I11" s="175"/>
      <c r="J11" s="175"/>
      <c r="K11" s="162">
        <f t="shared" si="2"/>
        <v>48</v>
      </c>
      <c r="L11" s="169">
        <f t="shared" si="2"/>
        <v>49</v>
      </c>
      <c r="M11" s="130">
        <f t="shared" si="3"/>
        <v>97</v>
      </c>
      <c r="N11" s="139">
        <f t="shared" si="4"/>
        <v>61.53846153846154</v>
      </c>
      <c r="O11" s="145">
        <f t="shared" si="4"/>
        <v>63.636363636363633</v>
      </c>
      <c r="P11" s="151">
        <f t="shared" si="4"/>
        <v>62.580645161290327</v>
      </c>
    </row>
    <row r="12" spans="1:16" s="2" customFormat="1" ht="22.5" hidden="1" customHeight="1">
      <c r="A12" s="8" t="s">
        <v>10</v>
      </c>
      <c r="B12" s="161">
        <f t="shared" si="0"/>
        <v>112</v>
      </c>
      <c r="C12" s="168">
        <f t="shared" si="0"/>
        <v>132</v>
      </c>
      <c r="D12" s="130">
        <f t="shared" si="1"/>
        <v>244</v>
      </c>
      <c r="E12" s="175"/>
      <c r="F12" s="175"/>
      <c r="G12" s="175"/>
      <c r="H12" s="175"/>
      <c r="I12" s="175"/>
      <c r="J12" s="175"/>
      <c r="K12" s="162">
        <f t="shared" si="2"/>
        <v>81</v>
      </c>
      <c r="L12" s="169">
        <f t="shared" si="2"/>
        <v>87</v>
      </c>
      <c r="M12" s="130">
        <f t="shared" si="3"/>
        <v>168</v>
      </c>
      <c r="N12" s="139">
        <f t="shared" si="4"/>
        <v>72.321428571428569</v>
      </c>
      <c r="O12" s="145">
        <f t="shared" si="4"/>
        <v>65.909090909090907</v>
      </c>
      <c r="P12" s="151">
        <f t="shared" si="4"/>
        <v>68.852459016393439</v>
      </c>
    </row>
    <row r="13" spans="1:16" s="2" customFormat="1" ht="22.5" hidden="1" customHeight="1">
      <c r="A13" s="8" t="s">
        <v>14</v>
      </c>
      <c r="B13" s="161">
        <f t="shared" si="0"/>
        <v>121</v>
      </c>
      <c r="C13" s="168">
        <f t="shared" si="0"/>
        <v>122</v>
      </c>
      <c r="D13" s="130">
        <f t="shared" si="1"/>
        <v>243</v>
      </c>
      <c r="E13" s="175"/>
      <c r="F13" s="175"/>
      <c r="G13" s="175"/>
      <c r="H13" s="175"/>
      <c r="I13" s="175"/>
      <c r="J13" s="175"/>
      <c r="K13" s="162">
        <f t="shared" si="2"/>
        <v>66</v>
      </c>
      <c r="L13" s="169">
        <f t="shared" si="2"/>
        <v>79</v>
      </c>
      <c r="M13" s="130">
        <f t="shared" si="3"/>
        <v>145</v>
      </c>
      <c r="N13" s="139">
        <f t="shared" si="4"/>
        <v>54.54545454545454</v>
      </c>
      <c r="O13" s="145">
        <f t="shared" si="4"/>
        <v>64.754098360655746</v>
      </c>
      <c r="P13" s="151">
        <f t="shared" si="4"/>
        <v>59.670781893004111</v>
      </c>
    </row>
    <row r="14" spans="1:16" s="2" customFormat="1" ht="22.5" hidden="1" customHeight="1">
      <c r="A14" s="8" t="s">
        <v>20</v>
      </c>
      <c r="B14" s="161">
        <f t="shared" si="0"/>
        <v>93</v>
      </c>
      <c r="C14" s="168">
        <f t="shared" si="0"/>
        <v>109</v>
      </c>
      <c r="D14" s="130">
        <f t="shared" si="1"/>
        <v>202</v>
      </c>
      <c r="E14" s="175"/>
      <c r="F14" s="175"/>
      <c r="G14" s="175"/>
      <c r="H14" s="175"/>
      <c r="I14" s="175"/>
      <c r="J14" s="175"/>
      <c r="K14" s="162">
        <f t="shared" si="2"/>
        <v>64</v>
      </c>
      <c r="L14" s="169">
        <f t="shared" si="2"/>
        <v>80</v>
      </c>
      <c r="M14" s="130">
        <f t="shared" si="3"/>
        <v>144</v>
      </c>
      <c r="N14" s="139">
        <f t="shared" si="4"/>
        <v>68.817204301075279</v>
      </c>
      <c r="O14" s="145">
        <f t="shared" si="4"/>
        <v>73.394495412844037</v>
      </c>
      <c r="P14" s="151">
        <f t="shared" si="4"/>
        <v>71.287128712871279</v>
      </c>
    </row>
    <row r="15" spans="1:16" s="2" customFormat="1" ht="22.5" hidden="1" customHeight="1">
      <c r="A15" s="8" t="s">
        <v>23</v>
      </c>
      <c r="B15" s="161">
        <f t="shared" si="0"/>
        <v>84</v>
      </c>
      <c r="C15" s="168">
        <f t="shared" si="0"/>
        <v>106</v>
      </c>
      <c r="D15" s="130">
        <f t="shared" si="1"/>
        <v>190</v>
      </c>
      <c r="E15" s="174"/>
      <c r="F15" s="174"/>
      <c r="G15" s="174"/>
      <c r="H15" s="174"/>
      <c r="I15" s="174"/>
      <c r="J15" s="174"/>
      <c r="K15" s="161">
        <f t="shared" si="2"/>
        <v>66</v>
      </c>
      <c r="L15" s="168">
        <f t="shared" si="2"/>
        <v>79</v>
      </c>
      <c r="M15" s="130">
        <f t="shared" si="3"/>
        <v>145</v>
      </c>
      <c r="N15" s="139">
        <f t="shared" si="4"/>
        <v>78.571428571428569</v>
      </c>
      <c r="O15" s="145">
        <f t="shared" si="4"/>
        <v>74.528301886792448</v>
      </c>
      <c r="P15" s="151">
        <f t="shared" si="4"/>
        <v>76.31578947368422</v>
      </c>
    </row>
    <row r="16" spans="1:16" s="2" customFormat="1" ht="22.5" hidden="1" customHeight="1">
      <c r="A16" s="10" t="s">
        <v>35</v>
      </c>
      <c r="B16" s="162">
        <f t="shared" si="0"/>
        <v>373</v>
      </c>
      <c r="C16" s="169">
        <f t="shared" si="0"/>
        <v>538</v>
      </c>
      <c r="D16" s="172">
        <f t="shared" si="1"/>
        <v>911</v>
      </c>
      <c r="E16" s="176"/>
      <c r="F16" s="176"/>
      <c r="G16" s="176"/>
      <c r="H16" s="176"/>
      <c r="I16" s="176"/>
      <c r="J16" s="176"/>
      <c r="K16" s="162">
        <f t="shared" si="2"/>
        <v>233</v>
      </c>
      <c r="L16" s="169">
        <f t="shared" si="2"/>
        <v>294</v>
      </c>
      <c r="M16" s="130">
        <f t="shared" si="3"/>
        <v>527</v>
      </c>
      <c r="N16" s="190">
        <f t="shared" si="4"/>
        <v>62.466487935656836</v>
      </c>
      <c r="O16" s="195">
        <f t="shared" si="4"/>
        <v>54.646840148698885</v>
      </c>
      <c r="P16" s="197">
        <f t="shared" si="4"/>
        <v>57.848518111964879</v>
      </c>
    </row>
    <row r="17" spans="1:24" s="2" customFormat="1" ht="22.5" hidden="1" customHeight="1">
      <c r="A17" s="11" t="s">
        <v>34</v>
      </c>
      <c r="B17" s="42">
        <f>SUM(B6:B16)</f>
        <v>1181</v>
      </c>
      <c r="C17" s="22">
        <f>SUM(C6:C16)</f>
        <v>1349</v>
      </c>
      <c r="D17" s="37">
        <f>SUM(D6:D16)</f>
        <v>2530</v>
      </c>
      <c r="E17" s="177"/>
      <c r="F17" s="177"/>
      <c r="G17" s="177"/>
      <c r="H17" s="177"/>
      <c r="I17" s="177"/>
      <c r="J17" s="177"/>
      <c r="K17" s="42">
        <f>SUM(K6:K16)</f>
        <v>741</v>
      </c>
      <c r="L17" s="22">
        <f>SUM(L6:L16)</f>
        <v>835</v>
      </c>
      <c r="M17" s="37">
        <f t="shared" si="3"/>
        <v>1576</v>
      </c>
      <c r="N17" s="143">
        <f t="shared" si="4"/>
        <v>62.74343776460627</v>
      </c>
      <c r="O17" s="149">
        <f t="shared" si="4"/>
        <v>61.897702001482578</v>
      </c>
      <c r="P17" s="155">
        <f t="shared" si="4"/>
        <v>62.292490118577071</v>
      </c>
    </row>
    <row r="18" spans="1:24" hidden="1"/>
    <row r="19" spans="1:24" hidden="1"/>
    <row r="20" spans="1:24" s="2" customFormat="1" ht="22.5" customHeight="1">
      <c r="A20" s="156" t="str">
        <f>'2高麗広'!A20:L20</f>
        <v>令和７年７月２０日執行　参議院議員通常選挙</v>
      </c>
      <c r="B20" s="163"/>
      <c r="C20" s="163"/>
      <c r="D20" s="163"/>
      <c r="E20" s="163"/>
      <c r="F20" s="163"/>
      <c r="G20" s="163"/>
      <c r="H20" s="163"/>
      <c r="I20" s="163"/>
      <c r="J20" s="163"/>
      <c r="K20" s="163"/>
      <c r="L20" s="184"/>
      <c r="M20" s="15" t="s">
        <v>39</v>
      </c>
      <c r="N20" s="31"/>
      <c r="O20" s="15" t="s">
        <v>51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13</v>
      </c>
      <c r="C23" s="170">
        <v>13</v>
      </c>
      <c r="D23" s="171">
        <f t="shared" ref="D23:D35" si="5">SUM(B23:C23)</f>
        <v>26</v>
      </c>
      <c r="E23" s="164">
        <v>2</v>
      </c>
      <c r="F23" s="170">
        <v>1</v>
      </c>
      <c r="G23" s="171">
        <f t="shared" ref="G23:G35" si="6">SUM(E23:F23)</f>
        <v>3</v>
      </c>
      <c r="H23" s="164">
        <v>6</v>
      </c>
      <c r="I23" s="170">
        <v>3</v>
      </c>
      <c r="J23" s="171">
        <f t="shared" ref="J23:J35" si="7">SUM(H23:I23)</f>
        <v>9</v>
      </c>
      <c r="K23" s="180">
        <f t="shared" ref="K23:L35" si="8">E23+H23</f>
        <v>8</v>
      </c>
      <c r="L23" s="185">
        <f t="shared" si="8"/>
        <v>4</v>
      </c>
      <c r="M23" s="189">
        <f t="shared" ref="M23:M35" si="9">SUM(K23:L23)</f>
        <v>12</v>
      </c>
      <c r="N23" s="91">
        <f t="shared" ref="N23:P36" si="10">IF(OR(K23=0,B23=0),0,K23/B23*100)</f>
        <v>61.53846153846154</v>
      </c>
      <c r="O23" s="97">
        <f t="shared" si="10"/>
        <v>30.76923076923077</v>
      </c>
      <c r="P23" s="103">
        <f t="shared" si="10"/>
        <v>46.153846153846153</v>
      </c>
      <c r="Q23" s="158"/>
      <c r="R23" s="198"/>
      <c r="S23" s="1" t="s">
        <v>28</v>
      </c>
      <c r="T23" s="1"/>
      <c r="U23" s="1"/>
      <c r="V23" s="1"/>
      <c r="W23" s="1"/>
      <c r="X23" s="1"/>
    </row>
    <row r="24" spans="1:24" s="2" customFormat="1" ht="22.5" customHeight="1">
      <c r="A24" s="157" t="s">
        <v>70</v>
      </c>
      <c r="B24" s="164">
        <v>14</v>
      </c>
      <c r="C24" s="170">
        <v>12</v>
      </c>
      <c r="D24" s="171">
        <f t="shared" si="5"/>
        <v>26</v>
      </c>
      <c r="E24" s="164">
        <v>3</v>
      </c>
      <c r="F24" s="170">
        <v>5</v>
      </c>
      <c r="G24" s="171">
        <f t="shared" si="6"/>
        <v>8</v>
      </c>
      <c r="H24" s="164">
        <v>5</v>
      </c>
      <c r="I24" s="170">
        <v>3</v>
      </c>
      <c r="J24" s="171">
        <f t="shared" si="7"/>
        <v>8</v>
      </c>
      <c r="K24" s="181">
        <f t="shared" si="8"/>
        <v>8</v>
      </c>
      <c r="L24" s="186">
        <f t="shared" si="8"/>
        <v>8</v>
      </c>
      <c r="M24" s="130">
        <f t="shared" si="9"/>
        <v>16</v>
      </c>
      <c r="N24" s="139">
        <f t="shared" si="10"/>
        <v>57.142857142857139</v>
      </c>
      <c r="O24" s="145">
        <f t="shared" si="10"/>
        <v>66.666666666666657</v>
      </c>
      <c r="P24" s="151">
        <f t="shared" si="10"/>
        <v>61.53846153846154</v>
      </c>
      <c r="R24" s="1"/>
      <c r="S24" s="1" t="s">
        <v>61</v>
      </c>
      <c r="T24" s="1"/>
      <c r="U24" s="1"/>
      <c r="V24" s="1"/>
      <c r="W24" s="1"/>
      <c r="X24" s="1"/>
    </row>
    <row r="25" spans="1:24" s="2" customFormat="1" ht="22.5" customHeight="1">
      <c r="A25" s="65" t="s">
        <v>0</v>
      </c>
      <c r="B25" s="164">
        <v>83</v>
      </c>
      <c r="C25" s="170">
        <v>41</v>
      </c>
      <c r="D25" s="171">
        <f t="shared" si="5"/>
        <v>124</v>
      </c>
      <c r="E25" s="164">
        <v>20</v>
      </c>
      <c r="F25" s="170">
        <v>10</v>
      </c>
      <c r="G25" s="171">
        <f t="shared" si="6"/>
        <v>30</v>
      </c>
      <c r="H25" s="164">
        <v>14</v>
      </c>
      <c r="I25" s="170">
        <v>9</v>
      </c>
      <c r="J25" s="171">
        <f t="shared" si="7"/>
        <v>23</v>
      </c>
      <c r="K25" s="181">
        <f t="shared" si="8"/>
        <v>34</v>
      </c>
      <c r="L25" s="186">
        <f t="shared" si="8"/>
        <v>19</v>
      </c>
      <c r="M25" s="171">
        <f t="shared" si="9"/>
        <v>53</v>
      </c>
      <c r="N25" s="191">
        <f t="shared" si="10"/>
        <v>40.963855421686745</v>
      </c>
      <c r="O25" s="101">
        <f t="shared" si="10"/>
        <v>46.341463414634148</v>
      </c>
      <c r="P25" s="107">
        <f t="shared" si="10"/>
        <v>42.741935483870968</v>
      </c>
      <c r="S25" s="1" t="s">
        <v>21</v>
      </c>
      <c r="T25" s="1"/>
      <c r="U25" s="1"/>
      <c r="V25" s="1"/>
      <c r="W25" s="1"/>
      <c r="X25" s="1"/>
    </row>
    <row r="26" spans="1:24" s="2" customFormat="1" ht="22.5" customHeight="1">
      <c r="A26" s="8" t="s">
        <v>7</v>
      </c>
      <c r="B26" s="164">
        <v>58</v>
      </c>
      <c r="C26" s="170">
        <v>40</v>
      </c>
      <c r="D26" s="130">
        <f t="shared" si="5"/>
        <v>98</v>
      </c>
      <c r="E26" s="164">
        <v>21</v>
      </c>
      <c r="F26" s="170">
        <v>16</v>
      </c>
      <c r="G26" s="130">
        <f t="shared" si="6"/>
        <v>37</v>
      </c>
      <c r="H26" s="164">
        <v>10</v>
      </c>
      <c r="I26" s="170">
        <v>11</v>
      </c>
      <c r="J26" s="130">
        <f t="shared" si="7"/>
        <v>21</v>
      </c>
      <c r="K26" s="181">
        <f t="shared" si="8"/>
        <v>31</v>
      </c>
      <c r="L26" s="186">
        <f t="shared" si="8"/>
        <v>27</v>
      </c>
      <c r="M26" s="130">
        <f t="shared" si="9"/>
        <v>58</v>
      </c>
      <c r="N26" s="139">
        <f t="shared" si="10"/>
        <v>53.448275862068961</v>
      </c>
      <c r="O26" s="145">
        <f t="shared" si="10"/>
        <v>67.5</v>
      </c>
      <c r="P26" s="151">
        <f t="shared" si="10"/>
        <v>59.183673469387756</v>
      </c>
    </row>
    <row r="27" spans="1:24" s="2" customFormat="1" ht="22.5" customHeight="1">
      <c r="A27" s="8" t="s">
        <v>11</v>
      </c>
      <c r="B27" s="164">
        <v>51</v>
      </c>
      <c r="C27" s="170">
        <v>52</v>
      </c>
      <c r="D27" s="130">
        <f t="shared" si="5"/>
        <v>103</v>
      </c>
      <c r="E27" s="164">
        <v>19</v>
      </c>
      <c r="F27" s="170">
        <v>14</v>
      </c>
      <c r="G27" s="130">
        <f t="shared" si="6"/>
        <v>33</v>
      </c>
      <c r="H27" s="164">
        <v>12</v>
      </c>
      <c r="I27" s="170">
        <v>18</v>
      </c>
      <c r="J27" s="130">
        <f t="shared" si="7"/>
        <v>30</v>
      </c>
      <c r="K27" s="181">
        <f t="shared" si="8"/>
        <v>31</v>
      </c>
      <c r="L27" s="186">
        <f t="shared" si="8"/>
        <v>32</v>
      </c>
      <c r="M27" s="130">
        <f t="shared" si="9"/>
        <v>63</v>
      </c>
      <c r="N27" s="139">
        <f t="shared" si="10"/>
        <v>60.784313725490193</v>
      </c>
      <c r="O27" s="145">
        <f t="shared" si="10"/>
        <v>61.53846153846154</v>
      </c>
      <c r="P27" s="151">
        <f t="shared" si="10"/>
        <v>61.165048543689316</v>
      </c>
      <c r="R27" s="199"/>
      <c r="S27" s="1" t="s">
        <v>16</v>
      </c>
    </row>
    <row r="28" spans="1:24" s="2" customFormat="1" ht="22.5" customHeight="1">
      <c r="A28" s="8" t="s">
        <v>5</v>
      </c>
      <c r="B28" s="164">
        <v>68</v>
      </c>
      <c r="C28" s="170">
        <v>63</v>
      </c>
      <c r="D28" s="130">
        <f t="shared" si="5"/>
        <v>131</v>
      </c>
      <c r="E28" s="164">
        <v>25</v>
      </c>
      <c r="F28" s="170">
        <v>27</v>
      </c>
      <c r="G28" s="130">
        <f t="shared" si="6"/>
        <v>52</v>
      </c>
      <c r="H28" s="164">
        <v>20</v>
      </c>
      <c r="I28" s="170">
        <v>14</v>
      </c>
      <c r="J28" s="130">
        <f t="shared" si="7"/>
        <v>34</v>
      </c>
      <c r="K28" s="181">
        <f t="shared" si="8"/>
        <v>45</v>
      </c>
      <c r="L28" s="186">
        <f t="shared" si="8"/>
        <v>41</v>
      </c>
      <c r="M28" s="130">
        <f t="shared" si="9"/>
        <v>86</v>
      </c>
      <c r="N28" s="139">
        <f t="shared" si="10"/>
        <v>66.17647058823529</v>
      </c>
      <c r="O28" s="145">
        <f t="shared" si="10"/>
        <v>65.079365079365076</v>
      </c>
      <c r="P28" s="151">
        <f t="shared" si="10"/>
        <v>65.648854961832058</v>
      </c>
      <c r="S28" s="1" t="s">
        <v>62</v>
      </c>
    </row>
    <row r="29" spans="1:24" s="2" customFormat="1" ht="22.5" customHeight="1">
      <c r="A29" s="8" t="s">
        <v>17</v>
      </c>
      <c r="B29" s="164">
        <v>60</v>
      </c>
      <c r="C29" s="170">
        <v>69</v>
      </c>
      <c r="D29" s="130">
        <f t="shared" si="5"/>
        <v>129</v>
      </c>
      <c r="E29" s="164">
        <v>25</v>
      </c>
      <c r="F29" s="170">
        <v>25</v>
      </c>
      <c r="G29" s="130">
        <f t="shared" si="6"/>
        <v>50</v>
      </c>
      <c r="H29" s="164">
        <v>17</v>
      </c>
      <c r="I29" s="170">
        <v>23</v>
      </c>
      <c r="J29" s="130">
        <f t="shared" si="7"/>
        <v>40</v>
      </c>
      <c r="K29" s="181">
        <f t="shared" si="8"/>
        <v>42</v>
      </c>
      <c r="L29" s="186">
        <f t="shared" si="8"/>
        <v>48</v>
      </c>
      <c r="M29" s="130">
        <f t="shared" si="9"/>
        <v>90</v>
      </c>
      <c r="N29" s="139">
        <f t="shared" si="10"/>
        <v>70</v>
      </c>
      <c r="O29" s="145">
        <f t="shared" si="10"/>
        <v>69.565217391304344</v>
      </c>
      <c r="P29" s="151">
        <f t="shared" si="10"/>
        <v>69.767441860465112</v>
      </c>
    </row>
    <row r="30" spans="1:24" s="2" customFormat="1" ht="22.5" customHeight="1">
      <c r="A30" s="8" t="s">
        <v>4</v>
      </c>
      <c r="B30" s="164">
        <v>78</v>
      </c>
      <c r="C30" s="170">
        <v>77</v>
      </c>
      <c r="D30" s="130">
        <f t="shared" si="5"/>
        <v>155</v>
      </c>
      <c r="E30" s="164">
        <v>28</v>
      </c>
      <c r="F30" s="170">
        <v>26</v>
      </c>
      <c r="G30" s="130">
        <f t="shared" si="6"/>
        <v>54</v>
      </c>
      <c r="H30" s="164">
        <v>20</v>
      </c>
      <c r="I30" s="170">
        <v>23</v>
      </c>
      <c r="J30" s="130">
        <f t="shared" si="7"/>
        <v>43</v>
      </c>
      <c r="K30" s="181">
        <f t="shared" si="8"/>
        <v>48</v>
      </c>
      <c r="L30" s="186">
        <f t="shared" si="8"/>
        <v>49</v>
      </c>
      <c r="M30" s="130">
        <f t="shared" si="9"/>
        <v>97</v>
      </c>
      <c r="N30" s="139">
        <f t="shared" si="10"/>
        <v>61.53846153846154</v>
      </c>
      <c r="O30" s="145">
        <f t="shared" si="10"/>
        <v>63.636363636363633</v>
      </c>
      <c r="P30" s="151">
        <f t="shared" si="10"/>
        <v>62.580645161290327</v>
      </c>
    </row>
    <row r="31" spans="1:24" s="2" customFormat="1" ht="22.5" customHeight="1">
      <c r="A31" s="8" t="s">
        <v>10</v>
      </c>
      <c r="B31" s="164">
        <v>112</v>
      </c>
      <c r="C31" s="170">
        <v>132</v>
      </c>
      <c r="D31" s="130">
        <f t="shared" si="5"/>
        <v>244</v>
      </c>
      <c r="E31" s="164">
        <v>42</v>
      </c>
      <c r="F31" s="170">
        <v>57</v>
      </c>
      <c r="G31" s="130">
        <f t="shared" si="6"/>
        <v>99</v>
      </c>
      <c r="H31" s="164">
        <v>39</v>
      </c>
      <c r="I31" s="170">
        <v>30</v>
      </c>
      <c r="J31" s="130">
        <f t="shared" si="7"/>
        <v>69</v>
      </c>
      <c r="K31" s="181">
        <f t="shared" si="8"/>
        <v>81</v>
      </c>
      <c r="L31" s="186">
        <f t="shared" si="8"/>
        <v>87</v>
      </c>
      <c r="M31" s="130">
        <f t="shared" si="9"/>
        <v>168</v>
      </c>
      <c r="N31" s="139">
        <f t="shared" si="10"/>
        <v>72.321428571428569</v>
      </c>
      <c r="O31" s="145">
        <f t="shared" si="10"/>
        <v>65.909090909090907</v>
      </c>
      <c r="P31" s="151">
        <f t="shared" si="10"/>
        <v>68.852459016393439</v>
      </c>
    </row>
    <row r="32" spans="1:24" s="2" customFormat="1" ht="22.5" customHeight="1">
      <c r="A32" s="8" t="s">
        <v>14</v>
      </c>
      <c r="B32" s="164">
        <v>121</v>
      </c>
      <c r="C32" s="170">
        <v>122</v>
      </c>
      <c r="D32" s="130">
        <f t="shared" si="5"/>
        <v>243</v>
      </c>
      <c r="E32" s="164">
        <v>40</v>
      </c>
      <c r="F32" s="170">
        <v>51</v>
      </c>
      <c r="G32" s="130">
        <f t="shared" si="6"/>
        <v>91</v>
      </c>
      <c r="H32" s="164">
        <v>26</v>
      </c>
      <c r="I32" s="170">
        <v>28</v>
      </c>
      <c r="J32" s="130">
        <f t="shared" si="7"/>
        <v>54</v>
      </c>
      <c r="K32" s="181">
        <f t="shared" si="8"/>
        <v>66</v>
      </c>
      <c r="L32" s="186">
        <f t="shared" si="8"/>
        <v>79</v>
      </c>
      <c r="M32" s="130">
        <f t="shared" si="9"/>
        <v>145</v>
      </c>
      <c r="N32" s="139">
        <f t="shared" si="10"/>
        <v>54.54545454545454</v>
      </c>
      <c r="O32" s="145">
        <f t="shared" si="10"/>
        <v>64.754098360655746</v>
      </c>
      <c r="P32" s="151">
        <f t="shared" si="10"/>
        <v>59.670781893004111</v>
      </c>
    </row>
    <row r="33" spans="1:16" s="2" customFormat="1" ht="22.5" customHeight="1">
      <c r="A33" s="8" t="s">
        <v>20</v>
      </c>
      <c r="B33" s="164">
        <v>93</v>
      </c>
      <c r="C33" s="170">
        <v>109</v>
      </c>
      <c r="D33" s="130">
        <f t="shared" si="5"/>
        <v>202</v>
      </c>
      <c r="E33" s="164">
        <v>47</v>
      </c>
      <c r="F33" s="170">
        <v>51</v>
      </c>
      <c r="G33" s="130">
        <f t="shared" si="6"/>
        <v>98</v>
      </c>
      <c r="H33" s="164">
        <v>17</v>
      </c>
      <c r="I33" s="170">
        <v>29</v>
      </c>
      <c r="J33" s="130">
        <f t="shared" si="7"/>
        <v>46</v>
      </c>
      <c r="K33" s="181">
        <f t="shared" si="8"/>
        <v>64</v>
      </c>
      <c r="L33" s="186">
        <f t="shared" si="8"/>
        <v>80</v>
      </c>
      <c r="M33" s="130">
        <f t="shared" si="9"/>
        <v>144</v>
      </c>
      <c r="N33" s="139">
        <f t="shared" si="10"/>
        <v>68.817204301075279</v>
      </c>
      <c r="O33" s="145">
        <f t="shared" si="10"/>
        <v>73.394495412844037</v>
      </c>
      <c r="P33" s="151">
        <f t="shared" si="10"/>
        <v>71.287128712871279</v>
      </c>
    </row>
    <row r="34" spans="1:16" s="2" customFormat="1" ht="22.5" customHeight="1">
      <c r="A34" s="8" t="s">
        <v>23</v>
      </c>
      <c r="B34" s="164">
        <v>84</v>
      </c>
      <c r="C34" s="170">
        <v>106</v>
      </c>
      <c r="D34" s="130">
        <f t="shared" si="5"/>
        <v>190</v>
      </c>
      <c r="E34" s="164">
        <v>41</v>
      </c>
      <c r="F34" s="170">
        <v>50</v>
      </c>
      <c r="G34" s="130">
        <f t="shared" si="6"/>
        <v>91</v>
      </c>
      <c r="H34" s="164">
        <v>25</v>
      </c>
      <c r="I34" s="170">
        <v>29</v>
      </c>
      <c r="J34" s="130">
        <f t="shared" si="7"/>
        <v>54</v>
      </c>
      <c r="K34" s="181">
        <f t="shared" si="8"/>
        <v>66</v>
      </c>
      <c r="L34" s="186">
        <f t="shared" si="8"/>
        <v>79</v>
      </c>
      <c r="M34" s="130">
        <f t="shared" si="9"/>
        <v>145</v>
      </c>
      <c r="N34" s="139">
        <f t="shared" si="10"/>
        <v>78.571428571428569</v>
      </c>
      <c r="O34" s="145">
        <f t="shared" si="10"/>
        <v>74.528301886792448</v>
      </c>
      <c r="P34" s="151">
        <f t="shared" si="10"/>
        <v>76.31578947368422</v>
      </c>
    </row>
    <row r="35" spans="1:16" s="2" customFormat="1" ht="22.5" customHeight="1">
      <c r="A35" s="10" t="s">
        <v>35</v>
      </c>
      <c r="B35" s="200">
        <v>373</v>
      </c>
      <c r="C35" s="201">
        <v>538</v>
      </c>
      <c r="D35" s="172">
        <f t="shared" si="5"/>
        <v>911</v>
      </c>
      <c r="E35" s="164">
        <v>108</v>
      </c>
      <c r="F35" s="170">
        <v>154</v>
      </c>
      <c r="G35" s="172">
        <f t="shared" si="6"/>
        <v>262</v>
      </c>
      <c r="H35" s="164">
        <v>125</v>
      </c>
      <c r="I35" s="170">
        <v>140</v>
      </c>
      <c r="J35" s="172">
        <f t="shared" si="7"/>
        <v>265</v>
      </c>
      <c r="K35" s="182">
        <f t="shared" si="8"/>
        <v>233</v>
      </c>
      <c r="L35" s="187">
        <f t="shared" si="8"/>
        <v>294</v>
      </c>
      <c r="M35" s="130">
        <f t="shared" si="9"/>
        <v>527</v>
      </c>
      <c r="N35" s="190">
        <f t="shared" si="10"/>
        <v>62.466487935656836</v>
      </c>
      <c r="O35" s="195">
        <f t="shared" si="10"/>
        <v>54.646840148698885</v>
      </c>
      <c r="P35" s="197">
        <f t="shared" si="10"/>
        <v>57.848518111964879</v>
      </c>
    </row>
    <row r="36" spans="1:16" s="2" customFormat="1" ht="22.5" customHeight="1">
      <c r="A36" s="11" t="s">
        <v>34</v>
      </c>
      <c r="B36" s="42">
        <f t="shared" ref="B36:M36" si="11">SUM(B23:B35)</f>
        <v>1208</v>
      </c>
      <c r="C36" s="22">
        <f t="shared" si="11"/>
        <v>1374</v>
      </c>
      <c r="D36" s="37">
        <f t="shared" si="11"/>
        <v>2582</v>
      </c>
      <c r="E36" s="42">
        <f t="shared" si="11"/>
        <v>421</v>
      </c>
      <c r="F36" s="22">
        <f t="shared" si="11"/>
        <v>487</v>
      </c>
      <c r="G36" s="37">
        <f t="shared" si="11"/>
        <v>908</v>
      </c>
      <c r="H36" s="37">
        <f t="shared" si="11"/>
        <v>336</v>
      </c>
      <c r="I36" s="22">
        <f t="shared" si="11"/>
        <v>360</v>
      </c>
      <c r="J36" s="37">
        <f t="shared" si="11"/>
        <v>696</v>
      </c>
      <c r="K36" s="42">
        <f t="shared" si="11"/>
        <v>757</v>
      </c>
      <c r="L36" s="22">
        <f t="shared" si="11"/>
        <v>847</v>
      </c>
      <c r="M36" s="37">
        <f t="shared" si="11"/>
        <v>1604</v>
      </c>
      <c r="N36" s="143">
        <f t="shared" si="10"/>
        <v>62.66556291390728</v>
      </c>
      <c r="O36" s="149">
        <f t="shared" si="10"/>
        <v>61.644832605531299</v>
      </c>
      <c r="P36" s="155">
        <f t="shared" si="10"/>
        <v>62.122385747482568</v>
      </c>
    </row>
    <row r="38" spans="1:16" s="2" customFormat="1" ht="13.5">
      <c r="A38" s="158" t="s">
        <v>9</v>
      </c>
      <c r="B38" s="165">
        <f>B36</f>
        <v>1208</v>
      </c>
      <c r="C38" s="165">
        <f>C36</f>
        <v>1374</v>
      </c>
      <c r="D38" s="173">
        <f>SUM(B38:C38)</f>
        <v>2582</v>
      </c>
      <c r="E38" s="178">
        <f>E36</f>
        <v>421</v>
      </c>
      <c r="F38" s="178">
        <f>F36</f>
        <v>487</v>
      </c>
      <c r="G38" s="173">
        <f>SUM(E38:F38)</f>
        <v>908</v>
      </c>
      <c r="H38" s="178">
        <f>H36</f>
        <v>336</v>
      </c>
      <c r="I38" s="178">
        <f>I36</f>
        <v>360</v>
      </c>
      <c r="J38" s="173">
        <f>SUM(H38:I38)</f>
        <v>696</v>
      </c>
      <c r="K38" s="165">
        <f>K36</f>
        <v>757</v>
      </c>
      <c r="L38" s="165">
        <f>L36</f>
        <v>847</v>
      </c>
      <c r="M38" s="173">
        <f>SUM(K38:L38)</f>
        <v>1604</v>
      </c>
      <c r="N38" s="192">
        <f>IF(OR(K38=0,B38=0),0,K38/B38*100)</f>
        <v>62.66556291390728</v>
      </c>
      <c r="O38" s="192">
        <f>IF(OR(L38=0,C38=0),0,L38/C38*100)</f>
        <v>61.644832605531299</v>
      </c>
      <c r="P38" s="192">
        <f>IF(OR(M38=0,D38=0),0,M38/D38*100)</f>
        <v>62.122385747482568</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13</v>
      </c>
      <c r="C40" s="167">
        <f t="shared" ref="C40:C52" si="13">ROUND(IF(C23=0,0,C23*$C$38/$C$36),0)</f>
        <v>13</v>
      </c>
      <c r="D40" s="166">
        <f t="shared" ref="D40:D52" si="14">SUM(B40:C40)</f>
        <v>26</v>
      </c>
      <c r="E40" s="167">
        <f t="shared" ref="E40:E52" si="15">ROUND(IF(E23=0,0,E23*$E$38/$E$36),0)</f>
        <v>2</v>
      </c>
      <c r="F40" s="167">
        <f t="shared" ref="F40:F52" si="16">ROUND(IF(F23=0,0,F23*$F$38/$F$36),0)</f>
        <v>1</v>
      </c>
      <c r="G40" s="166">
        <f t="shared" ref="G40:G52" si="17">SUM(E40:F40)</f>
        <v>3</v>
      </c>
      <c r="H40" s="167">
        <f t="shared" ref="H40:H52" si="18">ROUND(IF(H23=0,0,H23*$H$38/$H$36),0)</f>
        <v>6</v>
      </c>
      <c r="I40" s="167">
        <f t="shared" ref="I40:I52" si="19">ROUND(IF(I23=0,0,I23*$I$38/$I$36),0)</f>
        <v>3</v>
      </c>
      <c r="J40" s="166">
        <f t="shared" ref="J40:J52" si="20">SUM(H40:I40)</f>
        <v>9</v>
      </c>
      <c r="K40" s="167">
        <f t="shared" ref="K40:K52" si="21">ROUND(IF(K23=0,0,K23*$K$38/$K$36),0)</f>
        <v>8</v>
      </c>
      <c r="L40" s="167">
        <f t="shared" ref="L40:L52" si="22">ROUND(IF(L23=0,0,L23*$L$38/$L$36),0)</f>
        <v>4</v>
      </c>
      <c r="M40" s="166">
        <f t="shared" ref="M40:M52" si="23">SUM(K40:L40)</f>
        <v>12</v>
      </c>
      <c r="N40" s="193">
        <f t="shared" ref="N40:P52" si="24">IF(OR(K40=0,B40=0),0,K40/B40*100)</f>
        <v>61.53846153846154</v>
      </c>
      <c r="O40" s="193">
        <f t="shared" si="24"/>
        <v>30.76923076923077</v>
      </c>
      <c r="P40" s="193">
        <f t="shared" si="24"/>
        <v>46.153846153846153</v>
      </c>
    </row>
    <row r="41" spans="1:16" s="2" customFormat="1" ht="13.5">
      <c r="A41" s="159" t="s">
        <v>70</v>
      </c>
      <c r="B41" s="167">
        <f t="shared" si="12"/>
        <v>14</v>
      </c>
      <c r="C41" s="167">
        <f t="shared" si="13"/>
        <v>12</v>
      </c>
      <c r="D41" s="166">
        <f t="shared" si="14"/>
        <v>26</v>
      </c>
      <c r="E41" s="167">
        <f t="shared" si="15"/>
        <v>3</v>
      </c>
      <c r="F41" s="167">
        <f t="shared" si="16"/>
        <v>5</v>
      </c>
      <c r="G41" s="166">
        <f t="shared" si="17"/>
        <v>8</v>
      </c>
      <c r="H41" s="167">
        <f t="shared" si="18"/>
        <v>5</v>
      </c>
      <c r="I41" s="167">
        <f t="shared" si="19"/>
        <v>3</v>
      </c>
      <c r="J41" s="166">
        <f t="shared" si="20"/>
        <v>8</v>
      </c>
      <c r="K41" s="167">
        <f t="shared" si="21"/>
        <v>8</v>
      </c>
      <c r="L41" s="167">
        <f t="shared" si="22"/>
        <v>8</v>
      </c>
      <c r="M41" s="166">
        <f t="shared" si="23"/>
        <v>16</v>
      </c>
      <c r="N41" s="193">
        <f t="shared" si="24"/>
        <v>57.142857142857139</v>
      </c>
      <c r="O41" s="193">
        <f t="shared" si="24"/>
        <v>66.666666666666657</v>
      </c>
      <c r="P41" s="193">
        <f t="shared" si="24"/>
        <v>61.53846153846154</v>
      </c>
    </row>
    <row r="42" spans="1:16" s="2" customFormat="1" ht="13.5">
      <c r="A42" s="160" t="s">
        <v>0</v>
      </c>
      <c r="B42" s="167">
        <f t="shared" si="12"/>
        <v>83</v>
      </c>
      <c r="C42" s="167">
        <f t="shared" si="13"/>
        <v>41</v>
      </c>
      <c r="D42" s="166">
        <f t="shared" si="14"/>
        <v>124</v>
      </c>
      <c r="E42" s="167">
        <f t="shared" si="15"/>
        <v>20</v>
      </c>
      <c r="F42" s="167">
        <f t="shared" si="16"/>
        <v>10</v>
      </c>
      <c r="G42" s="166">
        <f t="shared" si="17"/>
        <v>30</v>
      </c>
      <c r="H42" s="167">
        <f t="shared" si="18"/>
        <v>14</v>
      </c>
      <c r="I42" s="167">
        <f t="shared" si="19"/>
        <v>9</v>
      </c>
      <c r="J42" s="166">
        <f t="shared" si="20"/>
        <v>23</v>
      </c>
      <c r="K42" s="167">
        <f t="shared" si="21"/>
        <v>34</v>
      </c>
      <c r="L42" s="167">
        <f t="shared" si="22"/>
        <v>19</v>
      </c>
      <c r="M42" s="166">
        <f t="shared" si="23"/>
        <v>53</v>
      </c>
      <c r="N42" s="193">
        <f t="shared" si="24"/>
        <v>40.963855421686745</v>
      </c>
      <c r="O42" s="193">
        <f t="shared" si="24"/>
        <v>46.341463414634148</v>
      </c>
      <c r="P42" s="193">
        <f t="shared" si="24"/>
        <v>42.741935483870968</v>
      </c>
    </row>
    <row r="43" spans="1:16" s="2" customFormat="1" ht="13.5">
      <c r="A43" s="160" t="s">
        <v>7</v>
      </c>
      <c r="B43" s="167">
        <f t="shared" si="12"/>
        <v>58</v>
      </c>
      <c r="C43" s="167">
        <f t="shared" si="13"/>
        <v>40</v>
      </c>
      <c r="D43" s="166">
        <f t="shared" si="14"/>
        <v>98</v>
      </c>
      <c r="E43" s="167">
        <f t="shared" si="15"/>
        <v>21</v>
      </c>
      <c r="F43" s="167">
        <f t="shared" si="16"/>
        <v>16</v>
      </c>
      <c r="G43" s="166">
        <f t="shared" si="17"/>
        <v>37</v>
      </c>
      <c r="H43" s="167">
        <f t="shared" si="18"/>
        <v>10</v>
      </c>
      <c r="I43" s="167">
        <f t="shared" si="19"/>
        <v>11</v>
      </c>
      <c r="J43" s="166">
        <f t="shared" si="20"/>
        <v>21</v>
      </c>
      <c r="K43" s="167">
        <f t="shared" si="21"/>
        <v>31</v>
      </c>
      <c r="L43" s="167">
        <f t="shared" si="22"/>
        <v>27</v>
      </c>
      <c r="M43" s="166">
        <f t="shared" si="23"/>
        <v>58</v>
      </c>
      <c r="N43" s="193">
        <f t="shared" si="24"/>
        <v>53.448275862068961</v>
      </c>
      <c r="O43" s="193">
        <f t="shared" si="24"/>
        <v>67.5</v>
      </c>
      <c r="P43" s="193">
        <f t="shared" si="24"/>
        <v>59.183673469387756</v>
      </c>
    </row>
    <row r="44" spans="1:16" s="2" customFormat="1" ht="13.5">
      <c r="A44" s="160" t="s">
        <v>11</v>
      </c>
      <c r="B44" s="167">
        <f t="shared" si="12"/>
        <v>51</v>
      </c>
      <c r="C44" s="167">
        <f t="shared" si="13"/>
        <v>52</v>
      </c>
      <c r="D44" s="166">
        <f t="shared" si="14"/>
        <v>103</v>
      </c>
      <c r="E44" s="167">
        <f t="shared" si="15"/>
        <v>19</v>
      </c>
      <c r="F44" s="167">
        <f t="shared" si="16"/>
        <v>14</v>
      </c>
      <c r="G44" s="166">
        <f t="shared" si="17"/>
        <v>33</v>
      </c>
      <c r="H44" s="167">
        <f t="shared" si="18"/>
        <v>12</v>
      </c>
      <c r="I44" s="167">
        <f t="shared" si="19"/>
        <v>18</v>
      </c>
      <c r="J44" s="166">
        <f t="shared" si="20"/>
        <v>30</v>
      </c>
      <c r="K44" s="167">
        <f t="shared" si="21"/>
        <v>31</v>
      </c>
      <c r="L44" s="167">
        <f t="shared" si="22"/>
        <v>32</v>
      </c>
      <c r="M44" s="166">
        <f t="shared" si="23"/>
        <v>63</v>
      </c>
      <c r="N44" s="193">
        <f t="shared" si="24"/>
        <v>60.784313725490193</v>
      </c>
      <c r="O44" s="193">
        <f t="shared" si="24"/>
        <v>61.53846153846154</v>
      </c>
      <c r="P44" s="193">
        <f t="shared" si="24"/>
        <v>61.165048543689316</v>
      </c>
    </row>
    <row r="45" spans="1:16" s="2" customFormat="1" ht="13.5">
      <c r="A45" s="160" t="s">
        <v>5</v>
      </c>
      <c r="B45" s="167">
        <f t="shared" si="12"/>
        <v>68</v>
      </c>
      <c r="C45" s="167">
        <f t="shared" si="13"/>
        <v>63</v>
      </c>
      <c r="D45" s="166">
        <f t="shared" si="14"/>
        <v>131</v>
      </c>
      <c r="E45" s="167">
        <f t="shared" si="15"/>
        <v>25</v>
      </c>
      <c r="F45" s="167">
        <f t="shared" si="16"/>
        <v>27</v>
      </c>
      <c r="G45" s="166">
        <f t="shared" si="17"/>
        <v>52</v>
      </c>
      <c r="H45" s="167">
        <f t="shared" si="18"/>
        <v>20</v>
      </c>
      <c r="I45" s="167">
        <f t="shared" si="19"/>
        <v>14</v>
      </c>
      <c r="J45" s="166">
        <f t="shared" si="20"/>
        <v>34</v>
      </c>
      <c r="K45" s="167">
        <f t="shared" si="21"/>
        <v>45</v>
      </c>
      <c r="L45" s="167">
        <f t="shared" si="22"/>
        <v>41</v>
      </c>
      <c r="M45" s="166">
        <f t="shared" si="23"/>
        <v>86</v>
      </c>
      <c r="N45" s="193">
        <f t="shared" si="24"/>
        <v>66.17647058823529</v>
      </c>
      <c r="O45" s="193">
        <f t="shared" si="24"/>
        <v>65.079365079365076</v>
      </c>
      <c r="P45" s="193">
        <f t="shared" si="24"/>
        <v>65.648854961832058</v>
      </c>
    </row>
    <row r="46" spans="1:16" s="2" customFormat="1" ht="13.5">
      <c r="A46" s="160" t="s">
        <v>17</v>
      </c>
      <c r="B46" s="167">
        <f t="shared" si="12"/>
        <v>60</v>
      </c>
      <c r="C46" s="167">
        <f t="shared" si="13"/>
        <v>69</v>
      </c>
      <c r="D46" s="166">
        <f t="shared" si="14"/>
        <v>129</v>
      </c>
      <c r="E46" s="167">
        <f t="shared" si="15"/>
        <v>25</v>
      </c>
      <c r="F46" s="167">
        <f t="shared" si="16"/>
        <v>25</v>
      </c>
      <c r="G46" s="166">
        <f t="shared" si="17"/>
        <v>50</v>
      </c>
      <c r="H46" s="167">
        <f t="shared" si="18"/>
        <v>17</v>
      </c>
      <c r="I46" s="167">
        <f t="shared" si="19"/>
        <v>23</v>
      </c>
      <c r="J46" s="166">
        <f t="shared" si="20"/>
        <v>40</v>
      </c>
      <c r="K46" s="167">
        <f t="shared" si="21"/>
        <v>42</v>
      </c>
      <c r="L46" s="167">
        <f t="shared" si="22"/>
        <v>48</v>
      </c>
      <c r="M46" s="166">
        <f t="shared" si="23"/>
        <v>90</v>
      </c>
      <c r="N46" s="193">
        <f t="shared" si="24"/>
        <v>70</v>
      </c>
      <c r="O46" s="193">
        <f t="shared" si="24"/>
        <v>69.565217391304344</v>
      </c>
      <c r="P46" s="193">
        <f t="shared" si="24"/>
        <v>69.767441860465112</v>
      </c>
    </row>
    <row r="47" spans="1:16" s="2" customFormat="1" ht="13.5">
      <c r="A47" s="160" t="s">
        <v>4</v>
      </c>
      <c r="B47" s="167">
        <f t="shared" si="12"/>
        <v>78</v>
      </c>
      <c r="C47" s="167">
        <f t="shared" si="13"/>
        <v>77</v>
      </c>
      <c r="D47" s="166">
        <f t="shared" si="14"/>
        <v>155</v>
      </c>
      <c r="E47" s="167">
        <f t="shared" si="15"/>
        <v>28</v>
      </c>
      <c r="F47" s="167">
        <f t="shared" si="16"/>
        <v>26</v>
      </c>
      <c r="G47" s="166">
        <f t="shared" si="17"/>
        <v>54</v>
      </c>
      <c r="H47" s="167">
        <f t="shared" si="18"/>
        <v>20</v>
      </c>
      <c r="I47" s="167">
        <f t="shared" si="19"/>
        <v>23</v>
      </c>
      <c r="J47" s="166">
        <f t="shared" si="20"/>
        <v>43</v>
      </c>
      <c r="K47" s="167">
        <f t="shared" si="21"/>
        <v>48</v>
      </c>
      <c r="L47" s="167">
        <f t="shared" si="22"/>
        <v>49</v>
      </c>
      <c r="M47" s="166">
        <f t="shared" si="23"/>
        <v>97</v>
      </c>
      <c r="N47" s="193">
        <f t="shared" si="24"/>
        <v>61.53846153846154</v>
      </c>
      <c r="O47" s="193">
        <f t="shared" si="24"/>
        <v>63.636363636363633</v>
      </c>
      <c r="P47" s="193">
        <f t="shared" si="24"/>
        <v>62.580645161290327</v>
      </c>
    </row>
    <row r="48" spans="1:16" s="2" customFormat="1" ht="13.5">
      <c r="A48" s="160" t="s">
        <v>10</v>
      </c>
      <c r="B48" s="167">
        <f t="shared" si="12"/>
        <v>112</v>
      </c>
      <c r="C48" s="167">
        <f t="shared" si="13"/>
        <v>132</v>
      </c>
      <c r="D48" s="166">
        <f t="shared" si="14"/>
        <v>244</v>
      </c>
      <c r="E48" s="167">
        <f t="shared" si="15"/>
        <v>42</v>
      </c>
      <c r="F48" s="167">
        <f t="shared" si="16"/>
        <v>57</v>
      </c>
      <c r="G48" s="166">
        <f t="shared" si="17"/>
        <v>99</v>
      </c>
      <c r="H48" s="167">
        <f t="shared" si="18"/>
        <v>39</v>
      </c>
      <c r="I48" s="167">
        <f t="shared" si="19"/>
        <v>30</v>
      </c>
      <c r="J48" s="166">
        <f t="shared" si="20"/>
        <v>69</v>
      </c>
      <c r="K48" s="167">
        <f t="shared" si="21"/>
        <v>81</v>
      </c>
      <c r="L48" s="167">
        <f t="shared" si="22"/>
        <v>87</v>
      </c>
      <c r="M48" s="166">
        <f t="shared" si="23"/>
        <v>168</v>
      </c>
      <c r="N48" s="193">
        <f t="shared" si="24"/>
        <v>72.321428571428569</v>
      </c>
      <c r="O48" s="193">
        <f t="shared" si="24"/>
        <v>65.909090909090907</v>
      </c>
      <c r="P48" s="193">
        <f t="shared" si="24"/>
        <v>68.852459016393439</v>
      </c>
    </row>
    <row r="49" spans="1:16" s="2" customFormat="1" ht="13.5">
      <c r="A49" s="160" t="s">
        <v>14</v>
      </c>
      <c r="B49" s="167">
        <f t="shared" si="12"/>
        <v>121</v>
      </c>
      <c r="C49" s="167">
        <f t="shared" si="13"/>
        <v>122</v>
      </c>
      <c r="D49" s="166">
        <f t="shared" si="14"/>
        <v>243</v>
      </c>
      <c r="E49" s="167">
        <f t="shared" si="15"/>
        <v>40</v>
      </c>
      <c r="F49" s="167">
        <f t="shared" si="16"/>
        <v>51</v>
      </c>
      <c r="G49" s="166">
        <f t="shared" si="17"/>
        <v>91</v>
      </c>
      <c r="H49" s="167">
        <f t="shared" si="18"/>
        <v>26</v>
      </c>
      <c r="I49" s="167">
        <f t="shared" si="19"/>
        <v>28</v>
      </c>
      <c r="J49" s="166">
        <f t="shared" si="20"/>
        <v>54</v>
      </c>
      <c r="K49" s="167">
        <f t="shared" si="21"/>
        <v>66</v>
      </c>
      <c r="L49" s="167">
        <f t="shared" si="22"/>
        <v>79</v>
      </c>
      <c r="M49" s="166">
        <f t="shared" si="23"/>
        <v>145</v>
      </c>
      <c r="N49" s="193">
        <f t="shared" si="24"/>
        <v>54.54545454545454</v>
      </c>
      <c r="O49" s="193">
        <f t="shared" si="24"/>
        <v>64.754098360655746</v>
      </c>
      <c r="P49" s="193">
        <f t="shared" si="24"/>
        <v>59.670781893004111</v>
      </c>
    </row>
    <row r="50" spans="1:16" s="2" customFormat="1" ht="13.5">
      <c r="A50" s="160" t="s">
        <v>20</v>
      </c>
      <c r="B50" s="167">
        <f t="shared" si="12"/>
        <v>93</v>
      </c>
      <c r="C50" s="167">
        <f t="shared" si="13"/>
        <v>109</v>
      </c>
      <c r="D50" s="166">
        <f t="shared" si="14"/>
        <v>202</v>
      </c>
      <c r="E50" s="167">
        <f t="shared" si="15"/>
        <v>47</v>
      </c>
      <c r="F50" s="167">
        <f t="shared" si="16"/>
        <v>51</v>
      </c>
      <c r="G50" s="166">
        <f t="shared" si="17"/>
        <v>98</v>
      </c>
      <c r="H50" s="167">
        <f t="shared" si="18"/>
        <v>17</v>
      </c>
      <c r="I50" s="167">
        <f t="shared" si="19"/>
        <v>29</v>
      </c>
      <c r="J50" s="166">
        <f t="shared" si="20"/>
        <v>46</v>
      </c>
      <c r="K50" s="167">
        <f t="shared" si="21"/>
        <v>64</v>
      </c>
      <c r="L50" s="167">
        <f t="shared" si="22"/>
        <v>80</v>
      </c>
      <c r="M50" s="166">
        <f t="shared" si="23"/>
        <v>144</v>
      </c>
      <c r="N50" s="193">
        <f t="shared" si="24"/>
        <v>68.817204301075279</v>
      </c>
      <c r="O50" s="193">
        <f t="shared" si="24"/>
        <v>73.394495412844037</v>
      </c>
      <c r="P50" s="193">
        <f t="shared" si="24"/>
        <v>71.287128712871279</v>
      </c>
    </row>
    <row r="51" spans="1:16" s="2" customFormat="1" ht="13.5">
      <c r="A51" s="160" t="s">
        <v>23</v>
      </c>
      <c r="B51" s="167">
        <f t="shared" si="12"/>
        <v>84</v>
      </c>
      <c r="C51" s="167">
        <f t="shared" si="13"/>
        <v>106</v>
      </c>
      <c r="D51" s="166">
        <f t="shared" si="14"/>
        <v>190</v>
      </c>
      <c r="E51" s="167">
        <f t="shared" si="15"/>
        <v>41</v>
      </c>
      <c r="F51" s="167">
        <f t="shared" si="16"/>
        <v>50</v>
      </c>
      <c r="G51" s="166">
        <f t="shared" si="17"/>
        <v>91</v>
      </c>
      <c r="H51" s="167">
        <f t="shared" si="18"/>
        <v>25</v>
      </c>
      <c r="I51" s="167">
        <f t="shared" si="19"/>
        <v>29</v>
      </c>
      <c r="J51" s="166">
        <f t="shared" si="20"/>
        <v>54</v>
      </c>
      <c r="K51" s="167">
        <f t="shared" si="21"/>
        <v>66</v>
      </c>
      <c r="L51" s="167">
        <f t="shared" si="22"/>
        <v>79</v>
      </c>
      <c r="M51" s="166">
        <f t="shared" si="23"/>
        <v>145</v>
      </c>
      <c r="N51" s="193">
        <f t="shared" si="24"/>
        <v>78.571428571428569</v>
      </c>
      <c r="O51" s="193">
        <f t="shared" si="24"/>
        <v>74.528301886792448</v>
      </c>
      <c r="P51" s="193">
        <f t="shared" si="24"/>
        <v>76.31578947368422</v>
      </c>
    </row>
    <row r="52" spans="1:16" s="2" customFormat="1" ht="13.5">
      <c r="A52" s="160" t="s">
        <v>35</v>
      </c>
      <c r="B52" s="167">
        <f t="shared" si="12"/>
        <v>373</v>
      </c>
      <c r="C52" s="167">
        <f t="shared" si="13"/>
        <v>538</v>
      </c>
      <c r="D52" s="166">
        <f t="shared" si="14"/>
        <v>911</v>
      </c>
      <c r="E52" s="167">
        <f t="shared" si="15"/>
        <v>108</v>
      </c>
      <c r="F52" s="167">
        <f t="shared" si="16"/>
        <v>154</v>
      </c>
      <c r="G52" s="166">
        <f t="shared" si="17"/>
        <v>262</v>
      </c>
      <c r="H52" s="167">
        <f t="shared" si="18"/>
        <v>125</v>
      </c>
      <c r="I52" s="167">
        <f t="shared" si="19"/>
        <v>140</v>
      </c>
      <c r="J52" s="166">
        <f t="shared" si="20"/>
        <v>265</v>
      </c>
      <c r="K52" s="167">
        <f t="shared" si="21"/>
        <v>233</v>
      </c>
      <c r="L52" s="167">
        <f t="shared" si="22"/>
        <v>294</v>
      </c>
      <c r="M52" s="166">
        <f t="shared" si="23"/>
        <v>527</v>
      </c>
      <c r="N52" s="193">
        <f t="shared" si="24"/>
        <v>62.466487935656836</v>
      </c>
      <c r="O52" s="193">
        <f t="shared" si="24"/>
        <v>54.646840148698885</v>
      </c>
      <c r="P52" s="193">
        <f t="shared" si="24"/>
        <v>57.848518111964879</v>
      </c>
    </row>
    <row r="53" spans="1:16" s="2" customFormat="1" ht="13.5">
      <c r="A53" s="160" t="s">
        <v>34</v>
      </c>
      <c r="B53" s="166">
        <f t="shared" ref="B53:M53" si="25">SUM(B40:B52)</f>
        <v>1208</v>
      </c>
      <c r="C53" s="166">
        <f t="shared" si="25"/>
        <v>1374</v>
      </c>
      <c r="D53" s="166">
        <f t="shared" si="25"/>
        <v>2582</v>
      </c>
      <c r="E53" s="166">
        <f t="shared" si="25"/>
        <v>421</v>
      </c>
      <c r="F53" s="166">
        <f t="shared" si="25"/>
        <v>487</v>
      </c>
      <c r="G53" s="166">
        <f t="shared" si="25"/>
        <v>908</v>
      </c>
      <c r="H53" s="166">
        <f t="shared" si="25"/>
        <v>336</v>
      </c>
      <c r="I53" s="166">
        <f t="shared" si="25"/>
        <v>360</v>
      </c>
      <c r="J53" s="166">
        <f t="shared" si="25"/>
        <v>696</v>
      </c>
      <c r="K53" s="166">
        <f t="shared" si="25"/>
        <v>757</v>
      </c>
      <c r="L53" s="166">
        <f t="shared" si="25"/>
        <v>847</v>
      </c>
      <c r="M53" s="166">
        <f t="shared" si="25"/>
        <v>1604</v>
      </c>
      <c r="N53" s="193">
        <f>ROUND(IF(OR(K53=0,B53=0),0,K53/B53*100),2)</f>
        <v>62.67</v>
      </c>
      <c r="O53" s="193">
        <f>ROUND(IF(OR(L53=0,C53=0),0,L53/C53*100),2)</f>
        <v>61.64</v>
      </c>
      <c r="P53" s="193">
        <f>ROUND(IF(OR(M53=0,D53=0),0,M53/D53*100),2)</f>
        <v>62.12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803" priority="33" stopIfTrue="1" operator="notEqual">
      <formula>B36</formula>
    </cfRule>
  </conditionalFormatting>
  <conditionalFormatting sqref="H49:J49">
    <cfRule type="cellIs" dxfId="6802" priority="34" stopIfTrue="1" operator="greaterThan">
      <formula>100</formula>
    </cfRule>
    <cfRule type="cellIs" dxfId="6801" priority="35" stopIfTrue="1" operator="notEqual">
      <formula>H36</formula>
    </cfRule>
  </conditionalFormatting>
  <conditionalFormatting sqref="H39:J48">
    <cfRule type="cellIs" dxfId="6800" priority="36" stopIfTrue="1" operator="greaterThan">
      <formula>100</formula>
    </cfRule>
  </conditionalFormatting>
  <conditionalFormatting sqref="B53:G53">
    <cfRule type="cellIs" dxfId="6799" priority="32" stopIfTrue="1" operator="notEqual">
      <formula>B38</formula>
    </cfRule>
  </conditionalFormatting>
  <conditionalFormatting sqref="H53:J53">
    <cfRule type="cellIs" dxfId="6798" priority="30" stopIfTrue="1" operator="greaterThan">
      <formula>100</formula>
    </cfRule>
    <cfRule type="cellIs" dxfId="6797" priority="31" stopIfTrue="1" operator="notEqual">
      <formula>H38</formula>
    </cfRule>
  </conditionalFormatting>
  <conditionalFormatting sqref="H40:J52">
    <cfRule type="cellIs" dxfId="6796" priority="29" stopIfTrue="1" operator="greaterThan">
      <formula>100</formula>
    </cfRule>
  </conditionalFormatting>
  <conditionalFormatting sqref="B53:G53">
    <cfRule type="cellIs" dxfId="6795" priority="28" stopIfTrue="1" operator="notEqual">
      <formula>B38</formula>
    </cfRule>
  </conditionalFormatting>
  <conditionalFormatting sqref="H53:J53">
    <cfRule type="cellIs" dxfId="6794" priority="26" stopIfTrue="1" operator="greaterThan">
      <formula>100</formula>
    </cfRule>
    <cfRule type="cellIs" dxfId="6793" priority="27" stopIfTrue="1" operator="notEqual">
      <formula>H38</formula>
    </cfRule>
  </conditionalFormatting>
  <conditionalFormatting sqref="H40:J52">
    <cfRule type="cellIs" dxfId="6792" priority="25" stopIfTrue="1" operator="greaterThan">
      <formula>100</formula>
    </cfRule>
  </conditionalFormatting>
  <conditionalFormatting sqref="B49:G49">
    <cfRule type="cellIs" dxfId="6791" priority="24" stopIfTrue="1" operator="notEqual">
      <formula>B36</formula>
    </cfRule>
  </conditionalFormatting>
  <conditionalFormatting sqref="H49:J49">
    <cfRule type="cellIs" dxfId="6790" priority="22" stopIfTrue="1" operator="greaterThan">
      <formula>100</formula>
    </cfRule>
    <cfRule type="cellIs" dxfId="6789" priority="23" stopIfTrue="1" operator="notEqual">
      <formula>H36</formula>
    </cfRule>
  </conditionalFormatting>
  <conditionalFormatting sqref="H39:J48">
    <cfRule type="cellIs" dxfId="6788" priority="21" stopIfTrue="1" operator="greaterThan">
      <formula>100</formula>
    </cfRule>
  </conditionalFormatting>
  <conditionalFormatting sqref="B53:G53">
    <cfRule type="cellIs" dxfId="6787" priority="20" stopIfTrue="1" operator="notEqual">
      <formula>B38</formula>
    </cfRule>
  </conditionalFormatting>
  <conditionalFormatting sqref="H53:J53">
    <cfRule type="cellIs" dxfId="6786" priority="18" stopIfTrue="1" operator="greaterThan">
      <formula>100</formula>
    </cfRule>
    <cfRule type="cellIs" dxfId="6785" priority="19" stopIfTrue="1" operator="notEqual">
      <formula>H38</formula>
    </cfRule>
  </conditionalFormatting>
  <conditionalFormatting sqref="H40:J52">
    <cfRule type="cellIs" dxfId="6784" priority="17" stopIfTrue="1" operator="greaterThan">
      <formula>100</formula>
    </cfRule>
  </conditionalFormatting>
  <conditionalFormatting sqref="B53:G53">
    <cfRule type="cellIs" dxfId="6783" priority="16" stopIfTrue="1" operator="notEqual">
      <formula>B38</formula>
    </cfRule>
  </conditionalFormatting>
  <conditionalFormatting sqref="H53:J53">
    <cfRule type="cellIs" dxfId="6782" priority="14" stopIfTrue="1" operator="greaterThan">
      <formula>100</formula>
    </cfRule>
    <cfRule type="cellIs" dxfId="6781" priority="15" stopIfTrue="1" operator="notEqual">
      <formula>H38</formula>
    </cfRule>
  </conditionalFormatting>
  <conditionalFormatting sqref="H40:J52">
    <cfRule type="cellIs" dxfId="6780" priority="13" stopIfTrue="1" operator="greaterThan">
      <formula>100</formula>
    </cfRule>
  </conditionalFormatting>
  <conditionalFormatting sqref="B53:G53">
    <cfRule type="cellIs" dxfId="6779" priority="12" stopIfTrue="1" operator="notEqual">
      <formula>B38</formula>
    </cfRule>
  </conditionalFormatting>
  <conditionalFormatting sqref="H53:J53">
    <cfRule type="cellIs" dxfId="6778" priority="10" stopIfTrue="1" operator="greaterThan">
      <formula>100</formula>
    </cfRule>
    <cfRule type="cellIs" dxfId="6777" priority="11" stopIfTrue="1" operator="notEqual">
      <formula>H38</formula>
    </cfRule>
  </conditionalFormatting>
  <conditionalFormatting sqref="H40:J52">
    <cfRule type="cellIs" dxfId="6776" priority="9" stopIfTrue="1" operator="greaterThan">
      <formula>100</formula>
    </cfRule>
  </conditionalFormatting>
  <conditionalFormatting sqref="B53:G53">
    <cfRule type="cellIs" dxfId="6775" priority="8" stopIfTrue="1" operator="notEqual">
      <formula>B38</formula>
    </cfRule>
  </conditionalFormatting>
  <conditionalFormatting sqref="H53:J53">
    <cfRule type="cellIs" dxfId="6774" priority="6" stopIfTrue="1" operator="greaterThan">
      <formula>100</formula>
    </cfRule>
    <cfRule type="cellIs" dxfId="6773" priority="7" stopIfTrue="1" operator="notEqual">
      <formula>H38</formula>
    </cfRule>
  </conditionalFormatting>
  <conditionalFormatting sqref="H40:J52">
    <cfRule type="cellIs" dxfId="6772" priority="5" stopIfTrue="1" operator="greaterThan">
      <formula>100</formula>
    </cfRule>
  </conditionalFormatting>
  <conditionalFormatting sqref="B53:M53">
    <cfRule type="cellIs" dxfId="6771" priority="4" stopIfTrue="1" operator="notEqual">
      <formula>B38</formula>
    </cfRule>
  </conditionalFormatting>
  <conditionalFormatting sqref="N53:P53">
    <cfRule type="cellIs" dxfId="6770" priority="2" stopIfTrue="1" operator="greaterThan">
      <formula>100</formula>
    </cfRule>
    <cfRule type="cellIs" dxfId="6769" priority="3" stopIfTrue="1" operator="notEqual">
      <formula>N38</formula>
    </cfRule>
  </conditionalFormatting>
  <conditionalFormatting sqref="N40:P52">
    <cfRule type="cellIs" dxfId="6768"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89</v>
      </c>
      <c r="C6" s="168">
        <f t="shared" si="0"/>
        <v>59</v>
      </c>
      <c r="D6" s="171">
        <f t="shared" ref="D6:D16" si="1">SUM(B6:C6)</f>
        <v>148</v>
      </c>
      <c r="E6" s="174"/>
      <c r="F6" s="174"/>
      <c r="G6" s="174"/>
      <c r="H6" s="174"/>
      <c r="I6" s="174"/>
      <c r="J6" s="174"/>
      <c r="K6" s="179">
        <f t="shared" ref="K6:L16" si="2">K42</f>
        <v>46</v>
      </c>
      <c r="L6" s="183">
        <f t="shared" si="2"/>
        <v>23</v>
      </c>
      <c r="M6" s="188">
        <f t="shared" ref="M6:M17" si="3">SUM(K6:L6)</f>
        <v>69</v>
      </c>
      <c r="N6" s="91">
        <f t="shared" ref="N6:P17" si="4">IF(OR(K6=0,B6=0),0,K6/B6*100)</f>
        <v>51.68539325842697</v>
      </c>
      <c r="O6" s="194">
        <f t="shared" si="4"/>
        <v>38.983050847457626</v>
      </c>
      <c r="P6" s="196">
        <f t="shared" si="4"/>
        <v>46.621621621621621</v>
      </c>
    </row>
    <row r="7" spans="1:16" s="2" customFormat="1" ht="22.5" hidden="1" customHeight="1">
      <c r="A7" s="8" t="s">
        <v>7</v>
      </c>
      <c r="B7" s="161">
        <f t="shared" si="0"/>
        <v>58</v>
      </c>
      <c r="C7" s="168">
        <f t="shared" si="0"/>
        <v>51</v>
      </c>
      <c r="D7" s="130">
        <f t="shared" si="1"/>
        <v>109</v>
      </c>
      <c r="E7" s="175"/>
      <c r="F7" s="175"/>
      <c r="G7" s="175"/>
      <c r="H7" s="175"/>
      <c r="I7" s="175"/>
      <c r="J7" s="175"/>
      <c r="K7" s="162">
        <f t="shared" si="2"/>
        <v>32</v>
      </c>
      <c r="L7" s="169">
        <f t="shared" si="2"/>
        <v>32</v>
      </c>
      <c r="M7" s="130">
        <f t="shared" si="3"/>
        <v>64</v>
      </c>
      <c r="N7" s="139">
        <f t="shared" si="4"/>
        <v>55.172413793103445</v>
      </c>
      <c r="O7" s="145">
        <f t="shared" si="4"/>
        <v>62.745098039215684</v>
      </c>
      <c r="P7" s="151">
        <f t="shared" si="4"/>
        <v>58.715596330275233</v>
      </c>
    </row>
    <row r="8" spans="1:16" s="2" customFormat="1" ht="22.5" hidden="1" customHeight="1">
      <c r="A8" s="8" t="s">
        <v>11</v>
      </c>
      <c r="B8" s="161">
        <f t="shared" si="0"/>
        <v>54</v>
      </c>
      <c r="C8" s="168">
        <f t="shared" si="0"/>
        <v>64</v>
      </c>
      <c r="D8" s="130">
        <f t="shared" si="1"/>
        <v>118</v>
      </c>
      <c r="E8" s="175"/>
      <c r="F8" s="175"/>
      <c r="G8" s="175"/>
      <c r="H8" s="175"/>
      <c r="I8" s="175"/>
      <c r="J8" s="175"/>
      <c r="K8" s="162">
        <f t="shared" si="2"/>
        <v>34</v>
      </c>
      <c r="L8" s="169">
        <f t="shared" si="2"/>
        <v>46</v>
      </c>
      <c r="M8" s="130">
        <f t="shared" si="3"/>
        <v>80</v>
      </c>
      <c r="N8" s="139">
        <f t="shared" si="4"/>
        <v>62.962962962962962</v>
      </c>
      <c r="O8" s="145">
        <f t="shared" si="4"/>
        <v>71.875</v>
      </c>
      <c r="P8" s="151">
        <f t="shared" si="4"/>
        <v>67.796610169491515</v>
      </c>
    </row>
    <row r="9" spans="1:16" s="2" customFormat="1" ht="22.5" hidden="1" customHeight="1">
      <c r="A9" s="8" t="s">
        <v>5</v>
      </c>
      <c r="B9" s="161">
        <f t="shared" si="0"/>
        <v>68</v>
      </c>
      <c r="C9" s="168">
        <f t="shared" si="0"/>
        <v>72</v>
      </c>
      <c r="D9" s="130">
        <f t="shared" si="1"/>
        <v>140</v>
      </c>
      <c r="E9" s="175"/>
      <c r="F9" s="175"/>
      <c r="G9" s="175"/>
      <c r="H9" s="175"/>
      <c r="I9" s="175"/>
      <c r="J9" s="175"/>
      <c r="K9" s="162">
        <f t="shared" si="2"/>
        <v>48</v>
      </c>
      <c r="L9" s="169">
        <f t="shared" si="2"/>
        <v>52</v>
      </c>
      <c r="M9" s="130">
        <f t="shared" si="3"/>
        <v>100</v>
      </c>
      <c r="N9" s="139">
        <f t="shared" si="4"/>
        <v>70.588235294117652</v>
      </c>
      <c r="O9" s="145">
        <f t="shared" si="4"/>
        <v>72.222222222222214</v>
      </c>
      <c r="P9" s="151">
        <f t="shared" si="4"/>
        <v>71.428571428571431</v>
      </c>
    </row>
    <row r="10" spans="1:16" s="2" customFormat="1" ht="22.5" hidden="1" customHeight="1">
      <c r="A10" s="8" t="s">
        <v>17</v>
      </c>
      <c r="B10" s="161">
        <f t="shared" si="0"/>
        <v>77</v>
      </c>
      <c r="C10" s="168">
        <f t="shared" si="0"/>
        <v>104</v>
      </c>
      <c r="D10" s="130">
        <f t="shared" si="1"/>
        <v>181</v>
      </c>
      <c r="E10" s="175"/>
      <c r="F10" s="175"/>
      <c r="G10" s="175"/>
      <c r="H10" s="175"/>
      <c r="I10" s="175"/>
      <c r="J10" s="175"/>
      <c r="K10" s="162">
        <f t="shared" si="2"/>
        <v>42</v>
      </c>
      <c r="L10" s="169">
        <f t="shared" si="2"/>
        <v>71</v>
      </c>
      <c r="M10" s="130">
        <f t="shared" si="3"/>
        <v>113</v>
      </c>
      <c r="N10" s="139">
        <f t="shared" si="4"/>
        <v>54.54545454545454</v>
      </c>
      <c r="O10" s="145">
        <f t="shared" si="4"/>
        <v>68.269230769230774</v>
      </c>
      <c r="P10" s="151">
        <f t="shared" si="4"/>
        <v>62.430939226519335</v>
      </c>
    </row>
    <row r="11" spans="1:16" s="2" customFormat="1" ht="22.5" hidden="1" customHeight="1">
      <c r="A11" s="8" t="s">
        <v>4</v>
      </c>
      <c r="B11" s="161">
        <f t="shared" si="0"/>
        <v>107</v>
      </c>
      <c r="C11" s="168">
        <f t="shared" si="0"/>
        <v>93</v>
      </c>
      <c r="D11" s="130">
        <f t="shared" si="1"/>
        <v>200</v>
      </c>
      <c r="E11" s="175"/>
      <c r="F11" s="175"/>
      <c r="G11" s="175"/>
      <c r="H11" s="175"/>
      <c r="I11" s="175"/>
      <c r="J11" s="175"/>
      <c r="K11" s="162">
        <f t="shared" si="2"/>
        <v>67</v>
      </c>
      <c r="L11" s="169">
        <f t="shared" si="2"/>
        <v>61</v>
      </c>
      <c r="M11" s="130">
        <f t="shared" si="3"/>
        <v>128</v>
      </c>
      <c r="N11" s="139">
        <f t="shared" si="4"/>
        <v>62.616822429906534</v>
      </c>
      <c r="O11" s="145">
        <f t="shared" si="4"/>
        <v>65.591397849462368</v>
      </c>
      <c r="P11" s="151">
        <f t="shared" si="4"/>
        <v>64</v>
      </c>
    </row>
    <row r="12" spans="1:16" s="2" customFormat="1" ht="22.5" hidden="1" customHeight="1">
      <c r="A12" s="8" t="s">
        <v>10</v>
      </c>
      <c r="B12" s="161">
        <f t="shared" si="0"/>
        <v>125</v>
      </c>
      <c r="C12" s="168">
        <f t="shared" si="0"/>
        <v>136</v>
      </c>
      <c r="D12" s="130">
        <f t="shared" si="1"/>
        <v>261</v>
      </c>
      <c r="E12" s="175"/>
      <c r="F12" s="175"/>
      <c r="G12" s="175"/>
      <c r="H12" s="175"/>
      <c r="I12" s="175"/>
      <c r="J12" s="175"/>
      <c r="K12" s="162">
        <f t="shared" si="2"/>
        <v>77</v>
      </c>
      <c r="L12" s="169">
        <f t="shared" si="2"/>
        <v>96</v>
      </c>
      <c r="M12" s="130">
        <f t="shared" si="3"/>
        <v>173</v>
      </c>
      <c r="N12" s="139">
        <f t="shared" si="4"/>
        <v>61.6</v>
      </c>
      <c r="O12" s="145">
        <f t="shared" si="4"/>
        <v>70.588235294117652</v>
      </c>
      <c r="P12" s="151">
        <f t="shared" si="4"/>
        <v>66.283524904214559</v>
      </c>
    </row>
    <row r="13" spans="1:16" s="2" customFormat="1" ht="22.5" hidden="1" customHeight="1">
      <c r="A13" s="8" t="s">
        <v>14</v>
      </c>
      <c r="B13" s="161">
        <f t="shared" si="0"/>
        <v>102</v>
      </c>
      <c r="C13" s="168">
        <f t="shared" si="0"/>
        <v>127</v>
      </c>
      <c r="D13" s="130">
        <f t="shared" si="1"/>
        <v>229</v>
      </c>
      <c r="E13" s="175"/>
      <c r="F13" s="175"/>
      <c r="G13" s="175"/>
      <c r="H13" s="175"/>
      <c r="I13" s="175"/>
      <c r="J13" s="175"/>
      <c r="K13" s="162">
        <f t="shared" si="2"/>
        <v>63</v>
      </c>
      <c r="L13" s="169">
        <f t="shared" si="2"/>
        <v>91</v>
      </c>
      <c r="M13" s="130">
        <f t="shared" si="3"/>
        <v>154</v>
      </c>
      <c r="N13" s="139">
        <f t="shared" si="4"/>
        <v>61.764705882352942</v>
      </c>
      <c r="O13" s="145">
        <f t="shared" si="4"/>
        <v>71.653543307086608</v>
      </c>
      <c r="P13" s="151">
        <f t="shared" si="4"/>
        <v>67.248908296943227</v>
      </c>
    </row>
    <row r="14" spans="1:16" s="2" customFormat="1" ht="22.5" hidden="1" customHeight="1">
      <c r="A14" s="8" t="s">
        <v>20</v>
      </c>
      <c r="B14" s="161">
        <f t="shared" si="0"/>
        <v>124</v>
      </c>
      <c r="C14" s="168">
        <f t="shared" si="0"/>
        <v>130</v>
      </c>
      <c r="D14" s="130">
        <f t="shared" si="1"/>
        <v>254</v>
      </c>
      <c r="E14" s="175"/>
      <c r="F14" s="175"/>
      <c r="G14" s="175"/>
      <c r="H14" s="175"/>
      <c r="I14" s="175"/>
      <c r="J14" s="175"/>
      <c r="K14" s="162">
        <f t="shared" si="2"/>
        <v>90</v>
      </c>
      <c r="L14" s="169">
        <f t="shared" si="2"/>
        <v>91</v>
      </c>
      <c r="M14" s="130">
        <f t="shared" si="3"/>
        <v>181</v>
      </c>
      <c r="N14" s="139">
        <f t="shared" si="4"/>
        <v>72.58064516129032</v>
      </c>
      <c r="O14" s="145">
        <f t="shared" si="4"/>
        <v>70</v>
      </c>
      <c r="P14" s="151">
        <f t="shared" si="4"/>
        <v>71.259842519685037</v>
      </c>
    </row>
    <row r="15" spans="1:16" s="2" customFormat="1" ht="22.5" hidden="1" customHeight="1">
      <c r="A15" s="8" t="s">
        <v>23</v>
      </c>
      <c r="B15" s="161">
        <f t="shared" si="0"/>
        <v>103</v>
      </c>
      <c r="C15" s="168">
        <f t="shared" si="0"/>
        <v>123</v>
      </c>
      <c r="D15" s="130">
        <f t="shared" si="1"/>
        <v>226</v>
      </c>
      <c r="E15" s="174"/>
      <c r="F15" s="174"/>
      <c r="G15" s="174"/>
      <c r="H15" s="174"/>
      <c r="I15" s="174"/>
      <c r="J15" s="174"/>
      <c r="K15" s="161">
        <f t="shared" si="2"/>
        <v>72</v>
      </c>
      <c r="L15" s="168">
        <f t="shared" si="2"/>
        <v>87</v>
      </c>
      <c r="M15" s="130">
        <f t="shared" si="3"/>
        <v>159</v>
      </c>
      <c r="N15" s="139">
        <f t="shared" si="4"/>
        <v>69.902912621359221</v>
      </c>
      <c r="O15" s="145">
        <f t="shared" si="4"/>
        <v>70.731707317073173</v>
      </c>
      <c r="P15" s="151">
        <f t="shared" si="4"/>
        <v>70.353982300884951</v>
      </c>
    </row>
    <row r="16" spans="1:16" s="2" customFormat="1" ht="22.5" hidden="1" customHeight="1">
      <c r="A16" s="10" t="s">
        <v>35</v>
      </c>
      <c r="B16" s="162">
        <f t="shared" si="0"/>
        <v>401</v>
      </c>
      <c r="C16" s="169">
        <f t="shared" si="0"/>
        <v>608</v>
      </c>
      <c r="D16" s="172">
        <f t="shared" si="1"/>
        <v>1009</v>
      </c>
      <c r="E16" s="176"/>
      <c r="F16" s="176"/>
      <c r="G16" s="176"/>
      <c r="H16" s="176"/>
      <c r="I16" s="176"/>
      <c r="J16" s="176"/>
      <c r="K16" s="162">
        <f t="shared" si="2"/>
        <v>236</v>
      </c>
      <c r="L16" s="169">
        <f t="shared" si="2"/>
        <v>305</v>
      </c>
      <c r="M16" s="130">
        <f t="shared" si="3"/>
        <v>541</v>
      </c>
      <c r="N16" s="190">
        <f t="shared" si="4"/>
        <v>58.852867830423939</v>
      </c>
      <c r="O16" s="195">
        <f t="shared" si="4"/>
        <v>50.164473684210535</v>
      </c>
      <c r="P16" s="197">
        <f t="shared" si="4"/>
        <v>53.617443012884046</v>
      </c>
    </row>
    <row r="17" spans="1:24" s="2" customFormat="1" ht="22.5" hidden="1" customHeight="1">
      <c r="A17" s="11" t="s">
        <v>34</v>
      </c>
      <c r="B17" s="42">
        <f>SUM(B6:B16)</f>
        <v>1308</v>
      </c>
      <c r="C17" s="22">
        <f>SUM(C6:C16)</f>
        <v>1567</v>
      </c>
      <c r="D17" s="37">
        <f>SUM(D6:D16)</f>
        <v>2875</v>
      </c>
      <c r="E17" s="177"/>
      <c r="F17" s="177"/>
      <c r="G17" s="177"/>
      <c r="H17" s="177"/>
      <c r="I17" s="177"/>
      <c r="J17" s="177"/>
      <c r="K17" s="42">
        <f>SUM(K6:K16)</f>
        <v>807</v>
      </c>
      <c r="L17" s="22">
        <f>SUM(L6:L16)</f>
        <v>955</v>
      </c>
      <c r="M17" s="37">
        <f t="shared" si="3"/>
        <v>1762</v>
      </c>
      <c r="N17" s="143">
        <f t="shared" si="4"/>
        <v>61.697247706422019</v>
      </c>
      <c r="O17" s="149">
        <f t="shared" si="4"/>
        <v>60.94447989789407</v>
      </c>
      <c r="P17" s="155">
        <f t="shared" si="4"/>
        <v>61.286956521739135</v>
      </c>
    </row>
    <row r="18" spans="1:24" hidden="1"/>
    <row r="19" spans="1:24" hidden="1"/>
    <row r="20" spans="1:24" s="2" customFormat="1" ht="22.5" customHeight="1">
      <c r="A20" s="156" t="str">
        <f>'3修道第１'!A20:L20</f>
        <v>令和７年７月２０日執行　参議院議員通常選挙</v>
      </c>
      <c r="B20" s="163"/>
      <c r="C20" s="163"/>
      <c r="D20" s="163"/>
      <c r="E20" s="163"/>
      <c r="F20" s="163"/>
      <c r="G20" s="163"/>
      <c r="H20" s="163"/>
      <c r="I20" s="163"/>
      <c r="J20" s="163"/>
      <c r="K20" s="163"/>
      <c r="L20" s="184"/>
      <c r="M20" s="15" t="s">
        <v>78</v>
      </c>
      <c r="N20" s="31"/>
      <c r="O20" s="15" t="s">
        <v>79</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14</v>
      </c>
      <c r="C23" s="170">
        <v>12</v>
      </c>
      <c r="D23" s="171">
        <f t="shared" ref="D23:D35" si="5">SUM(B23:C23)</f>
        <v>26</v>
      </c>
      <c r="E23" s="164">
        <v>3</v>
      </c>
      <c r="F23" s="170">
        <v>3</v>
      </c>
      <c r="G23" s="171">
        <f t="shared" ref="G23:G35" si="6">SUM(E23:F23)</f>
        <v>6</v>
      </c>
      <c r="H23" s="164">
        <v>2</v>
      </c>
      <c r="I23" s="170">
        <v>4</v>
      </c>
      <c r="J23" s="171">
        <f t="shared" ref="J23:J35" si="7">SUM(H23:I23)</f>
        <v>6</v>
      </c>
      <c r="K23" s="180">
        <f t="shared" ref="K23:L35" si="8">E23+H23</f>
        <v>5</v>
      </c>
      <c r="L23" s="185">
        <f t="shared" si="8"/>
        <v>7</v>
      </c>
      <c r="M23" s="189">
        <f t="shared" ref="M23:M35" si="9">SUM(K23:L23)</f>
        <v>12</v>
      </c>
      <c r="N23" s="91">
        <f t="shared" ref="N23:P36" si="10">IF(OR(K23=0,B23=0),0,K23/B23*100)</f>
        <v>35.714285714285715</v>
      </c>
      <c r="O23" s="97">
        <f t="shared" si="10"/>
        <v>58.333333333333336</v>
      </c>
      <c r="P23" s="103">
        <f t="shared" si="10"/>
        <v>46.153846153846153</v>
      </c>
      <c r="Q23" s="158"/>
      <c r="R23" s="198"/>
      <c r="S23" s="1" t="s">
        <v>28</v>
      </c>
      <c r="T23" s="1"/>
      <c r="U23" s="1"/>
      <c r="V23" s="1"/>
      <c r="W23" s="1"/>
      <c r="X23" s="1"/>
    </row>
    <row r="24" spans="1:24" s="2" customFormat="1" ht="22.5" customHeight="1">
      <c r="A24" s="157" t="s">
        <v>70</v>
      </c>
      <c r="B24" s="164">
        <v>16</v>
      </c>
      <c r="C24" s="170">
        <v>18</v>
      </c>
      <c r="D24" s="171">
        <f t="shared" si="5"/>
        <v>34</v>
      </c>
      <c r="E24" s="164">
        <v>2</v>
      </c>
      <c r="F24" s="170">
        <v>2</v>
      </c>
      <c r="G24" s="171">
        <f t="shared" si="6"/>
        <v>4</v>
      </c>
      <c r="H24" s="164">
        <v>8</v>
      </c>
      <c r="I24" s="170">
        <v>5</v>
      </c>
      <c r="J24" s="171">
        <f t="shared" si="7"/>
        <v>13</v>
      </c>
      <c r="K24" s="181">
        <f t="shared" si="8"/>
        <v>10</v>
      </c>
      <c r="L24" s="186">
        <f t="shared" si="8"/>
        <v>7</v>
      </c>
      <c r="M24" s="130">
        <f t="shared" si="9"/>
        <v>17</v>
      </c>
      <c r="N24" s="139">
        <f t="shared" si="10"/>
        <v>62.5</v>
      </c>
      <c r="O24" s="145">
        <f t="shared" si="10"/>
        <v>38.888888888888893</v>
      </c>
      <c r="P24" s="151">
        <f t="shared" si="10"/>
        <v>50</v>
      </c>
      <c r="R24" s="1"/>
      <c r="S24" s="1" t="s">
        <v>61</v>
      </c>
      <c r="T24" s="1"/>
      <c r="U24" s="1"/>
      <c r="V24" s="1"/>
      <c r="W24" s="1"/>
      <c r="X24" s="1"/>
    </row>
    <row r="25" spans="1:24" s="2" customFormat="1" ht="22.5" customHeight="1">
      <c r="A25" s="65" t="s">
        <v>0</v>
      </c>
      <c r="B25" s="164">
        <v>89</v>
      </c>
      <c r="C25" s="170">
        <v>59</v>
      </c>
      <c r="D25" s="171">
        <f t="shared" si="5"/>
        <v>148</v>
      </c>
      <c r="E25" s="164">
        <v>23</v>
      </c>
      <c r="F25" s="170">
        <v>16</v>
      </c>
      <c r="G25" s="171">
        <f t="shared" si="6"/>
        <v>39</v>
      </c>
      <c r="H25" s="164">
        <v>23</v>
      </c>
      <c r="I25" s="170">
        <v>7</v>
      </c>
      <c r="J25" s="171">
        <f t="shared" si="7"/>
        <v>30</v>
      </c>
      <c r="K25" s="181">
        <f t="shared" si="8"/>
        <v>46</v>
      </c>
      <c r="L25" s="186">
        <f t="shared" si="8"/>
        <v>23</v>
      </c>
      <c r="M25" s="171">
        <f t="shared" si="9"/>
        <v>69</v>
      </c>
      <c r="N25" s="191">
        <f t="shared" si="10"/>
        <v>51.68539325842697</v>
      </c>
      <c r="O25" s="101">
        <f t="shared" si="10"/>
        <v>38.983050847457626</v>
      </c>
      <c r="P25" s="107">
        <f t="shared" si="10"/>
        <v>46.621621621621621</v>
      </c>
      <c r="S25" s="1" t="s">
        <v>21</v>
      </c>
      <c r="T25" s="1"/>
      <c r="U25" s="1"/>
      <c r="V25" s="1"/>
      <c r="W25" s="1"/>
      <c r="X25" s="1"/>
    </row>
    <row r="26" spans="1:24" s="2" customFormat="1" ht="22.5" customHeight="1">
      <c r="A26" s="8" t="s">
        <v>7</v>
      </c>
      <c r="B26" s="164">
        <v>58</v>
      </c>
      <c r="C26" s="170">
        <v>51</v>
      </c>
      <c r="D26" s="130">
        <f t="shared" si="5"/>
        <v>109</v>
      </c>
      <c r="E26" s="164">
        <v>20</v>
      </c>
      <c r="F26" s="170">
        <v>17</v>
      </c>
      <c r="G26" s="130">
        <f t="shared" si="6"/>
        <v>37</v>
      </c>
      <c r="H26" s="164">
        <v>12</v>
      </c>
      <c r="I26" s="170">
        <v>15</v>
      </c>
      <c r="J26" s="130">
        <f t="shared" si="7"/>
        <v>27</v>
      </c>
      <c r="K26" s="181">
        <f t="shared" si="8"/>
        <v>32</v>
      </c>
      <c r="L26" s="186">
        <f t="shared" si="8"/>
        <v>32</v>
      </c>
      <c r="M26" s="130">
        <f t="shared" si="9"/>
        <v>64</v>
      </c>
      <c r="N26" s="139">
        <f t="shared" si="10"/>
        <v>55.172413793103445</v>
      </c>
      <c r="O26" s="145">
        <f t="shared" si="10"/>
        <v>62.745098039215684</v>
      </c>
      <c r="P26" s="151">
        <f t="shared" si="10"/>
        <v>58.715596330275233</v>
      </c>
    </row>
    <row r="27" spans="1:24" s="2" customFormat="1" ht="22.5" customHeight="1">
      <c r="A27" s="8" t="s">
        <v>11</v>
      </c>
      <c r="B27" s="164">
        <v>54</v>
      </c>
      <c r="C27" s="170">
        <v>64</v>
      </c>
      <c r="D27" s="130">
        <f t="shared" si="5"/>
        <v>118</v>
      </c>
      <c r="E27" s="164">
        <v>18</v>
      </c>
      <c r="F27" s="170">
        <v>26</v>
      </c>
      <c r="G27" s="130">
        <f t="shared" si="6"/>
        <v>44</v>
      </c>
      <c r="H27" s="164">
        <v>16</v>
      </c>
      <c r="I27" s="170">
        <v>20</v>
      </c>
      <c r="J27" s="130">
        <f t="shared" si="7"/>
        <v>36</v>
      </c>
      <c r="K27" s="181">
        <f t="shared" si="8"/>
        <v>34</v>
      </c>
      <c r="L27" s="186">
        <f t="shared" si="8"/>
        <v>46</v>
      </c>
      <c r="M27" s="130">
        <f t="shared" si="9"/>
        <v>80</v>
      </c>
      <c r="N27" s="139">
        <f t="shared" si="10"/>
        <v>62.962962962962962</v>
      </c>
      <c r="O27" s="145">
        <f t="shared" si="10"/>
        <v>71.875</v>
      </c>
      <c r="P27" s="151">
        <f t="shared" si="10"/>
        <v>67.796610169491515</v>
      </c>
      <c r="R27" s="199"/>
      <c r="S27" s="1" t="s">
        <v>16</v>
      </c>
    </row>
    <row r="28" spans="1:24" s="2" customFormat="1" ht="22.5" customHeight="1">
      <c r="A28" s="8" t="s">
        <v>5</v>
      </c>
      <c r="B28" s="164">
        <v>68</v>
      </c>
      <c r="C28" s="170">
        <v>72</v>
      </c>
      <c r="D28" s="130">
        <f t="shared" si="5"/>
        <v>140</v>
      </c>
      <c r="E28" s="164">
        <v>19</v>
      </c>
      <c r="F28" s="170">
        <v>28</v>
      </c>
      <c r="G28" s="130">
        <f t="shared" si="6"/>
        <v>47</v>
      </c>
      <c r="H28" s="164">
        <v>29</v>
      </c>
      <c r="I28" s="170">
        <v>24</v>
      </c>
      <c r="J28" s="130">
        <f t="shared" si="7"/>
        <v>53</v>
      </c>
      <c r="K28" s="181">
        <f t="shared" si="8"/>
        <v>48</v>
      </c>
      <c r="L28" s="186">
        <f t="shared" si="8"/>
        <v>52</v>
      </c>
      <c r="M28" s="130">
        <f t="shared" si="9"/>
        <v>100</v>
      </c>
      <c r="N28" s="139">
        <f t="shared" si="10"/>
        <v>70.588235294117652</v>
      </c>
      <c r="O28" s="145">
        <f t="shared" si="10"/>
        <v>72.222222222222214</v>
      </c>
      <c r="P28" s="151">
        <f t="shared" si="10"/>
        <v>71.428571428571431</v>
      </c>
      <c r="S28" s="1" t="s">
        <v>62</v>
      </c>
    </row>
    <row r="29" spans="1:24" s="2" customFormat="1" ht="22.5" customHeight="1">
      <c r="A29" s="8" t="s">
        <v>17</v>
      </c>
      <c r="B29" s="164">
        <v>77</v>
      </c>
      <c r="C29" s="170">
        <v>104</v>
      </c>
      <c r="D29" s="130">
        <f t="shared" si="5"/>
        <v>181</v>
      </c>
      <c r="E29" s="164">
        <v>17</v>
      </c>
      <c r="F29" s="170">
        <v>38</v>
      </c>
      <c r="G29" s="130">
        <f t="shared" si="6"/>
        <v>55</v>
      </c>
      <c r="H29" s="164">
        <v>25</v>
      </c>
      <c r="I29" s="170">
        <v>33</v>
      </c>
      <c r="J29" s="130">
        <f t="shared" si="7"/>
        <v>58</v>
      </c>
      <c r="K29" s="181">
        <f t="shared" si="8"/>
        <v>42</v>
      </c>
      <c r="L29" s="186">
        <f t="shared" si="8"/>
        <v>71</v>
      </c>
      <c r="M29" s="130">
        <f t="shared" si="9"/>
        <v>113</v>
      </c>
      <c r="N29" s="139">
        <f t="shared" si="10"/>
        <v>54.54545454545454</v>
      </c>
      <c r="O29" s="145">
        <f t="shared" si="10"/>
        <v>68.269230769230774</v>
      </c>
      <c r="P29" s="151">
        <f t="shared" si="10"/>
        <v>62.430939226519335</v>
      </c>
    </row>
    <row r="30" spans="1:24" s="2" customFormat="1" ht="22.5" customHeight="1">
      <c r="A30" s="8" t="s">
        <v>4</v>
      </c>
      <c r="B30" s="164">
        <v>107</v>
      </c>
      <c r="C30" s="170">
        <v>93</v>
      </c>
      <c r="D30" s="130">
        <f t="shared" si="5"/>
        <v>200</v>
      </c>
      <c r="E30" s="164">
        <v>42</v>
      </c>
      <c r="F30" s="170">
        <v>38</v>
      </c>
      <c r="G30" s="130">
        <f t="shared" si="6"/>
        <v>80</v>
      </c>
      <c r="H30" s="164">
        <v>25</v>
      </c>
      <c r="I30" s="170">
        <v>23</v>
      </c>
      <c r="J30" s="130">
        <f t="shared" si="7"/>
        <v>48</v>
      </c>
      <c r="K30" s="181">
        <f t="shared" si="8"/>
        <v>67</v>
      </c>
      <c r="L30" s="186">
        <f t="shared" si="8"/>
        <v>61</v>
      </c>
      <c r="M30" s="130">
        <f t="shared" si="9"/>
        <v>128</v>
      </c>
      <c r="N30" s="139">
        <f t="shared" si="10"/>
        <v>62.616822429906534</v>
      </c>
      <c r="O30" s="145">
        <f t="shared" si="10"/>
        <v>65.591397849462368</v>
      </c>
      <c r="P30" s="151">
        <f t="shared" si="10"/>
        <v>64</v>
      </c>
    </row>
    <row r="31" spans="1:24" s="2" customFormat="1" ht="22.5" customHeight="1">
      <c r="A31" s="8" t="s">
        <v>10</v>
      </c>
      <c r="B31" s="164">
        <v>125</v>
      </c>
      <c r="C31" s="170">
        <v>136</v>
      </c>
      <c r="D31" s="130">
        <f t="shared" si="5"/>
        <v>261</v>
      </c>
      <c r="E31" s="164">
        <v>53</v>
      </c>
      <c r="F31" s="170">
        <v>63</v>
      </c>
      <c r="G31" s="130">
        <f t="shared" si="6"/>
        <v>116</v>
      </c>
      <c r="H31" s="164">
        <v>24</v>
      </c>
      <c r="I31" s="170">
        <v>33</v>
      </c>
      <c r="J31" s="130">
        <f t="shared" si="7"/>
        <v>57</v>
      </c>
      <c r="K31" s="181">
        <f t="shared" si="8"/>
        <v>77</v>
      </c>
      <c r="L31" s="186">
        <f t="shared" si="8"/>
        <v>96</v>
      </c>
      <c r="M31" s="130">
        <f t="shared" si="9"/>
        <v>173</v>
      </c>
      <c r="N31" s="139">
        <f t="shared" si="10"/>
        <v>61.6</v>
      </c>
      <c r="O31" s="145">
        <f t="shared" si="10"/>
        <v>70.588235294117652</v>
      </c>
      <c r="P31" s="151">
        <f t="shared" si="10"/>
        <v>66.283524904214559</v>
      </c>
    </row>
    <row r="32" spans="1:24" s="2" customFormat="1" ht="22.5" customHeight="1">
      <c r="A32" s="8" t="s">
        <v>14</v>
      </c>
      <c r="B32" s="164">
        <v>102</v>
      </c>
      <c r="C32" s="170">
        <v>127</v>
      </c>
      <c r="D32" s="130">
        <f t="shared" si="5"/>
        <v>229</v>
      </c>
      <c r="E32" s="164">
        <v>39</v>
      </c>
      <c r="F32" s="170">
        <v>67</v>
      </c>
      <c r="G32" s="130">
        <f t="shared" si="6"/>
        <v>106</v>
      </c>
      <c r="H32" s="164">
        <v>24</v>
      </c>
      <c r="I32" s="170">
        <v>24</v>
      </c>
      <c r="J32" s="130">
        <f t="shared" si="7"/>
        <v>48</v>
      </c>
      <c r="K32" s="181">
        <f t="shared" si="8"/>
        <v>63</v>
      </c>
      <c r="L32" s="186">
        <f t="shared" si="8"/>
        <v>91</v>
      </c>
      <c r="M32" s="130">
        <f t="shared" si="9"/>
        <v>154</v>
      </c>
      <c r="N32" s="139">
        <f t="shared" si="10"/>
        <v>61.764705882352942</v>
      </c>
      <c r="O32" s="145">
        <f t="shared" si="10"/>
        <v>71.653543307086608</v>
      </c>
      <c r="P32" s="151">
        <f t="shared" si="10"/>
        <v>67.248908296943227</v>
      </c>
    </row>
    <row r="33" spans="1:16" s="2" customFormat="1" ht="22.5" customHeight="1">
      <c r="A33" s="8" t="s">
        <v>20</v>
      </c>
      <c r="B33" s="164">
        <v>124</v>
      </c>
      <c r="C33" s="170">
        <v>130</v>
      </c>
      <c r="D33" s="130">
        <f t="shared" si="5"/>
        <v>254</v>
      </c>
      <c r="E33" s="164">
        <v>66</v>
      </c>
      <c r="F33" s="170">
        <v>65</v>
      </c>
      <c r="G33" s="130">
        <f t="shared" si="6"/>
        <v>131</v>
      </c>
      <c r="H33" s="164">
        <v>24</v>
      </c>
      <c r="I33" s="170">
        <v>26</v>
      </c>
      <c r="J33" s="130">
        <f t="shared" si="7"/>
        <v>50</v>
      </c>
      <c r="K33" s="181">
        <f t="shared" si="8"/>
        <v>90</v>
      </c>
      <c r="L33" s="186">
        <f t="shared" si="8"/>
        <v>91</v>
      </c>
      <c r="M33" s="130">
        <f t="shared" si="9"/>
        <v>181</v>
      </c>
      <c r="N33" s="139">
        <f t="shared" si="10"/>
        <v>72.58064516129032</v>
      </c>
      <c r="O33" s="145">
        <f t="shared" si="10"/>
        <v>70</v>
      </c>
      <c r="P33" s="151">
        <f t="shared" si="10"/>
        <v>71.259842519685037</v>
      </c>
    </row>
    <row r="34" spans="1:16" s="2" customFormat="1" ht="22.5" customHeight="1">
      <c r="A34" s="8" t="s">
        <v>23</v>
      </c>
      <c r="B34" s="164">
        <v>103</v>
      </c>
      <c r="C34" s="170">
        <v>123</v>
      </c>
      <c r="D34" s="130">
        <f t="shared" si="5"/>
        <v>226</v>
      </c>
      <c r="E34" s="164">
        <v>45</v>
      </c>
      <c r="F34" s="170">
        <v>57</v>
      </c>
      <c r="G34" s="130">
        <f t="shared" si="6"/>
        <v>102</v>
      </c>
      <c r="H34" s="164">
        <v>27</v>
      </c>
      <c r="I34" s="170">
        <v>30</v>
      </c>
      <c r="J34" s="130">
        <f t="shared" si="7"/>
        <v>57</v>
      </c>
      <c r="K34" s="181">
        <f t="shared" si="8"/>
        <v>72</v>
      </c>
      <c r="L34" s="186">
        <f t="shared" si="8"/>
        <v>87</v>
      </c>
      <c r="M34" s="130">
        <f t="shared" si="9"/>
        <v>159</v>
      </c>
      <c r="N34" s="139">
        <f t="shared" si="10"/>
        <v>69.902912621359221</v>
      </c>
      <c r="O34" s="145">
        <f t="shared" si="10"/>
        <v>70.731707317073173</v>
      </c>
      <c r="P34" s="151">
        <f t="shared" si="10"/>
        <v>70.353982300884951</v>
      </c>
    </row>
    <row r="35" spans="1:16" s="2" customFormat="1" ht="22.5" customHeight="1">
      <c r="A35" s="10" t="s">
        <v>35</v>
      </c>
      <c r="B35" s="200">
        <v>401</v>
      </c>
      <c r="C35" s="201">
        <v>608</v>
      </c>
      <c r="D35" s="172">
        <f t="shared" si="5"/>
        <v>1009</v>
      </c>
      <c r="E35" s="164">
        <v>144</v>
      </c>
      <c r="F35" s="170">
        <v>201</v>
      </c>
      <c r="G35" s="172">
        <f t="shared" si="6"/>
        <v>345</v>
      </c>
      <c r="H35" s="164">
        <v>92</v>
      </c>
      <c r="I35" s="170">
        <v>104</v>
      </c>
      <c r="J35" s="172">
        <f t="shared" si="7"/>
        <v>196</v>
      </c>
      <c r="K35" s="182">
        <f t="shared" si="8"/>
        <v>236</v>
      </c>
      <c r="L35" s="187">
        <f t="shared" si="8"/>
        <v>305</v>
      </c>
      <c r="M35" s="130">
        <f t="shared" si="9"/>
        <v>541</v>
      </c>
      <c r="N35" s="190">
        <f t="shared" si="10"/>
        <v>58.852867830423939</v>
      </c>
      <c r="O35" s="195">
        <f t="shared" si="10"/>
        <v>50.164473684210535</v>
      </c>
      <c r="P35" s="197">
        <f t="shared" si="10"/>
        <v>53.617443012884046</v>
      </c>
    </row>
    <row r="36" spans="1:16" s="2" customFormat="1" ht="22.5" customHeight="1">
      <c r="A36" s="11" t="s">
        <v>34</v>
      </c>
      <c r="B36" s="42">
        <f t="shared" ref="B36:M36" si="11">SUM(B23:B35)</f>
        <v>1338</v>
      </c>
      <c r="C36" s="22">
        <f t="shared" si="11"/>
        <v>1597</v>
      </c>
      <c r="D36" s="37">
        <f t="shared" si="11"/>
        <v>2935</v>
      </c>
      <c r="E36" s="42">
        <f t="shared" si="11"/>
        <v>491</v>
      </c>
      <c r="F36" s="22">
        <f t="shared" si="11"/>
        <v>621</v>
      </c>
      <c r="G36" s="37">
        <f t="shared" si="11"/>
        <v>1112</v>
      </c>
      <c r="H36" s="42">
        <f t="shared" si="11"/>
        <v>331</v>
      </c>
      <c r="I36" s="22">
        <f t="shared" si="11"/>
        <v>348</v>
      </c>
      <c r="J36" s="37">
        <f t="shared" si="11"/>
        <v>679</v>
      </c>
      <c r="K36" s="42">
        <f t="shared" si="11"/>
        <v>822</v>
      </c>
      <c r="L36" s="22">
        <f t="shared" si="11"/>
        <v>969</v>
      </c>
      <c r="M36" s="37">
        <f t="shared" si="11"/>
        <v>1791</v>
      </c>
      <c r="N36" s="143">
        <f t="shared" si="10"/>
        <v>61.434977578475333</v>
      </c>
      <c r="O36" s="149">
        <f t="shared" si="10"/>
        <v>60.676268002504699</v>
      </c>
      <c r="P36" s="155">
        <f t="shared" si="10"/>
        <v>61.0221465076661</v>
      </c>
    </row>
    <row r="38" spans="1:16" s="2" customFormat="1" ht="13.5">
      <c r="A38" s="158" t="s">
        <v>9</v>
      </c>
      <c r="B38" s="165">
        <f>B36</f>
        <v>1338</v>
      </c>
      <c r="C38" s="165">
        <f>C36</f>
        <v>1597</v>
      </c>
      <c r="D38" s="173">
        <f>SUM(B38:C38)</f>
        <v>2935</v>
      </c>
      <c r="E38" s="178">
        <f>E36</f>
        <v>491</v>
      </c>
      <c r="F38" s="178">
        <f>F36</f>
        <v>621</v>
      </c>
      <c r="G38" s="173">
        <f>SUM(E38:F38)</f>
        <v>1112</v>
      </c>
      <c r="H38" s="178">
        <f>H36</f>
        <v>331</v>
      </c>
      <c r="I38" s="178">
        <f>I36</f>
        <v>348</v>
      </c>
      <c r="J38" s="173">
        <f>SUM(H38:I38)</f>
        <v>679</v>
      </c>
      <c r="K38" s="165">
        <f>K36</f>
        <v>822</v>
      </c>
      <c r="L38" s="165">
        <f>L36</f>
        <v>969</v>
      </c>
      <c r="M38" s="173">
        <f>SUM(K38:L38)</f>
        <v>1791</v>
      </c>
      <c r="N38" s="192">
        <f>IF(OR(K38=0,B38=0),0,K38/B38*100)</f>
        <v>61.434977578475333</v>
      </c>
      <c r="O38" s="192">
        <f>IF(OR(L38=0,C38=0),0,L38/C38*100)</f>
        <v>60.676268002504699</v>
      </c>
      <c r="P38" s="192">
        <f>IF(OR(M38=0,D38=0),0,M38/D38*100)</f>
        <v>61.0221465076661</v>
      </c>
    </row>
    <row r="39" spans="1:16" s="2" customFormat="1" ht="13.5">
      <c r="B39" s="166"/>
      <c r="C39" s="166"/>
      <c r="D39" s="166"/>
      <c r="E39" s="166"/>
      <c r="F39" s="166"/>
      <c r="G39" s="166"/>
      <c r="H39" s="166"/>
      <c r="I39" s="166"/>
      <c r="J39" s="166"/>
      <c r="K39" s="166"/>
      <c r="L39" s="166"/>
      <c r="M39" s="166"/>
    </row>
    <row r="40" spans="1:16" s="2" customFormat="1" ht="13.5">
      <c r="A40" s="159" t="s">
        <v>69</v>
      </c>
      <c r="B40" s="167">
        <f t="shared" ref="B40:B52" si="12">ROUND(IF(B23=0,0,B23*$B$38/$B$36),0)</f>
        <v>14</v>
      </c>
      <c r="C40" s="167">
        <f t="shared" ref="C40:C52" si="13">ROUND(IF(C23=0,0,C23*$C$38/$C$36),0)</f>
        <v>12</v>
      </c>
      <c r="D40" s="166">
        <f t="shared" ref="D40:D52" si="14">SUM(B40:C40)</f>
        <v>26</v>
      </c>
      <c r="E40" s="167">
        <f t="shared" ref="E40:E52" si="15">ROUND(IF(E23=0,0,E23*$E$38/$E$36),0)</f>
        <v>3</v>
      </c>
      <c r="F40" s="167">
        <f t="shared" ref="F40:F52" si="16">ROUND(IF(F23=0,0,F23*$F$38/$F$36),0)</f>
        <v>3</v>
      </c>
      <c r="G40" s="166">
        <f t="shared" ref="G40:G52" si="17">SUM(E40:F40)</f>
        <v>6</v>
      </c>
      <c r="H40" s="167">
        <f t="shared" ref="H40:H52" si="18">ROUND(IF(H23=0,0,H23*$H$38/$H$36),0)</f>
        <v>2</v>
      </c>
      <c r="I40" s="167">
        <f t="shared" ref="I40:I52" si="19">ROUND(IF(I23=0,0,I23*$I$38/$I$36),0)</f>
        <v>4</v>
      </c>
      <c r="J40" s="166">
        <f t="shared" ref="J40:J52" si="20">SUM(H40:I40)</f>
        <v>6</v>
      </c>
      <c r="K40" s="167">
        <f t="shared" ref="K40:K52" si="21">ROUND(IF(K23=0,0,K23*$K$38/$K$36),0)</f>
        <v>5</v>
      </c>
      <c r="L40" s="167">
        <f t="shared" ref="L40:L52" si="22">ROUND(IF(L23=0,0,L23*$L$38/$L$36),0)</f>
        <v>7</v>
      </c>
      <c r="M40" s="166">
        <f t="shared" ref="M40:M52" si="23">SUM(K40:L40)</f>
        <v>12</v>
      </c>
      <c r="N40" s="193">
        <f t="shared" ref="N40:P52" si="24">IF(OR(K40=0,B40=0),0,K40/B40*100)</f>
        <v>35.714285714285715</v>
      </c>
      <c r="O40" s="193">
        <f t="shared" si="24"/>
        <v>58.333333333333336</v>
      </c>
      <c r="P40" s="193">
        <f t="shared" si="24"/>
        <v>46.153846153846153</v>
      </c>
    </row>
    <row r="41" spans="1:16" s="2" customFormat="1" ht="13.5">
      <c r="A41" s="159" t="s">
        <v>70</v>
      </c>
      <c r="B41" s="167">
        <f t="shared" si="12"/>
        <v>16</v>
      </c>
      <c r="C41" s="167">
        <f t="shared" si="13"/>
        <v>18</v>
      </c>
      <c r="D41" s="166">
        <f t="shared" si="14"/>
        <v>34</v>
      </c>
      <c r="E41" s="167">
        <f t="shared" si="15"/>
        <v>2</v>
      </c>
      <c r="F41" s="167">
        <f t="shared" si="16"/>
        <v>2</v>
      </c>
      <c r="G41" s="166">
        <f t="shared" si="17"/>
        <v>4</v>
      </c>
      <c r="H41" s="167">
        <f t="shared" si="18"/>
        <v>8</v>
      </c>
      <c r="I41" s="167">
        <f t="shared" si="19"/>
        <v>5</v>
      </c>
      <c r="J41" s="166">
        <f t="shared" si="20"/>
        <v>13</v>
      </c>
      <c r="K41" s="167">
        <f t="shared" si="21"/>
        <v>10</v>
      </c>
      <c r="L41" s="167">
        <f t="shared" si="22"/>
        <v>7</v>
      </c>
      <c r="M41" s="166">
        <f t="shared" si="23"/>
        <v>17</v>
      </c>
      <c r="N41" s="193">
        <f t="shared" si="24"/>
        <v>62.5</v>
      </c>
      <c r="O41" s="193">
        <f t="shared" si="24"/>
        <v>38.888888888888893</v>
      </c>
      <c r="P41" s="193">
        <f t="shared" si="24"/>
        <v>50</v>
      </c>
    </row>
    <row r="42" spans="1:16" s="2" customFormat="1" ht="13.5">
      <c r="A42" s="160" t="s">
        <v>0</v>
      </c>
      <c r="B42" s="167">
        <f t="shared" si="12"/>
        <v>89</v>
      </c>
      <c r="C42" s="167">
        <f t="shared" si="13"/>
        <v>59</v>
      </c>
      <c r="D42" s="166">
        <f t="shared" si="14"/>
        <v>148</v>
      </c>
      <c r="E42" s="167">
        <f t="shared" si="15"/>
        <v>23</v>
      </c>
      <c r="F42" s="167">
        <f t="shared" si="16"/>
        <v>16</v>
      </c>
      <c r="G42" s="166">
        <f t="shared" si="17"/>
        <v>39</v>
      </c>
      <c r="H42" s="167">
        <f t="shared" si="18"/>
        <v>23</v>
      </c>
      <c r="I42" s="167">
        <f t="shared" si="19"/>
        <v>7</v>
      </c>
      <c r="J42" s="166">
        <f t="shared" si="20"/>
        <v>30</v>
      </c>
      <c r="K42" s="167">
        <f t="shared" si="21"/>
        <v>46</v>
      </c>
      <c r="L42" s="167">
        <f t="shared" si="22"/>
        <v>23</v>
      </c>
      <c r="M42" s="166">
        <f t="shared" si="23"/>
        <v>69</v>
      </c>
      <c r="N42" s="193">
        <f t="shared" si="24"/>
        <v>51.68539325842697</v>
      </c>
      <c r="O42" s="193">
        <f t="shared" si="24"/>
        <v>38.983050847457626</v>
      </c>
      <c r="P42" s="193">
        <f t="shared" si="24"/>
        <v>46.621621621621621</v>
      </c>
    </row>
    <row r="43" spans="1:16" s="2" customFormat="1" ht="13.5">
      <c r="A43" s="160" t="s">
        <v>7</v>
      </c>
      <c r="B43" s="167">
        <f t="shared" si="12"/>
        <v>58</v>
      </c>
      <c r="C43" s="167">
        <f t="shared" si="13"/>
        <v>51</v>
      </c>
      <c r="D43" s="166">
        <f t="shared" si="14"/>
        <v>109</v>
      </c>
      <c r="E43" s="167">
        <f t="shared" si="15"/>
        <v>20</v>
      </c>
      <c r="F43" s="167">
        <f t="shared" si="16"/>
        <v>17</v>
      </c>
      <c r="G43" s="166">
        <f t="shared" si="17"/>
        <v>37</v>
      </c>
      <c r="H43" s="167">
        <f t="shared" si="18"/>
        <v>12</v>
      </c>
      <c r="I43" s="167">
        <f t="shared" si="19"/>
        <v>15</v>
      </c>
      <c r="J43" s="166">
        <f t="shared" si="20"/>
        <v>27</v>
      </c>
      <c r="K43" s="167">
        <f t="shared" si="21"/>
        <v>32</v>
      </c>
      <c r="L43" s="167">
        <f t="shared" si="22"/>
        <v>32</v>
      </c>
      <c r="M43" s="166">
        <f t="shared" si="23"/>
        <v>64</v>
      </c>
      <c r="N43" s="193">
        <f t="shared" si="24"/>
        <v>55.172413793103445</v>
      </c>
      <c r="O43" s="193">
        <f t="shared" si="24"/>
        <v>62.745098039215684</v>
      </c>
      <c r="P43" s="193">
        <f t="shared" si="24"/>
        <v>58.715596330275233</v>
      </c>
    </row>
    <row r="44" spans="1:16" s="2" customFormat="1" ht="13.5">
      <c r="A44" s="160" t="s">
        <v>11</v>
      </c>
      <c r="B44" s="167">
        <f t="shared" si="12"/>
        <v>54</v>
      </c>
      <c r="C44" s="167">
        <f t="shared" si="13"/>
        <v>64</v>
      </c>
      <c r="D44" s="166">
        <f t="shared" si="14"/>
        <v>118</v>
      </c>
      <c r="E44" s="167">
        <f t="shared" si="15"/>
        <v>18</v>
      </c>
      <c r="F44" s="167">
        <f t="shared" si="16"/>
        <v>26</v>
      </c>
      <c r="G44" s="166">
        <f t="shared" si="17"/>
        <v>44</v>
      </c>
      <c r="H44" s="167">
        <f t="shared" si="18"/>
        <v>16</v>
      </c>
      <c r="I44" s="167">
        <f t="shared" si="19"/>
        <v>20</v>
      </c>
      <c r="J44" s="166">
        <f t="shared" si="20"/>
        <v>36</v>
      </c>
      <c r="K44" s="167">
        <f t="shared" si="21"/>
        <v>34</v>
      </c>
      <c r="L44" s="167">
        <f t="shared" si="22"/>
        <v>46</v>
      </c>
      <c r="M44" s="166">
        <f t="shared" si="23"/>
        <v>80</v>
      </c>
      <c r="N44" s="193">
        <f t="shared" si="24"/>
        <v>62.962962962962962</v>
      </c>
      <c r="O44" s="193">
        <f t="shared" si="24"/>
        <v>71.875</v>
      </c>
      <c r="P44" s="193">
        <f t="shared" si="24"/>
        <v>67.796610169491515</v>
      </c>
    </row>
    <row r="45" spans="1:16" s="2" customFormat="1" ht="13.5">
      <c r="A45" s="160" t="s">
        <v>5</v>
      </c>
      <c r="B45" s="167">
        <f t="shared" si="12"/>
        <v>68</v>
      </c>
      <c r="C45" s="167">
        <f t="shared" si="13"/>
        <v>72</v>
      </c>
      <c r="D45" s="166">
        <f t="shared" si="14"/>
        <v>140</v>
      </c>
      <c r="E45" s="167">
        <f t="shared" si="15"/>
        <v>19</v>
      </c>
      <c r="F45" s="167">
        <f t="shared" si="16"/>
        <v>28</v>
      </c>
      <c r="G45" s="166">
        <f t="shared" si="17"/>
        <v>47</v>
      </c>
      <c r="H45" s="167">
        <f t="shared" si="18"/>
        <v>29</v>
      </c>
      <c r="I45" s="167">
        <f t="shared" si="19"/>
        <v>24</v>
      </c>
      <c r="J45" s="166">
        <f t="shared" si="20"/>
        <v>53</v>
      </c>
      <c r="K45" s="167">
        <f t="shared" si="21"/>
        <v>48</v>
      </c>
      <c r="L45" s="167">
        <f t="shared" si="22"/>
        <v>52</v>
      </c>
      <c r="M45" s="166">
        <f t="shared" si="23"/>
        <v>100</v>
      </c>
      <c r="N45" s="193">
        <f t="shared" si="24"/>
        <v>70.588235294117652</v>
      </c>
      <c r="O45" s="193">
        <f t="shared" si="24"/>
        <v>72.222222222222214</v>
      </c>
      <c r="P45" s="193">
        <f t="shared" si="24"/>
        <v>71.428571428571431</v>
      </c>
    </row>
    <row r="46" spans="1:16" s="2" customFormat="1" ht="13.5">
      <c r="A46" s="160" t="s">
        <v>17</v>
      </c>
      <c r="B46" s="167">
        <f t="shared" si="12"/>
        <v>77</v>
      </c>
      <c r="C46" s="167">
        <f t="shared" si="13"/>
        <v>104</v>
      </c>
      <c r="D46" s="166">
        <f t="shared" si="14"/>
        <v>181</v>
      </c>
      <c r="E46" s="167">
        <f t="shared" si="15"/>
        <v>17</v>
      </c>
      <c r="F46" s="167">
        <f t="shared" si="16"/>
        <v>38</v>
      </c>
      <c r="G46" s="166">
        <f t="shared" si="17"/>
        <v>55</v>
      </c>
      <c r="H46" s="167">
        <f t="shared" si="18"/>
        <v>25</v>
      </c>
      <c r="I46" s="167">
        <f t="shared" si="19"/>
        <v>33</v>
      </c>
      <c r="J46" s="166">
        <f t="shared" si="20"/>
        <v>58</v>
      </c>
      <c r="K46" s="167">
        <f t="shared" si="21"/>
        <v>42</v>
      </c>
      <c r="L46" s="167">
        <f t="shared" si="22"/>
        <v>71</v>
      </c>
      <c r="M46" s="166">
        <f t="shared" si="23"/>
        <v>113</v>
      </c>
      <c r="N46" s="193">
        <f t="shared" si="24"/>
        <v>54.54545454545454</v>
      </c>
      <c r="O46" s="193">
        <f t="shared" si="24"/>
        <v>68.269230769230774</v>
      </c>
      <c r="P46" s="193">
        <f t="shared" si="24"/>
        <v>62.430939226519335</v>
      </c>
    </row>
    <row r="47" spans="1:16" s="2" customFormat="1" ht="13.5">
      <c r="A47" s="160" t="s">
        <v>4</v>
      </c>
      <c r="B47" s="167">
        <f t="shared" si="12"/>
        <v>107</v>
      </c>
      <c r="C47" s="167">
        <f t="shared" si="13"/>
        <v>93</v>
      </c>
      <c r="D47" s="166">
        <f t="shared" si="14"/>
        <v>200</v>
      </c>
      <c r="E47" s="167">
        <f t="shared" si="15"/>
        <v>42</v>
      </c>
      <c r="F47" s="167">
        <f t="shared" si="16"/>
        <v>38</v>
      </c>
      <c r="G47" s="166">
        <f t="shared" si="17"/>
        <v>80</v>
      </c>
      <c r="H47" s="167">
        <f t="shared" si="18"/>
        <v>25</v>
      </c>
      <c r="I47" s="167">
        <f t="shared" si="19"/>
        <v>23</v>
      </c>
      <c r="J47" s="166">
        <f t="shared" si="20"/>
        <v>48</v>
      </c>
      <c r="K47" s="167">
        <f t="shared" si="21"/>
        <v>67</v>
      </c>
      <c r="L47" s="167">
        <f t="shared" si="22"/>
        <v>61</v>
      </c>
      <c r="M47" s="166">
        <f t="shared" si="23"/>
        <v>128</v>
      </c>
      <c r="N47" s="193">
        <f t="shared" si="24"/>
        <v>62.616822429906534</v>
      </c>
      <c r="O47" s="193">
        <f t="shared" si="24"/>
        <v>65.591397849462368</v>
      </c>
      <c r="P47" s="193">
        <f t="shared" si="24"/>
        <v>64</v>
      </c>
    </row>
    <row r="48" spans="1:16" s="2" customFormat="1" ht="13.5">
      <c r="A48" s="160" t="s">
        <v>10</v>
      </c>
      <c r="B48" s="167">
        <f t="shared" si="12"/>
        <v>125</v>
      </c>
      <c r="C48" s="167">
        <f t="shared" si="13"/>
        <v>136</v>
      </c>
      <c r="D48" s="166">
        <f t="shared" si="14"/>
        <v>261</v>
      </c>
      <c r="E48" s="167">
        <f t="shared" si="15"/>
        <v>53</v>
      </c>
      <c r="F48" s="167">
        <f t="shared" si="16"/>
        <v>63</v>
      </c>
      <c r="G48" s="166">
        <f t="shared" si="17"/>
        <v>116</v>
      </c>
      <c r="H48" s="167">
        <f t="shared" si="18"/>
        <v>24</v>
      </c>
      <c r="I48" s="167">
        <f t="shared" si="19"/>
        <v>33</v>
      </c>
      <c r="J48" s="166">
        <f t="shared" si="20"/>
        <v>57</v>
      </c>
      <c r="K48" s="167">
        <f t="shared" si="21"/>
        <v>77</v>
      </c>
      <c r="L48" s="167">
        <f t="shared" si="22"/>
        <v>96</v>
      </c>
      <c r="M48" s="166">
        <f t="shared" si="23"/>
        <v>173</v>
      </c>
      <c r="N48" s="193">
        <f t="shared" si="24"/>
        <v>61.6</v>
      </c>
      <c r="O48" s="193">
        <f t="shared" si="24"/>
        <v>70.588235294117652</v>
      </c>
      <c r="P48" s="193">
        <f t="shared" si="24"/>
        <v>66.283524904214559</v>
      </c>
    </row>
    <row r="49" spans="1:16" s="2" customFormat="1" ht="13.5">
      <c r="A49" s="160" t="s">
        <v>14</v>
      </c>
      <c r="B49" s="167">
        <f t="shared" si="12"/>
        <v>102</v>
      </c>
      <c r="C49" s="167">
        <f t="shared" si="13"/>
        <v>127</v>
      </c>
      <c r="D49" s="166">
        <f t="shared" si="14"/>
        <v>229</v>
      </c>
      <c r="E49" s="167">
        <f t="shared" si="15"/>
        <v>39</v>
      </c>
      <c r="F49" s="167">
        <f t="shared" si="16"/>
        <v>67</v>
      </c>
      <c r="G49" s="166">
        <f t="shared" si="17"/>
        <v>106</v>
      </c>
      <c r="H49" s="167">
        <f t="shared" si="18"/>
        <v>24</v>
      </c>
      <c r="I49" s="167">
        <f t="shared" si="19"/>
        <v>24</v>
      </c>
      <c r="J49" s="166">
        <f t="shared" si="20"/>
        <v>48</v>
      </c>
      <c r="K49" s="167">
        <f t="shared" si="21"/>
        <v>63</v>
      </c>
      <c r="L49" s="167">
        <f t="shared" si="22"/>
        <v>91</v>
      </c>
      <c r="M49" s="166">
        <f t="shared" si="23"/>
        <v>154</v>
      </c>
      <c r="N49" s="193">
        <f t="shared" si="24"/>
        <v>61.764705882352942</v>
      </c>
      <c r="O49" s="193">
        <f t="shared" si="24"/>
        <v>71.653543307086608</v>
      </c>
      <c r="P49" s="193">
        <f t="shared" si="24"/>
        <v>67.248908296943227</v>
      </c>
    </row>
    <row r="50" spans="1:16" s="2" customFormat="1" ht="13.5">
      <c r="A50" s="160" t="s">
        <v>20</v>
      </c>
      <c r="B50" s="167">
        <f t="shared" si="12"/>
        <v>124</v>
      </c>
      <c r="C50" s="167">
        <f t="shared" si="13"/>
        <v>130</v>
      </c>
      <c r="D50" s="166">
        <f t="shared" si="14"/>
        <v>254</v>
      </c>
      <c r="E50" s="167">
        <f t="shared" si="15"/>
        <v>66</v>
      </c>
      <c r="F50" s="167">
        <f t="shared" si="16"/>
        <v>65</v>
      </c>
      <c r="G50" s="166">
        <f t="shared" si="17"/>
        <v>131</v>
      </c>
      <c r="H50" s="167">
        <f t="shared" si="18"/>
        <v>24</v>
      </c>
      <c r="I50" s="167">
        <f t="shared" si="19"/>
        <v>26</v>
      </c>
      <c r="J50" s="166">
        <f t="shared" si="20"/>
        <v>50</v>
      </c>
      <c r="K50" s="167">
        <f t="shared" si="21"/>
        <v>90</v>
      </c>
      <c r="L50" s="167">
        <f t="shared" si="22"/>
        <v>91</v>
      </c>
      <c r="M50" s="166">
        <f t="shared" si="23"/>
        <v>181</v>
      </c>
      <c r="N50" s="193">
        <f t="shared" si="24"/>
        <v>72.58064516129032</v>
      </c>
      <c r="O50" s="193">
        <f t="shared" si="24"/>
        <v>70</v>
      </c>
      <c r="P50" s="193">
        <f t="shared" si="24"/>
        <v>71.259842519685037</v>
      </c>
    </row>
    <row r="51" spans="1:16" s="2" customFormat="1" ht="13.5">
      <c r="A51" s="160" t="s">
        <v>23</v>
      </c>
      <c r="B51" s="167">
        <f t="shared" si="12"/>
        <v>103</v>
      </c>
      <c r="C51" s="167">
        <f t="shared" si="13"/>
        <v>123</v>
      </c>
      <c r="D51" s="166">
        <f t="shared" si="14"/>
        <v>226</v>
      </c>
      <c r="E51" s="167">
        <f t="shared" si="15"/>
        <v>45</v>
      </c>
      <c r="F51" s="167">
        <f t="shared" si="16"/>
        <v>57</v>
      </c>
      <c r="G51" s="166">
        <f t="shared" si="17"/>
        <v>102</v>
      </c>
      <c r="H51" s="167">
        <f t="shared" si="18"/>
        <v>27</v>
      </c>
      <c r="I51" s="167">
        <f t="shared" si="19"/>
        <v>30</v>
      </c>
      <c r="J51" s="166">
        <f t="shared" si="20"/>
        <v>57</v>
      </c>
      <c r="K51" s="167">
        <f t="shared" si="21"/>
        <v>72</v>
      </c>
      <c r="L51" s="167">
        <f t="shared" si="22"/>
        <v>87</v>
      </c>
      <c r="M51" s="166">
        <f t="shared" si="23"/>
        <v>159</v>
      </c>
      <c r="N51" s="193">
        <f t="shared" si="24"/>
        <v>69.902912621359221</v>
      </c>
      <c r="O51" s="193">
        <f t="shared" si="24"/>
        <v>70.731707317073173</v>
      </c>
      <c r="P51" s="193">
        <f t="shared" si="24"/>
        <v>70.353982300884951</v>
      </c>
    </row>
    <row r="52" spans="1:16" s="2" customFormat="1" ht="13.5">
      <c r="A52" s="160" t="s">
        <v>35</v>
      </c>
      <c r="B52" s="167">
        <f t="shared" si="12"/>
        <v>401</v>
      </c>
      <c r="C52" s="167">
        <f t="shared" si="13"/>
        <v>608</v>
      </c>
      <c r="D52" s="166">
        <f t="shared" si="14"/>
        <v>1009</v>
      </c>
      <c r="E52" s="167">
        <f t="shared" si="15"/>
        <v>144</v>
      </c>
      <c r="F52" s="167">
        <f t="shared" si="16"/>
        <v>201</v>
      </c>
      <c r="G52" s="166">
        <f t="shared" si="17"/>
        <v>345</v>
      </c>
      <c r="H52" s="167">
        <f t="shared" si="18"/>
        <v>92</v>
      </c>
      <c r="I52" s="167">
        <f t="shared" si="19"/>
        <v>104</v>
      </c>
      <c r="J52" s="166">
        <f t="shared" si="20"/>
        <v>196</v>
      </c>
      <c r="K52" s="167">
        <f t="shared" si="21"/>
        <v>236</v>
      </c>
      <c r="L52" s="167">
        <f t="shared" si="22"/>
        <v>305</v>
      </c>
      <c r="M52" s="166">
        <f t="shared" si="23"/>
        <v>541</v>
      </c>
      <c r="N52" s="193">
        <f t="shared" si="24"/>
        <v>58.852867830423939</v>
      </c>
      <c r="O52" s="193">
        <f t="shared" si="24"/>
        <v>50.164473684210535</v>
      </c>
      <c r="P52" s="193">
        <f t="shared" si="24"/>
        <v>53.617443012884046</v>
      </c>
    </row>
    <row r="53" spans="1:16" s="2" customFormat="1" ht="13.5">
      <c r="A53" s="160" t="s">
        <v>34</v>
      </c>
      <c r="B53" s="166">
        <f t="shared" ref="B53:M53" si="25">SUM(B40:B52)</f>
        <v>1338</v>
      </c>
      <c r="C53" s="166">
        <f t="shared" si="25"/>
        <v>1597</v>
      </c>
      <c r="D53" s="166">
        <f t="shared" si="25"/>
        <v>2935</v>
      </c>
      <c r="E53" s="166">
        <f t="shared" si="25"/>
        <v>491</v>
      </c>
      <c r="F53" s="166">
        <f t="shared" si="25"/>
        <v>621</v>
      </c>
      <c r="G53" s="166">
        <f t="shared" si="25"/>
        <v>1112</v>
      </c>
      <c r="H53" s="166">
        <f t="shared" si="25"/>
        <v>331</v>
      </c>
      <c r="I53" s="166">
        <f t="shared" si="25"/>
        <v>348</v>
      </c>
      <c r="J53" s="166">
        <f t="shared" si="25"/>
        <v>679</v>
      </c>
      <c r="K53" s="166">
        <f t="shared" si="25"/>
        <v>822</v>
      </c>
      <c r="L53" s="166">
        <f t="shared" si="25"/>
        <v>969</v>
      </c>
      <c r="M53" s="166">
        <f t="shared" si="25"/>
        <v>1791</v>
      </c>
      <c r="N53" s="193">
        <f>ROUND(IF(OR(K53=0,B53=0),0,K53/B53*100),2)</f>
        <v>61.43</v>
      </c>
      <c r="O53" s="193">
        <f>ROUND(IF(OR(L53=0,C53=0),0,L53/C53*100),2)</f>
        <v>60.68</v>
      </c>
      <c r="P53" s="193">
        <f>ROUND(IF(OR(M53=0,D53=0),0,M53/D53*100),2)</f>
        <v>61.02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767" priority="49" stopIfTrue="1" operator="notEqual">
      <formula>B36</formula>
    </cfRule>
  </conditionalFormatting>
  <conditionalFormatting sqref="H49:J49">
    <cfRule type="cellIs" dxfId="6766" priority="50" stopIfTrue="1" operator="greaterThan">
      <formula>100</formula>
    </cfRule>
    <cfRule type="cellIs" dxfId="6765" priority="51" stopIfTrue="1" operator="notEqual">
      <formula>H36</formula>
    </cfRule>
  </conditionalFormatting>
  <conditionalFormatting sqref="H39:J48">
    <cfRule type="cellIs" dxfId="6764" priority="52" stopIfTrue="1" operator="greaterThan">
      <formula>100</formula>
    </cfRule>
  </conditionalFormatting>
  <conditionalFormatting sqref="B49:G49">
    <cfRule type="cellIs" dxfId="6763" priority="48" stopIfTrue="1" operator="notEqual">
      <formula>B36</formula>
    </cfRule>
  </conditionalFormatting>
  <conditionalFormatting sqref="H49:J49">
    <cfRule type="cellIs" dxfId="6762" priority="46" stopIfTrue="1" operator="greaterThan">
      <formula>100</formula>
    </cfRule>
    <cfRule type="cellIs" dxfId="6761" priority="47" stopIfTrue="1" operator="notEqual">
      <formula>H36</formula>
    </cfRule>
  </conditionalFormatting>
  <conditionalFormatting sqref="H39:J48">
    <cfRule type="cellIs" dxfId="6760" priority="45" stopIfTrue="1" operator="greaterThan">
      <formula>100</formula>
    </cfRule>
  </conditionalFormatting>
  <conditionalFormatting sqref="B53:G53">
    <cfRule type="cellIs" dxfId="6759" priority="44" stopIfTrue="1" operator="notEqual">
      <formula>B38</formula>
    </cfRule>
  </conditionalFormatting>
  <conditionalFormatting sqref="H53:J53">
    <cfRule type="cellIs" dxfId="6758" priority="42" stopIfTrue="1" operator="greaterThan">
      <formula>100</formula>
    </cfRule>
    <cfRule type="cellIs" dxfId="6757" priority="43" stopIfTrue="1" operator="notEqual">
      <formula>H38</formula>
    </cfRule>
  </conditionalFormatting>
  <conditionalFormatting sqref="H40:J52">
    <cfRule type="cellIs" dxfId="6756" priority="41" stopIfTrue="1" operator="greaterThan">
      <formula>100</formula>
    </cfRule>
  </conditionalFormatting>
  <conditionalFormatting sqref="B53:G53">
    <cfRule type="cellIs" dxfId="6755" priority="40" stopIfTrue="1" operator="notEqual">
      <formula>B38</formula>
    </cfRule>
  </conditionalFormatting>
  <conditionalFormatting sqref="H53:J53">
    <cfRule type="cellIs" dxfId="6754" priority="38" stopIfTrue="1" operator="greaterThan">
      <formula>100</formula>
    </cfRule>
    <cfRule type="cellIs" dxfId="6753" priority="39" stopIfTrue="1" operator="notEqual">
      <formula>H38</formula>
    </cfRule>
  </conditionalFormatting>
  <conditionalFormatting sqref="H40:J52">
    <cfRule type="cellIs" dxfId="6752" priority="37" stopIfTrue="1" operator="greaterThan">
      <formula>100</formula>
    </cfRule>
  </conditionalFormatting>
  <conditionalFormatting sqref="B49:G49">
    <cfRule type="cellIs" dxfId="6751" priority="36" stopIfTrue="1" operator="notEqual">
      <formula>B36</formula>
    </cfRule>
  </conditionalFormatting>
  <conditionalFormatting sqref="H49:J49">
    <cfRule type="cellIs" dxfId="6750" priority="34" stopIfTrue="1" operator="greaterThan">
      <formula>100</formula>
    </cfRule>
    <cfRule type="cellIs" dxfId="6749" priority="35" stopIfTrue="1" operator="notEqual">
      <formula>H36</formula>
    </cfRule>
  </conditionalFormatting>
  <conditionalFormatting sqref="H39:J48">
    <cfRule type="cellIs" dxfId="6748" priority="33" stopIfTrue="1" operator="greaterThan">
      <formula>100</formula>
    </cfRule>
  </conditionalFormatting>
  <conditionalFormatting sqref="B53:G53">
    <cfRule type="cellIs" dxfId="6747" priority="32" stopIfTrue="1" operator="notEqual">
      <formula>B38</formula>
    </cfRule>
  </conditionalFormatting>
  <conditionalFormatting sqref="H53:J53">
    <cfRule type="cellIs" dxfId="6746" priority="30" stopIfTrue="1" operator="greaterThan">
      <formula>100</formula>
    </cfRule>
    <cfRule type="cellIs" dxfId="6745" priority="31" stopIfTrue="1" operator="notEqual">
      <formula>H38</formula>
    </cfRule>
  </conditionalFormatting>
  <conditionalFormatting sqref="H40:J52">
    <cfRule type="cellIs" dxfId="6744" priority="29" stopIfTrue="1" operator="greaterThan">
      <formula>100</formula>
    </cfRule>
  </conditionalFormatting>
  <conditionalFormatting sqref="B53:G53">
    <cfRule type="cellIs" dxfId="6743" priority="28" stopIfTrue="1" operator="notEqual">
      <formula>B38</formula>
    </cfRule>
  </conditionalFormatting>
  <conditionalFormatting sqref="H53:J53">
    <cfRule type="cellIs" dxfId="6742" priority="26" stopIfTrue="1" operator="greaterThan">
      <formula>100</formula>
    </cfRule>
    <cfRule type="cellIs" dxfId="6741" priority="27" stopIfTrue="1" operator="notEqual">
      <formula>H38</formula>
    </cfRule>
  </conditionalFormatting>
  <conditionalFormatting sqref="H40:J52">
    <cfRule type="cellIs" dxfId="6740" priority="25" stopIfTrue="1" operator="greaterThan">
      <formula>100</formula>
    </cfRule>
  </conditionalFormatting>
  <conditionalFormatting sqref="B49:G49">
    <cfRule type="cellIs" dxfId="6739" priority="24" stopIfTrue="1" operator="notEqual">
      <formula>B36</formula>
    </cfRule>
  </conditionalFormatting>
  <conditionalFormatting sqref="H49:J49">
    <cfRule type="cellIs" dxfId="6738" priority="22" stopIfTrue="1" operator="greaterThan">
      <formula>100</formula>
    </cfRule>
    <cfRule type="cellIs" dxfId="6737" priority="23" stopIfTrue="1" operator="notEqual">
      <formula>H36</formula>
    </cfRule>
  </conditionalFormatting>
  <conditionalFormatting sqref="H39:J48">
    <cfRule type="cellIs" dxfId="6736" priority="21" stopIfTrue="1" operator="greaterThan">
      <formula>100</formula>
    </cfRule>
  </conditionalFormatting>
  <conditionalFormatting sqref="B53:G53">
    <cfRule type="cellIs" dxfId="6735" priority="20" stopIfTrue="1" operator="notEqual">
      <formula>B38</formula>
    </cfRule>
  </conditionalFormatting>
  <conditionalFormatting sqref="H53:J53">
    <cfRule type="cellIs" dxfId="6734" priority="18" stopIfTrue="1" operator="greaterThan">
      <formula>100</formula>
    </cfRule>
    <cfRule type="cellIs" dxfId="6733" priority="19" stopIfTrue="1" operator="notEqual">
      <formula>H38</formula>
    </cfRule>
  </conditionalFormatting>
  <conditionalFormatting sqref="H40:J52">
    <cfRule type="cellIs" dxfId="6732" priority="17" stopIfTrue="1" operator="greaterThan">
      <formula>100</formula>
    </cfRule>
  </conditionalFormatting>
  <conditionalFormatting sqref="B53:G53">
    <cfRule type="cellIs" dxfId="6731" priority="16" stopIfTrue="1" operator="notEqual">
      <formula>B38</formula>
    </cfRule>
  </conditionalFormatting>
  <conditionalFormatting sqref="H53:J53">
    <cfRule type="cellIs" dxfId="6730" priority="14" stopIfTrue="1" operator="greaterThan">
      <formula>100</formula>
    </cfRule>
    <cfRule type="cellIs" dxfId="6729" priority="15" stopIfTrue="1" operator="notEqual">
      <formula>H38</formula>
    </cfRule>
  </conditionalFormatting>
  <conditionalFormatting sqref="H40:J52">
    <cfRule type="cellIs" dxfId="6728" priority="13" stopIfTrue="1" operator="greaterThan">
      <formula>100</formula>
    </cfRule>
  </conditionalFormatting>
  <conditionalFormatting sqref="B53:G53">
    <cfRule type="cellIs" dxfId="6727" priority="12" stopIfTrue="1" operator="notEqual">
      <formula>B38</formula>
    </cfRule>
  </conditionalFormatting>
  <conditionalFormatting sqref="H53:J53">
    <cfRule type="cellIs" dxfId="6726" priority="10" stopIfTrue="1" operator="greaterThan">
      <formula>100</formula>
    </cfRule>
    <cfRule type="cellIs" dxfId="6725" priority="11" stopIfTrue="1" operator="notEqual">
      <formula>H38</formula>
    </cfRule>
  </conditionalFormatting>
  <conditionalFormatting sqref="H40:J52">
    <cfRule type="cellIs" dxfId="6724" priority="9" stopIfTrue="1" operator="greaterThan">
      <formula>100</formula>
    </cfRule>
  </conditionalFormatting>
  <conditionalFormatting sqref="B53:G53">
    <cfRule type="cellIs" dxfId="6723" priority="8" stopIfTrue="1" operator="notEqual">
      <formula>B38</formula>
    </cfRule>
  </conditionalFormatting>
  <conditionalFormatting sqref="H53:J53">
    <cfRule type="cellIs" dxfId="6722" priority="6" stopIfTrue="1" operator="greaterThan">
      <formula>100</formula>
    </cfRule>
    <cfRule type="cellIs" dxfId="6721" priority="7" stopIfTrue="1" operator="notEqual">
      <formula>H38</formula>
    </cfRule>
  </conditionalFormatting>
  <conditionalFormatting sqref="H40:J52">
    <cfRule type="cellIs" dxfId="6720" priority="5" stopIfTrue="1" operator="greaterThan">
      <formula>100</formula>
    </cfRule>
  </conditionalFormatting>
  <conditionalFormatting sqref="B53:M53">
    <cfRule type="cellIs" dxfId="6719" priority="4" stopIfTrue="1" operator="notEqual">
      <formula>B38</formula>
    </cfRule>
  </conditionalFormatting>
  <conditionalFormatting sqref="N53:P53">
    <cfRule type="cellIs" dxfId="6718" priority="2" stopIfTrue="1" operator="greaterThan">
      <formula>100</formula>
    </cfRule>
    <cfRule type="cellIs" dxfId="6717" priority="3" stopIfTrue="1" operator="notEqual">
      <formula>N38</formula>
    </cfRule>
  </conditionalFormatting>
  <conditionalFormatting sqref="N40:P52">
    <cfRule type="cellIs" dxfId="6716"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colBreaks count="1" manualBreakCount="1">
    <brk id="16"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3:X53"/>
  <sheetViews>
    <sheetView view="pageBreakPreview" topLeftCell="A20" zoomScale="90" zoomScaleNormal="80" zoomScaleSheetLayoutView="90" workbookViewId="0">
      <selection activeCell="H35" sqref="H35"/>
    </sheetView>
  </sheetViews>
  <sheetFormatPr defaultRowHeight="12"/>
  <cols>
    <col min="1" max="1" width="12.140625" style="1" customWidth="1"/>
    <col min="2" max="16" width="8.7109375" style="1" customWidth="1"/>
    <col min="17" max="16384" width="9.140625" style="1" customWidth="1"/>
  </cols>
  <sheetData>
    <row r="2" spans="1:16" hidden="1"/>
    <row r="3" spans="1:16" s="2" customFormat="1" ht="22.5" hidden="1" customHeight="1">
      <c r="A3" s="4" t="s">
        <v>40</v>
      </c>
      <c r="B3" s="14"/>
      <c r="C3" s="14"/>
      <c r="D3" s="14"/>
      <c r="E3" s="14"/>
      <c r="F3" s="14"/>
      <c r="G3" s="14"/>
      <c r="H3" s="14"/>
      <c r="I3" s="14"/>
      <c r="J3" s="14"/>
      <c r="K3" s="14"/>
      <c r="L3" s="43"/>
      <c r="M3" s="15" t="s">
        <v>37</v>
      </c>
      <c r="N3" s="31"/>
      <c r="O3" s="15" t="s">
        <v>38</v>
      </c>
      <c r="P3" s="31"/>
    </row>
    <row r="4" spans="1:16" s="2" customFormat="1" ht="22.5" hidden="1" customHeight="1">
      <c r="A4" s="5" t="s">
        <v>24</v>
      </c>
      <c r="B4" s="15" t="s">
        <v>25</v>
      </c>
      <c r="C4" s="24"/>
      <c r="D4" s="31"/>
      <c r="E4" s="24"/>
      <c r="F4" s="24"/>
      <c r="G4" s="24"/>
      <c r="H4" s="24"/>
      <c r="I4" s="24"/>
      <c r="J4" s="24"/>
      <c r="K4" s="15" t="s">
        <v>26</v>
      </c>
      <c r="L4" s="24"/>
      <c r="M4" s="31"/>
      <c r="N4" s="15" t="s">
        <v>29</v>
      </c>
      <c r="O4" s="24"/>
      <c r="P4" s="31"/>
    </row>
    <row r="5" spans="1:16" s="2" customFormat="1" ht="22.5" hidden="1" customHeight="1">
      <c r="A5" s="6"/>
      <c r="B5" s="46" t="s">
        <v>30</v>
      </c>
      <c r="C5" s="25" t="s">
        <v>33</v>
      </c>
      <c r="D5" s="58" t="s">
        <v>34</v>
      </c>
      <c r="E5" s="24"/>
      <c r="F5" s="24"/>
      <c r="G5" s="24"/>
      <c r="H5" s="24"/>
      <c r="I5" s="24"/>
      <c r="J5" s="24"/>
      <c r="K5" s="46" t="s">
        <v>30</v>
      </c>
      <c r="L5" s="25" t="s">
        <v>33</v>
      </c>
      <c r="M5" s="58" t="s">
        <v>34</v>
      </c>
      <c r="N5" s="46" t="s">
        <v>30</v>
      </c>
      <c r="O5" s="25" t="s">
        <v>33</v>
      </c>
      <c r="P5" s="58" t="s">
        <v>34</v>
      </c>
    </row>
    <row r="6" spans="1:16" s="2" customFormat="1" ht="22.5" hidden="1" customHeight="1">
      <c r="A6" s="65" t="s">
        <v>0</v>
      </c>
      <c r="B6" s="161">
        <f t="shared" ref="B6:C16" si="0">B42</f>
        <v>80</v>
      </c>
      <c r="C6" s="168">
        <f t="shared" si="0"/>
        <v>98</v>
      </c>
      <c r="D6" s="171">
        <f t="shared" ref="D6:D16" si="1">SUM(B6:C6)</f>
        <v>178</v>
      </c>
      <c r="E6" s="174"/>
      <c r="F6" s="174"/>
      <c r="G6" s="174"/>
      <c r="H6" s="174"/>
      <c r="I6" s="174"/>
      <c r="J6" s="174"/>
      <c r="K6" s="179">
        <f t="shared" ref="K6:L16" si="2">K42</f>
        <v>35</v>
      </c>
      <c r="L6" s="183">
        <f t="shared" si="2"/>
        <v>56</v>
      </c>
      <c r="M6" s="188">
        <f t="shared" ref="M6:M17" si="3">SUM(K6:L6)</f>
        <v>91</v>
      </c>
      <c r="N6" s="91">
        <f t="shared" ref="N6:P17" si="4">IF(OR(K6=0,B6=0),0,K6/B6*100)</f>
        <v>43.75</v>
      </c>
      <c r="O6" s="194">
        <f t="shared" si="4"/>
        <v>57.142857142857139</v>
      </c>
      <c r="P6" s="196">
        <f t="shared" si="4"/>
        <v>51.123595505617978</v>
      </c>
    </row>
    <row r="7" spans="1:16" s="2" customFormat="1" ht="22.5" hidden="1" customHeight="1">
      <c r="A7" s="8" t="s">
        <v>7</v>
      </c>
      <c r="B7" s="161">
        <f t="shared" si="0"/>
        <v>68</v>
      </c>
      <c r="C7" s="168">
        <f t="shared" si="0"/>
        <v>76</v>
      </c>
      <c r="D7" s="130">
        <f t="shared" si="1"/>
        <v>144</v>
      </c>
      <c r="E7" s="175"/>
      <c r="F7" s="175"/>
      <c r="G7" s="175"/>
      <c r="H7" s="175"/>
      <c r="I7" s="175"/>
      <c r="J7" s="175"/>
      <c r="K7" s="162">
        <f t="shared" si="2"/>
        <v>33</v>
      </c>
      <c r="L7" s="169">
        <f t="shared" si="2"/>
        <v>43</v>
      </c>
      <c r="M7" s="130">
        <f t="shared" si="3"/>
        <v>76</v>
      </c>
      <c r="N7" s="139">
        <f t="shared" si="4"/>
        <v>48.529411764705884</v>
      </c>
      <c r="O7" s="145">
        <f t="shared" si="4"/>
        <v>56.578947368421048</v>
      </c>
      <c r="P7" s="151">
        <f t="shared" si="4"/>
        <v>52.777777777777779</v>
      </c>
    </row>
    <row r="8" spans="1:16" s="2" customFormat="1" ht="22.5" hidden="1" customHeight="1">
      <c r="A8" s="8" t="s">
        <v>11</v>
      </c>
      <c r="B8" s="161">
        <f t="shared" si="0"/>
        <v>88</v>
      </c>
      <c r="C8" s="168">
        <f t="shared" si="0"/>
        <v>80</v>
      </c>
      <c r="D8" s="130">
        <f t="shared" si="1"/>
        <v>168</v>
      </c>
      <c r="E8" s="175"/>
      <c r="F8" s="175"/>
      <c r="G8" s="175"/>
      <c r="H8" s="175"/>
      <c r="I8" s="175"/>
      <c r="J8" s="175"/>
      <c r="K8" s="162">
        <f t="shared" si="2"/>
        <v>50</v>
      </c>
      <c r="L8" s="169">
        <f t="shared" si="2"/>
        <v>50</v>
      </c>
      <c r="M8" s="130">
        <f t="shared" si="3"/>
        <v>100</v>
      </c>
      <c r="N8" s="139">
        <f t="shared" si="4"/>
        <v>56.81818181818182</v>
      </c>
      <c r="O8" s="145">
        <f t="shared" si="4"/>
        <v>62.5</v>
      </c>
      <c r="P8" s="151">
        <f t="shared" si="4"/>
        <v>59.523809523809526</v>
      </c>
    </row>
    <row r="9" spans="1:16" s="2" customFormat="1" ht="22.5" hidden="1" customHeight="1">
      <c r="A9" s="8" t="s">
        <v>5</v>
      </c>
      <c r="B9" s="161">
        <f t="shared" si="0"/>
        <v>120</v>
      </c>
      <c r="C9" s="168">
        <f t="shared" si="0"/>
        <v>116</v>
      </c>
      <c r="D9" s="130">
        <f t="shared" si="1"/>
        <v>236</v>
      </c>
      <c r="E9" s="175"/>
      <c r="F9" s="175"/>
      <c r="G9" s="175"/>
      <c r="H9" s="175"/>
      <c r="I9" s="175"/>
      <c r="J9" s="175"/>
      <c r="K9" s="162">
        <f t="shared" si="2"/>
        <v>67</v>
      </c>
      <c r="L9" s="169">
        <f t="shared" si="2"/>
        <v>76</v>
      </c>
      <c r="M9" s="130">
        <f t="shared" si="3"/>
        <v>143</v>
      </c>
      <c r="N9" s="139">
        <f t="shared" si="4"/>
        <v>55.833333333333336</v>
      </c>
      <c r="O9" s="145">
        <f t="shared" si="4"/>
        <v>65.517241379310349</v>
      </c>
      <c r="P9" s="151">
        <f t="shared" si="4"/>
        <v>60.593220338983059</v>
      </c>
    </row>
    <row r="10" spans="1:16" s="2" customFormat="1" ht="22.5" hidden="1" customHeight="1">
      <c r="A10" s="8" t="s">
        <v>17</v>
      </c>
      <c r="B10" s="161">
        <f t="shared" si="0"/>
        <v>121</v>
      </c>
      <c r="C10" s="168">
        <f t="shared" si="0"/>
        <v>112</v>
      </c>
      <c r="D10" s="130">
        <f t="shared" si="1"/>
        <v>233</v>
      </c>
      <c r="E10" s="175"/>
      <c r="F10" s="175"/>
      <c r="G10" s="175"/>
      <c r="H10" s="175"/>
      <c r="I10" s="175"/>
      <c r="J10" s="175"/>
      <c r="K10" s="162">
        <f t="shared" si="2"/>
        <v>72</v>
      </c>
      <c r="L10" s="169">
        <f t="shared" si="2"/>
        <v>71</v>
      </c>
      <c r="M10" s="130">
        <f t="shared" si="3"/>
        <v>143</v>
      </c>
      <c r="N10" s="139">
        <f t="shared" si="4"/>
        <v>59.504132231404959</v>
      </c>
      <c r="O10" s="145">
        <f t="shared" si="4"/>
        <v>63.392857142857139</v>
      </c>
      <c r="P10" s="151">
        <f t="shared" si="4"/>
        <v>61.373390557939913</v>
      </c>
    </row>
    <row r="11" spans="1:16" s="2" customFormat="1" ht="22.5" hidden="1" customHeight="1">
      <c r="A11" s="8" t="s">
        <v>4</v>
      </c>
      <c r="B11" s="161">
        <f t="shared" si="0"/>
        <v>133</v>
      </c>
      <c r="C11" s="168">
        <f t="shared" si="0"/>
        <v>148</v>
      </c>
      <c r="D11" s="130">
        <f t="shared" si="1"/>
        <v>281</v>
      </c>
      <c r="E11" s="175"/>
      <c r="F11" s="175"/>
      <c r="G11" s="175"/>
      <c r="H11" s="175"/>
      <c r="I11" s="175"/>
      <c r="J11" s="175"/>
      <c r="K11" s="162">
        <f t="shared" si="2"/>
        <v>86</v>
      </c>
      <c r="L11" s="169">
        <f t="shared" si="2"/>
        <v>110</v>
      </c>
      <c r="M11" s="130">
        <f t="shared" si="3"/>
        <v>196</v>
      </c>
      <c r="N11" s="139">
        <f t="shared" si="4"/>
        <v>64.661654135338338</v>
      </c>
      <c r="O11" s="145">
        <f t="shared" si="4"/>
        <v>74.324324324324323</v>
      </c>
      <c r="P11" s="151">
        <f t="shared" si="4"/>
        <v>69.7508896797153</v>
      </c>
    </row>
    <row r="12" spans="1:16" s="2" customFormat="1" ht="22.5" hidden="1" customHeight="1">
      <c r="A12" s="8" t="s">
        <v>10</v>
      </c>
      <c r="B12" s="161">
        <f t="shared" si="0"/>
        <v>156</v>
      </c>
      <c r="C12" s="168">
        <f t="shared" si="0"/>
        <v>173</v>
      </c>
      <c r="D12" s="130">
        <f t="shared" si="1"/>
        <v>329</v>
      </c>
      <c r="E12" s="175"/>
      <c r="F12" s="175"/>
      <c r="G12" s="175"/>
      <c r="H12" s="175"/>
      <c r="I12" s="175"/>
      <c r="J12" s="175"/>
      <c r="K12" s="162">
        <f t="shared" si="2"/>
        <v>105</v>
      </c>
      <c r="L12" s="169">
        <f t="shared" si="2"/>
        <v>116</v>
      </c>
      <c r="M12" s="130">
        <f t="shared" si="3"/>
        <v>221</v>
      </c>
      <c r="N12" s="139">
        <f t="shared" si="4"/>
        <v>67.307692307692307</v>
      </c>
      <c r="O12" s="145">
        <f t="shared" si="4"/>
        <v>67.052023121387279</v>
      </c>
      <c r="P12" s="151">
        <f t="shared" si="4"/>
        <v>67.17325227963525</v>
      </c>
    </row>
    <row r="13" spans="1:16" s="2" customFormat="1" ht="22.5" hidden="1" customHeight="1">
      <c r="A13" s="8" t="s">
        <v>14</v>
      </c>
      <c r="B13" s="161">
        <f t="shared" si="0"/>
        <v>160</v>
      </c>
      <c r="C13" s="168">
        <f t="shared" si="0"/>
        <v>171</v>
      </c>
      <c r="D13" s="130">
        <f t="shared" si="1"/>
        <v>331</v>
      </c>
      <c r="E13" s="175"/>
      <c r="F13" s="175"/>
      <c r="G13" s="175"/>
      <c r="H13" s="175"/>
      <c r="I13" s="175"/>
      <c r="J13" s="175"/>
      <c r="K13" s="162">
        <f t="shared" si="2"/>
        <v>111</v>
      </c>
      <c r="L13" s="169">
        <f t="shared" si="2"/>
        <v>116</v>
      </c>
      <c r="M13" s="130">
        <f t="shared" si="3"/>
        <v>227</v>
      </c>
      <c r="N13" s="139">
        <f t="shared" si="4"/>
        <v>69.375</v>
      </c>
      <c r="O13" s="145">
        <f t="shared" si="4"/>
        <v>67.836257309941516</v>
      </c>
      <c r="P13" s="151">
        <f t="shared" si="4"/>
        <v>68.580060422960713</v>
      </c>
    </row>
    <row r="14" spans="1:16" s="2" customFormat="1" ht="22.5" hidden="1" customHeight="1">
      <c r="A14" s="8" t="s">
        <v>20</v>
      </c>
      <c r="B14" s="161">
        <f t="shared" si="0"/>
        <v>170</v>
      </c>
      <c r="C14" s="168">
        <f t="shared" si="0"/>
        <v>179</v>
      </c>
      <c r="D14" s="130">
        <f t="shared" si="1"/>
        <v>349</v>
      </c>
      <c r="E14" s="175"/>
      <c r="F14" s="175"/>
      <c r="G14" s="175"/>
      <c r="H14" s="175"/>
      <c r="I14" s="175"/>
      <c r="J14" s="175"/>
      <c r="K14" s="162">
        <f t="shared" si="2"/>
        <v>121</v>
      </c>
      <c r="L14" s="169">
        <f t="shared" si="2"/>
        <v>124</v>
      </c>
      <c r="M14" s="130">
        <f t="shared" si="3"/>
        <v>245</v>
      </c>
      <c r="N14" s="139">
        <f t="shared" si="4"/>
        <v>71.17647058823529</v>
      </c>
      <c r="O14" s="145">
        <f t="shared" si="4"/>
        <v>69.273743016759781</v>
      </c>
      <c r="P14" s="151">
        <f t="shared" si="4"/>
        <v>70.200573065902589</v>
      </c>
    </row>
    <row r="15" spans="1:16" s="2" customFormat="1" ht="22.5" hidden="1" customHeight="1">
      <c r="A15" s="8" t="s">
        <v>23</v>
      </c>
      <c r="B15" s="161">
        <f t="shared" si="0"/>
        <v>161</v>
      </c>
      <c r="C15" s="168">
        <f t="shared" si="0"/>
        <v>161</v>
      </c>
      <c r="D15" s="130">
        <f t="shared" si="1"/>
        <v>322</v>
      </c>
      <c r="E15" s="174"/>
      <c r="F15" s="174"/>
      <c r="G15" s="174"/>
      <c r="H15" s="174"/>
      <c r="I15" s="174"/>
      <c r="J15" s="174"/>
      <c r="K15" s="161">
        <f t="shared" si="2"/>
        <v>117</v>
      </c>
      <c r="L15" s="168">
        <f t="shared" si="2"/>
        <v>115</v>
      </c>
      <c r="M15" s="130">
        <f t="shared" si="3"/>
        <v>232</v>
      </c>
      <c r="N15" s="139">
        <f t="shared" si="4"/>
        <v>72.67080745341616</v>
      </c>
      <c r="O15" s="145">
        <f t="shared" si="4"/>
        <v>71.428571428571431</v>
      </c>
      <c r="P15" s="151">
        <f t="shared" si="4"/>
        <v>72.049689440993788</v>
      </c>
    </row>
    <row r="16" spans="1:16" s="2" customFormat="1" ht="22.5" hidden="1" customHeight="1">
      <c r="A16" s="10" t="s">
        <v>35</v>
      </c>
      <c r="B16" s="162">
        <f t="shared" si="0"/>
        <v>512</v>
      </c>
      <c r="C16" s="169">
        <f t="shared" si="0"/>
        <v>784</v>
      </c>
      <c r="D16" s="172">
        <f t="shared" si="1"/>
        <v>1296</v>
      </c>
      <c r="E16" s="176"/>
      <c r="F16" s="176"/>
      <c r="G16" s="176"/>
      <c r="H16" s="176"/>
      <c r="I16" s="176"/>
      <c r="J16" s="176"/>
      <c r="K16" s="162">
        <f t="shared" si="2"/>
        <v>332</v>
      </c>
      <c r="L16" s="169">
        <f t="shared" si="2"/>
        <v>425</v>
      </c>
      <c r="M16" s="130">
        <f t="shared" si="3"/>
        <v>757</v>
      </c>
      <c r="N16" s="190">
        <f t="shared" si="4"/>
        <v>64.84375</v>
      </c>
      <c r="O16" s="195">
        <f t="shared" si="4"/>
        <v>54.209183673469383</v>
      </c>
      <c r="P16" s="197">
        <f t="shared" si="4"/>
        <v>58.410493827160494</v>
      </c>
    </row>
    <row r="17" spans="1:24" s="2" customFormat="1" ht="22.5" hidden="1" customHeight="1">
      <c r="A17" s="11" t="s">
        <v>34</v>
      </c>
      <c r="B17" s="42">
        <f>SUM(B6:B16)</f>
        <v>1769</v>
      </c>
      <c r="C17" s="22">
        <f>SUM(C6:C16)</f>
        <v>2098</v>
      </c>
      <c r="D17" s="37">
        <f>SUM(D6:D16)</f>
        <v>3867</v>
      </c>
      <c r="E17" s="177"/>
      <c r="F17" s="177"/>
      <c r="G17" s="177"/>
      <c r="H17" s="177"/>
      <c r="I17" s="177"/>
      <c r="J17" s="177"/>
      <c r="K17" s="42">
        <f>SUM(K6:K16)</f>
        <v>1129</v>
      </c>
      <c r="L17" s="22">
        <f>SUM(L6:L16)</f>
        <v>1302</v>
      </c>
      <c r="M17" s="37">
        <f t="shared" si="3"/>
        <v>2431</v>
      </c>
      <c r="N17" s="143">
        <f t="shared" si="4"/>
        <v>63.821368004522327</v>
      </c>
      <c r="O17" s="149">
        <f t="shared" si="4"/>
        <v>62.059103908484268</v>
      </c>
      <c r="P17" s="155">
        <f t="shared" si="4"/>
        <v>62.865270235324545</v>
      </c>
    </row>
    <row r="18" spans="1:24" hidden="1"/>
    <row r="19" spans="1:24" hidden="1"/>
    <row r="20" spans="1:24" s="2" customFormat="1" ht="22.5" customHeight="1">
      <c r="A20" s="156" t="str">
        <f>'4修道第2'!A20:L20</f>
        <v>令和７年７月２０日執行　参議院議員通常選挙</v>
      </c>
      <c r="B20" s="163"/>
      <c r="C20" s="163"/>
      <c r="D20" s="163"/>
      <c r="E20" s="163"/>
      <c r="F20" s="163"/>
      <c r="G20" s="163"/>
      <c r="H20" s="163"/>
      <c r="I20" s="163"/>
      <c r="J20" s="163"/>
      <c r="K20" s="163"/>
      <c r="L20" s="184"/>
      <c r="M20" s="15" t="s">
        <v>80</v>
      </c>
      <c r="N20" s="31"/>
      <c r="O20" s="15" t="s">
        <v>81</v>
      </c>
      <c r="P20" s="31"/>
    </row>
    <row r="21" spans="1:24" s="2" customFormat="1" ht="22.5" customHeight="1">
      <c r="A21" s="5" t="s">
        <v>24</v>
      </c>
      <c r="B21" s="15" t="s">
        <v>25</v>
      </c>
      <c r="C21" s="24"/>
      <c r="D21" s="31"/>
      <c r="E21" s="15" t="s">
        <v>59</v>
      </c>
      <c r="F21" s="24"/>
      <c r="G21" s="31"/>
      <c r="H21" s="15" t="s">
        <v>63</v>
      </c>
      <c r="I21" s="24"/>
      <c r="J21" s="31"/>
      <c r="K21" s="15" t="s">
        <v>26</v>
      </c>
      <c r="L21" s="24"/>
      <c r="M21" s="31"/>
      <c r="N21" s="15" t="s">
        <v>29</v>
      </c>
      <c r="O21" s="24"/>
      <c r="P21" s="31"/>
    </row>
    <row r="22" spans="1:24" s="2" customFormat="1" ht="22.5" customHeight="1">
      <c r="A22" s="6"/>
      <c r="B22" s="46" t="s">
        <v>30</v>
      </c>
      <c r="C22" s="25" t="s">
        <v>33</v>
      </c>
      <c r="D22" s="58" t="s">
        <v>34</v>
      </c>
      <c r="E22" s="46" t="s">
        <v>30</v>
      </c>
      <c r="F22" s="25" t="s">
        <v>33</v>
      </c>
      <c r="G22" s="58" t="s">
        <v>34</v>
      </c>
      <c r="H22" s="46" t="s">
        <v>30</v>
      </c>
      <c r="I22" s="25" t="s">
        <v>33</v>
      </c>
      <c r="J22" s="58" t="s">
        <v>34</v>
      </c>
      <c r="K22" s="46" t="s">
        <v>30</v>
      </c>
      <c r="L22" s="25" t="s">
        <v>33</v>
      </c>
      <c r="M22" s="58" t="s">
        <v>34</v>
      </c>
      <c r="N22" s="46" t="s">
        <v>30</v>
      </c>
      <c r="O22" s="25" t="s">
        <v>33</v>
      </c>
      <c r="P22" s="58" t="s">
        <v>34</v>
      </c>
    </row>
    <row r="23" spans="1:24" s="2" customFormat="1" ht="22.5" customHeight="1">
      <c r="A23" s="157" t="s">
        <v>69</v>
      </c>
      <c r="B23" s="164">
        <v>16</v>
      </c>
      <c r="C23" s="170">
        <v>20</v>
      </c>
      <c r="D23" s="171">
        <f t="shared" ref="D23:D35" si="5">SUM(B23:C23)</f>
        <v>36</v>
      </c>
      <c r="E23" s="164">
        <v>3</v>
      </c>
      <c r="F23" s="170">
        <v>8</v>
      </c>
      <c r="G23" s="171">
        <f t="shared" ref="G23:G35" si="6">SUM(E23:F23)</f>
        <v>11</v>
      </c>
      <c r="H23" s="164">
        <v>6</v>
      </c>
      <c r="I23" s="170">
        <v>5</v>
      </c>
      <c r="J23" s="171">
        <f t="shared" ref="J23:J35" si="7">SUM(H23:I23)</f>
        <v>11</v>
      </c>
      <c r="K23" s="180">
        <f t="shared" ref="K23:L35" si="8">E23+H23</f>
        <v>9</v>
      </c>
      <c r="L23" s="185">
        <f t="shared" si="8"/>
        <v>13</v>
      </c>
      <c r="M23" s="189">
        <f t="shared" ref="M23:M35" si="9">SUM(K23:L23)</f>
        <v>22</v>
      </c>
      <c r="N23" s="91">
        <f t="shared" ref="N23:P36" si="10">IF(OR(K23=0,B23=0),0,K23/B23*100)</f>
        <v>56.25</v>
      </c>
      <c r="O23" s="97">
        <f t="shared" si="10"/>
        <v>65</v>
      </c>
      <c r="P23" s="103">
        <f t="shared" si="10"/>
        <v>61.111111111111114</v>
      </c>
      <c r="Q23" s="158"/>
      <c r="R23" s="198"/>
      <c r="S23" s="1" t="s">
        <v>28</v>
      </c>
      <c r="T23" s="1"/>
      <c r="U23" s="1"/>
      <c r="V23" s="1"/>
      <c r="W23" s="1"/>
      <c r="X23" s="1"/>
    </row>
    <row r="24" spans="1:24" s="2" customFormat="1" ht="22.5" customHeight="1">
      <c r="A24" s="157" t="s">
        <v>70</v>
      </c>
      <c r="B24" s="164">
        <v>19</v>
      </c>
      <c r="C24" s="170">
        <v>21</v>
      </c>
      <c r="D24" s="171">
        <f t="shared" si="5"/>
        <v>40</v>
      </c>
      <c r="E24" s="164">
        <v>2</v>
      </c>
      <c r="F24" s="170">
        <v>7</v>
      </c>
      <c r="G24" s="171">
        <f t="shared" si="6"/>
        <v>9</v>
      </c>
      <c r="H24" s="164">
        <v>5</v>
      </c>
      <c r="I24" s="170">
        <v>2</v>
      </c>
      <c r="J24" s="171">
        <f t="shared" si="7"/>
        <v>7</v>
      </c>
      <c r="K24" s="181">
        <f t="shared" si="8"/>
        <v>7</v>
      </c>
      <c r="L24" s="186">
        <f t="shared" si="8"/>
        <v>9</v>
      </c>
      <c r="M24" s="130">
        <f t="shared" si="9"/>
        <v>16</v>
      </c>
      <c r="N24" s="139">
        <f t="shared" si="10"/>
        <v>36.84210526315789</v>
      </c>
      <c r="O24" s="145">
        <f t="shared" si="10"/>
        <v>42.857142857142854</v>
      </c>
      <c r="P24" s="151">
        <f t="shared" si="10"/>
        <v>40</v>
      </c>
      <c r="R24" s="1"/>
      <c r="S24" s="1" t="s">
        <v>61</v>
      </c>
      <c r="T24" s="1"/>
      <c r="U24" s="1"/>
      <c r="V24" s="1"/>
      <c r="W24" s="1"/>
      <c r="X24" s="1"/>
    </row>
    <row r="25" spans="1:24" s="2" customFormat="1" ht="22.5" customHeight="1">
      <c r="A25" s="65" t="s">
        <v>0</v>
      </c>
      <c r="B25" s="164">
        <v>80</v>
      </c>
      <c r="C25" s="170">
        <v>98</v>
      </c>
      <c r="D25" s="171">
        <f t="shared" si="5"/>
        <v>178</v>
      </c>
      <c r="E25" s="164">
        <v>20</v>
      </c>
      <c r="F25" s="170">
        <v>34</v>
      </c>
      <c r="G25" s="171">
        <f t="shared" si="6"/>
        <v>54</v>
      </c>
      <c r="H25" s="164">
        <v>15</v>
      </c>
      <c r="I25" s="170">
        <v>22</v>
      </c>
      <c r="J25" s="171">
        <f t="shared" si="7"/>
        <v>37</v>
      </c>
      <c r="K25" s="181">
        <f t="shared" si="8"/>
        <v>35</v>
      </c>
      <c r="L25" s="186">
        <f t="shared" si="8"/>
        <v>56</v>
      </c>
      <c r="M25" s="171">
        <f t="shared" si="9"/>
        <v>91</v>
      </c>
      <c r="N25" s="191">
        <f t="shared" si="10"/>
        <v>43.75</v>
      </c>
      <c r="O25" s="101">
        <f t="shared" si="10"/>
        <v>57.142857142857139</v>
      </c>
      <c r="P25" s="107">
        <f t="shared" si="10"/>
        <v>51.123595505617978</v>
      </c>
      <c r="S25" s="1" t="s">
        <v>21</v>
      </c>
      <c r="T25" s="1"/>
      <c r="U25" s="1"/>
      <c r="V25" s="1"/>
      <c r="W25" s="1"/>
      <c r="X25" s="1"/>
    </row>
    <row r="26" spans="1:24" s="2" customFormat="1" ht="22.5" customHeight="1">
      <c r="A26" s="8" t="s">
        <v>7</v>
      </c>
      <c r="B26" s="164">
        <v>68</v>
      </c>
      <c r="C26" s="170">
        <v>76</v>
      </c>
      <c r="D26" s="130">
        <f t="shared" si="5"/>
        <v>144</v>
      </c>
      <c r="E26" s="164">
        <v>19</v>
      </c>
      <c r="F26" s="170">
        <v>30</v>
      </c>
      <c r="G26" s="130">
        <f t="shared" si="6"/>
        <v>49</v>
      </c>
      <c r="H26" s="164">
        <v>14</v>
      </c>
      <c r="I26" s="170">
        <v>13</v>
      </c>
      <c r="J26" s="130">
        <f t="shared" si="7"/>
        <v>27</v>
      </c>
      <c r="K26" s="181">
        <f t="shared" si="8"/>
        <v>33</v>
      </c>
      <c r="L26" s="186">
        <f t="shared" si="8"/>
        <v>43</v>
      </c>
      <c r="M26" s="130">
        <f t="shared" si="9"/>
        <v>76</v>
      </c>
      <c r="N26" s="139">
        <f t="shared" si="10"/>
        <v>48.529411764705884</v>
      </c>
      <c r="O26" s="145">
        <f t="shared" si="10"/>
        <v>56.578947368421048</v>
      </c>
      <c r="P26" s="151">
        <f t="shared" si="10"/>
        <v>52.777777777777779</v>
      </c>
    </row>
    <row r="27" spans="1:24" s="2" customFormat="1" ht="22.5" customHeight="1">
      <c r="A27" s="8" t="s">
        <v>11</v>
      </c>
      <c r="B27" s="164">
        <v>88</v>
      </c>
      <c r="C27" s="170">
        <v>80</v>
      </c>
      <c r="D27" s="130">
        <f t="shared" si="5"/>
        <v>168</v>
      </c>
      <c r="E27" s="164">
        <v>34</v>
      </c>
      <c r="F27" s="170">
        <v>31</v>
      </c>
      <c r="G27" s="130">
        <f t="shared" si="6"/>
        <v>65</v>
      </c>
      <c r="H27" s="164">
        <v>16</v>
      </c>
      <c r="I27" s="170">
        <v>19</v>
      </c>
      <c r="J27" s="130">
        <f t="shared" si="7"/>
        <v>35</v>
      </c>
      <c r="K27" s="181">
        <f t="shared" si="8"/>
        <v>50</v>
      </c>
      <c r="L27" s="186">
        <f t="shared" si="8"/>
        <v>50</v>
      </c>
      <c r="M27" s="130">
        <f t="shared" si="9"/>
        <v>100</v>
      </c>
      <c r="N27" s="139">
        <f t="shared" si="10"/>
        <v>56.81818181818182</v>
      </c>
      <c r="O27" s="145">
        <f t="shared" si="10"/>
        <v>62.5</v>
      </c>
      <c r="P27" s="151">
        <f t="shared" si="10"/>
        <v>59.523809523809526</v>
      </c>
      <c r="R27" s="199"/>
      <c r="S27" s="1" t="s">
        <v>16</v>
      </c>
    </row>
    <row r="28" spans="1:24" s="2" customFormat="1" ht="22.5" customHeight="1">
      <c r="A28" s="8" t="s">
        <v>5</v>
      </c>
      <c r="B28" s="164">
        <v>120</v>
      </c>
      <c r="C28" s="170">
        <v>116</v>
      </c>
      <c r="D28" s="130">
        <f t="shared" si="5"/>
        <v>236</v>
      </c>
      <c r="E28" s="164">
        <v>40</v>
      </c>
      <c r="F28" s="170">
        <v>45</v>
      </c>
      <c r="G28" s="130">
        <f t="shared" si="6"/>
        <v>85</v>
      </c>
      <c r="H28" s="164">
        <v>27</v>
      </c>
      <c r="I28" s="170">
        <v>31</v>
      </c>
      <c r="J28" s="130">
        <f t="shared" si="7"/>
        <v>58</v>
      </c>
      <c r="K28" s="181">
        <f t="shared" si="8"/>
        <v>67</v>
      </c>
      <c r="L28" s="186">
        <f t="shared" si="8"/>
        <v>76</v>
      </c>
      <c r="M28" s="130">
        <f t="shared" si="9"/>
        <v>143</v>
      </c>
      <c r="N28" s="139">
        <f t="shared" si="10"/>
        <v>55.833333333333336</v>
      </c>
      <c r="O28" s="145">
        <f t="shared" si="10"/>
        <v>65.517241379310349</v>
      </c>
      <c r="P28" s="151">
        <f t="shared" si="10"/>
        <v>60.593220338983059</v>
      </c>
      <c r="S28" s="1" t="s">
        <v>62</v>
      </c>
    </row>
    <row r="29" spans="1:24" s="2" customFormat="1" ht="22.5" customHeight="1">
      <c r="A29" s="8" t="s">
        <v>17</v>
      </c>
      <c r="B29" s="164">
        <v>121</v>
      </c>
      <c r="C29" s="170">
        <v>112</v>
      </c>
      <c r="D29" s="130">
        <f t="shared" si="5"/>
        <v>233</v>
      </c>
      <c r="E29" s="164">
        <v>39</v>
      </c>
      <c r="F29" s="170">
        <v>42</v>
      </c>
      <c r="G29" s="130">
        <f t="shared" si="6"/>
        <v>81</v>
      </c>
      <c r="H29" s="164">
        <v>33</v>
      </c>
      <c r="I29" s="170">
        <v>29</v>
      </c>
      <c r="J29" s="130">
        <f t="shared" si="7"/>
        <v>62</v>
      </c>
      <c r="K29" s="181">
        <f t="shared" si="8"/>
        <v>72</v>
      </c>
      <c r="L29" s="186">
        <f t="shared" si="8"/>
        <v>71</v>
      </c>
      <c r="M29" s="130">
        <f t="shared" si="9"/>
        <v>143</v>
      </c>
      <c r="N29" s="139">
        <f t="shared" si="10"/>
        <v>59.504132231404959</v>
      </c>
      <c r="O29" s="145">
        <f t="shared" si="10"/>
        <v>63.392857142857139</v>
      </c>
      <c r="P29" s="151">
        <f t="shared" si="10"/>
        <v>61.373390557939913</v>
      </c>
    </row>
    <row r="30" spans="1:24" s="2" customFormat="1" ht="22.5" customHeight="1">
      <c r="A30" s="8" t="s">
        <v>4</v>
      </c>
      <c r="B30" s="164">
        <v>133</v>
      </c>
      <c r="C30" s="170">
        <v>148</v>
      </c>
      <c r="D30" s="130">
        <f t="shared" si="5"/>
        <v>281</v>
      </c>
      <c r="E30" s="164">
        <v>46</v>
      </c>
      <c r="F30" s="170">
        <v>64</v>
      </c>
      <c r="G30" s="130">
        <f t="shared" si="6"/>
        <v>110</v>
      </c>
      <c r="H30" s="164">
        <v>40</v>
      </c>
      <c r="I30" s="170">
        <v>46</v>
      </c>
      <c r="J30" s="130">
        <f t="shared" si="7"/>
        <v>86</v>
      </c>
      <c r="K30" s="181">
        <f t="shared" si="8"/>
        <v>86</v>
      </c>
      <c r="L30" s="186">
        <f t="shared" si="8"/>
        <v>110</v>
      </c>
      <c r="M30" s="130">
        <f t="shared" si="9"/>
        <v>196</v>
      </c>
      <c r="N30" s="139">
        <f t="shared" si="10"/>
        <v>64.661654135338338</v>
      </c>
      <c r="O30" s="145">
        <f t="shared" si="10"/>
        <v>74.324324324324323</v>
      </c>
      <c r="P30" s="151">
        <f t="shared" si="10"/>
        <v>69.7508896797153</v>
      </c>
    </row>
    <row r="31" spans="1:24" s="2" customFormat="1" ht="22.5" customHeight="1">
      <c r="A31" s="8" t="s">
        <v>10</v>
      </c>
      <c r="B31" s="164">
        <v>156</v>
      </c>
      <c r="C31" s="170">
        <v>173</v>
      </c>
      <c r="D31" s="130">
        <f t="shared" si="5"/>
        <v>329</v>
      </c>
      <c r="E31" s="164">
        <v>61</v>
      </c>
      <c r="F31" s="170">
        <v>76</v>
      </c>
      <c r="G31" s="130">
        <f t="shared" si="6"/>
        <v>137</v>
      </c>
      <c r="H31" s="164">
        <v>44</v>
      </c>
      <c r="I31" s="170">
        <v>40</v>
      </c>
      <c r="J31" s="130">
        <f t="shared" si="7"/>
        <v>84</v>
      </c>
      <c r="K31" s="181">
        <f t="shared" si="8"/>
        <v>105</v>
      </c>
      <c r="L31" s="186">
        <f t="shared" si="8"/>
        <v>116</v>
      </c>
      <c r="M31" s="130">
        <f t="shared" si="9"/>
        <v>221</v>
      </c>
      <c r="N31" s="139">
        <f t="shared" si="10"/>
        <v>67.307692307692307</v>
      </c>
      <c r="O31" s="145">
        <f t="shared" si="10"/>
        <v>67.052023121387279</v>
      </c>
      <c r="P31" s="151">
        <f t="shared" si="10"/>
        <v>67.17325227963525</v>
      </c>
    </row>
    <row r="32" spans="1:24" s="2" customFormat="1" ht="22.5" customHeight="1">
      <c r="A32" s="8" t="s">
        <v>14</v>
      </c>
      <c r="B32" s="164">
        <v>160</v>
      </c>
      <c r="C32" s="170">
        <v>171</v>
      </c>
      <c r="D32" s="130">
        <f t="shared" si="5"/>
        <v>331</v>
      </c>
      <c r="E32" s="164">
        <v>61</v>
      </c>
      <c r="F32" s="170">
        <v>67</v>
      </c>
      <c r="G32" s="130">
        <f t="shared" si="6"/>
        <v>128</v>
      </c>
      <c r="H32" s="164">
        <v>50</v>
      </c>
      <c r="I32" s="170">
        <v>49</v>
      </c>
      <c r="J32" s="130">
        <f t="shared" si="7"/>
        <v>99</v>
      </c>
      <c r="K32" s="181">
        <f t="shared" si="8"/>
        <v>111</v>
      </c>
      <c r="L32" s="186">
        <f t="shared" si="8"/>
        <v>116</v>
      </c>
      <c r="M32" s="130">
        <f t="shared" si="9"/>
        <v>227</v>
      </c>
      <c r="N32" s="139">
        <f t="shared" si="10"/>
        <v>69.375</v>
      </c>
      <c r="O32" s="145">
        <f t="shared" si="10"/>
        <v>67.836257309941516</v>
      </c>
      <c r="P32" s="151">
        <f t="shared" si="10"/>
        <v>68.580060422960713</v>
      </c>
    </row>
    <row r="33" spans="1:16" s="2" customFormat="1" ht="22.5" customHeight="1">
      <c r="A33" s="8" t="s">
        <v>20</v>
      </c>
      <c r="B33" s="164">
        <v>170</v>
      </c>
      <c r="C33" s="170">
        <v>179</v>
      </c>
      <c r="D33" s="130">
        <f t="shared" si="5"/>
        <v>349</v>
      </c>
      <c r="E33" s="164">
        <v>62</v>
      </c>
      <c r="F33" s="170">
        <v>75</v>
      </c>
      <c r="G33" s="130">
        <f t="shared" si="6"/>
        <v>137</v>
      </c>
      <c r="H33" s="164">
        <v>59</v>
      </c>
      <c r="I33" s="170">
        <v>49</v>
      </c>
      <c r="J33" s="130">
        <f t="shared" si="7"/>
        <v>108</v>
      </c>
      <c r="K33" s="181">
        <f t="shared" si="8"/>
        <v>121</v>
      </c>
      <c r="L33" s="186">
        <f t="shared" si="8"/>
        <v>124</v>
      </c>
      <c r="M33" s="130">
        <f t="shared" si="9"/>
        <v>245</v>
      </c>
      <c r="N33" s="139">
        <f t="shared" si="10"/>
        <v>71.17647058823529</v>
      </c>
      <c r="O33" s="145">
        <f t="shared" si="10"/>
        <v>69.273743016759781</v>
      </c>
      <c r="P33" s="151">
        <f t="shared" si="10"/>
        <v>70.200573065902589</v>
      </c>
    </row>
    <row r="34" spans="1:16" s="2" customFormat="1" ht="22.5" customHeight="1">
      <c r="A34" s="8" t="s">
        <v>23</v>
      </c>
      <c r="B34" s="164">
        <v>161</v>
      </c>
      <c r="C34" s="170">
        <v>161</v>
      </c>
      <c r="D34" s="130">
        <f t="shared" si="5"/>
        <v>322</v>
      </c>
      <c r="E34" s="164">
        <v>70</v>
      </c>
      <c r="F34" s="170">
        <v>72</v>
      </c>
      <c r="G34" s="130">
        <f t="shared" si="6"/>
        <v>142</v>
      </c>
      <c r="H34" s="164">
        <v>47</v>
      </c>
      <c r="I34" s="170">
        <v>43</v>
      </c>
      <c r="J34" s="130">
        <f t="shared" si="7"/>
        <v>90</v>
      </c>
      <c r="K34" s="181">
        <f t="shared" si="8"/>
        <v>117</v>
      </c>
      <c r="L34" s="186">
        <f t="shared" si="8"/>
        <v>115</v>
      </c>
      <c r="M34" s="130">
        <f t="shared" si="9"/>
        <v>232</v>
      </c>
      <c r="N34" s="139">
        <f t="shared" si="10"/>
        <v>72.67080745341616</v>
      </c>
      <c r="O34" s="145">
        <f t="shared" si="10"/>
        <v>71.428571428571431</v>
      </c>
      <c r="P34" s="151">
        <f t="shared" si="10"/>
        <v>72.049689440993788</v>
      </c>
    </row>
    <row r="35" spans="1:16" s="2" customFormat="1" ht="22.5" customHeight="1">
      <c r="A35" s="10" t="s">
        <v>35</v>
      </c>
      <c r="B35" s="200">
        <v>512</v>
      </c>
      <c r="C35" s="201">
        <v>784</v>
      </c>
      <c r="D35" s="172">
        <f t="shared" si="5"/>
        <v>1296</v>
      </c>
      <c r="E35" s="164">
        <v>180</v>
      </c>
      <c r="F35" s="170">
        <v>256</v>
      </c>
      <c r="G35" s="172">
        <f t="shared" si="6"/>
        <v>436</v>
      </c>
      <c r="H35" s="164">
        <v>152</v>
      </c>
      <c r="I35" s="170">
        <v>169</v>
      </c>
      <c r="J35" s="172">
        <f t="shared" si="7"/>
        <v>321</v>
      </c>
      <c r="K35" s="182">
        <f t="shared" si="8"/>
        <v>332</v>
      </c>
      <c r="L35" s="187">
        <f t="shared" si="8"/>
        <v>425</v>
      </c>
      <c r="M35" s="130">
        <f t="shared" si="9"/>
        <v>757</v>
      </c>
      <c r="N35" s="190">
        <f t="shared" si="10"/>
        <v>64.84375</v>
      </c>
      <c r="O35" s="195">
        <f t="shared" si="10"/>
        <v>54.209183673469383</v>
      </c>
      <c r="P35" s="197">
        <f t="shared" si="10"/>
        <v>58.410493827160494</v>
      </c>
    </row>
    <row r="36" spans="1:16" s="2" customFormat="1" ht="22.5" customHeight="1">
      <c r="A36" s="11" t="s">
        <v>34</v>
      </c>
      <c r="B36" s="42">
        <f t="shared" ref="B36:M36" si="11">SUM(B23:B35)</f>
        <v>1804</v>
      </c>
      <c r="C36" s="22">
        <f t="shared" si="11"/>
        <v>2139</v>
      </c>
      <c r="D36" s="37">
        <f t="shared" si="11"/>
        <v>3943</v>
      </c>
      <c r="E36" s="42">
        <f t="shared" si="11"/>
        <v>637</v>
      </c>
      <c r="F36" s="22">
        <f t="shared" si="11"/>
        <v>807</v>
      </c>
      <c r="G36" s="37">
        <f t="shared" si="11"/>
        <v>1444</v>
      </c>
      <c r="H36" s="42">
        <f t="shared" si="11"/>
        <v>508</v>
      </c>
      <c r="I36" s="22">
        <f t="shared" si="11"/>
        <v>517</v>
      </c>
      <c r="J36" s="37">
        <f t="shared" si="11"/>
        <v>1025</v>
      </c>
      <c r="K36" s="42">
        <f t="shared" si="11"/>
        <v>1145</v>
      </c>
      <c r="L36" s="22">
        <f t="shared" si="11"/>
        <v>1324</v>
      </c>
      <c r="M36" s="37">
        <f t="shared" si="11"/>
        <v>2469</v>
      </c>
      <c r="N36" s="143">
        <f t="shared" si="10"/>
        <v>63.470066518846998</v>
      </c>
      <c r="O36" s="149">
        <f t="shared" si="10"/>
        <v>61.898083216456293</v>
      </c>
      <c r="P36" s="155">
        <f t="shared" si="10"/>
        <v>62.617296474765404</v>
      </c>
    </row>
    <row r="38" spans="1:16" s="2" customFormat="1" ht="13.5">
      <c r="A38" s="158" t="s">
        <v>9</v>
      </c>
      <c r="B38" s="165">
        <f>B36</f>
        <v>1804</v>
      </c>
      <c r="C38" s="165">
        <f>C36</f>
        <v>2139</v>
      </c>
      <c r="D38" s="173">
        <f>SUM(B38:C38)</f>
        <v>3943</v>
      </c>
      <c r="E38" s="178">
        <f>E36</f>
        <v>637</v>
      </c>
      <c r="F38" s="178">
        <f>F36</f>
        <v>807</v>
      </c>
      <c r="G38" s="173">
        <f>SUM(E38:F38)</f>
        <v>1444</v>
      </c>
      <c r="H38" s="178">
        <f>H36</f>
        <v>508</v>
      </c>
      <c r="I38" s="178">
        <f>I36</f>
        <v>517</v>
      </c>
      <c r="J38" s="173">
        <f>SUM(H38:I38)</f>
        <v>1025</v>
      </c>
      <c r="K38" s="165">
        <f>K36</f>
        <v>1145</v>
      </c>
      <c r="L38" s="165">
        <f>L36</f>
        <v>1324</v>
      </c>
      <c r="M38" s="173">
        <f>SUM(K38:L38)</f>
        <v>2469</v>
      </c>
      <c r="N38" s="192">
        <f>IF(OR(K38=0,B38=0),0,K38/B38*100)</f>
        <v>63.470066518846998</v>
      </c>
      <c r="O38" s="192">
        <f>IF(OR(L38=0,C38=0),0,L38/C38*100)</f>
        <v>61.898083216456293</v>
      </c>
      <c r="P38" s="192">
        <f>IF(OR(M38=0,D38=0),0,M38/D38*100)</f>
        <v>62.617296474765404</v>
      </c>
    </row>
    <row r="39" spans="1:16" s="2" customFormat="1" ht="13.5">
      <c r="B39" s="166"/>
      <c r="C39" s="166"/>
      <c r="D39" s="166"/>
      <c r="E39" s="166"/>
      <c r="F39" s="166"/>
      <c r="G39" s="166"/>
      <c r="H39" s="166"/>
      <c r="I39" s="166">
        <v>31</v>
      </c>
      <c r="J39" s="166"/>
      <c r="K39" s="166"/>
      <c r="L39" s="166"/>
      <c r="M39" s="166"/>
    </row>
    <row r="40" spans="1:16" s="2" customFormat="1" ht="13.5">
      <c r="A40" s="159" t="s">
        <v>69</v>
      </c>
      <c r="B40" s="167">
        <f t="shared" ref="B40:B52" si="12">ROUND(IF(B23=0,0,B23*$B$38/$B$36),0)</f>
        <v>16</v>
      </c>
      <c r="C40" s="167">
        <f t="shared" ref="C40:C52" si="13">ROUND(IF(C23=0,0,C23*$C$38/$C$36),0)</f>
        <v>20</v>
      </c>
      <c r="D40" s="166">
        <f t="shared" ref="D40:D52" si="14">SUM(B40:C40)</f>
        <v>36</v>
      </c>
      <c r="E40" s="167">
        <f t="shared" ref="E40:E52" si="15">ROUND(IF(E23=0,0,E23*$E$38/$E$36),0)</f>
        <v>3</v>
      </c>
      <c r="F40" s="167">
        <f t="shared" ref="F40:F52" si="16">ROUND(IF(F23=0,0,F23*$F$38/$F$36),0)</f>
        <v>8</v>
      </c>
      <c r="G40" s="166">
        <f t="shared" ref="G40:G52" si="17">SUM(E40:F40)</f>
        <v>11</v>
      </c>
      <c r="H40" s="167">
        <f t="shared" ref="H40:H52" si="18">ROUND(IF(H23=0,0,H23*$H$38/$H$36),0)</f>
        <v>6</v>
      </c>
      <c r="I40" s="167">
        <f t="shared" ref="I40:I52" si="19">ROUND(IF(I23=0,0,I23*$I$38/$I$36),0)</f>
        <v>5</v>
      </c>
      <c r="J40" s="166">
        <f t="shared" ref="J40:J52" si="20">SUM(H40:I40)</f>
        <v>11</v>
      </c>
      <c r="K40" s="167">
        <f t="shared" ref="K40:K52" si="21">ROUND(IF(K23=0,0,K23*$K$38/$K$36),0)</f>
        <v>9</v>
      </c>
      <c r="L40" s="167">
        <f t="shared" ref="L40:L52" si="22">ROUND(IF(L23=0,0,L23*$L$38/$L$36),0)</f>
        <v>13</v>
      </c>
      <c r="M40" s="166">
        <f t="shared" ref="M40:M52" si="23">SUM(K40:L40)</f>
        <v>22</v>
      </c>
      <c r="N40" s="193">
        <f t="shared" ref="N40:P52" si="24">IF(OR(K40=0,B40=0),0,K40/B40*100)</f>
        <v>56.25</v>
      </c>
      <c r="O40" s="193">
        <f t="shared" si="24"/>
        <v>65</v>
      </c>
      <c r="P40" s="193">
        <f t="shared" si="24"/>
        <v>61.111111111111114</v>
      </c>
    </row>
    <row r="41" spans="1:16" s="2" customFormat="1" ht="13.5">
      <c r="A41" s="159" t="s">
        <v>70</v>
      </c>
      <c r="B41" s="167">
        <f t="shared" si="12"/>
        <v>19</v>
      </c>
      <c r="C41" s="167">
        <f t="shared" si="13"/>
        <v>21</v>
      </c>
      <c r="D41" s="166">
        <f t="shared" si="14"/>
        <v>40</v>
      </c>
      <c r="E41" s="167">
        <f t="shared" si="15"/>
        <v>2</v>
      </c>
      <c r="F41" s="167">
        <f t="shared" si="16"/>
        <v>7</v>
      </c>
      <c r="G41" s="166">
        <f t="shared" si="17"/>
        <v>9</v>
      </c>
      <c r="H41" s="167">
        <f t="shared" si="18"/>
        <v>5</v>
      </c>
      <c r="I41" s="167">
        <f t="shared" si="19"/>
        <v>2</v>
      </c>
      <c r="J41" s="166">
        <f t="shared" si="20"/>
        <v>7</v>
      </c>
      <c r="K41" s="167">
        <f t="shared" si="21"/>
        <v>7</v>
      </c>
      <c r="L41" s="167">
        <f t="shared" si="22"/>
        <v>9</v>
      </c>
      <c r="M41" s="166">
        <f t="shared" si="23"/>
        <v>16</v>
      </c>
      <c r="N41" s="193">
        <f t="shared" si="24"/>
        <v>36.84210526315789</v>
      </c>
      <c r="O41" s="193">
        <f t="shared" si="24"/>
        <v>42.857142857142854</v>
      </c>
      <c r="P41" s="193">
        <f t="shared" si="24"/>
        <v>40</v>
      </c>
    </row>
    <row r="42" spans="1:16" s="2" customFormat="1" ht="13.5">
      <c r="A42" s="160" t="s">
        <v>0</v>
      </c>
      <c r="B42" s="167">
        <f t="shared" si="12"/>
        <v>80</v>
      </c>
      <c r="C42" s="167">
        <f t="shared" si="13"/>
        <v>98</v>
      </c>
      <c r="D42" s="166">
        <f t="shared" si="14"/>
        <v>178</v>
      </c>
      <c r="E42" s="167">
        <f t="shared" si="15"/>
        <v>20</v>
      </c>
      <c r="F42" s="167">
        <f t="shared" si="16"/>
        <v>34</v>
      </c>
      <c r="G42" s="166">
        <f t="shared" si="17"/>
        <v>54</v>
      </c>
      <c r="H42" s="167">
        <f t="shared" si="18"/>
        <v>15</v>
      </c>
      <c r="I42" s="167">
        <f t="shared" si="19"/>
        <v>22</v>
      </c>
      <c r="J42" s="166">
        <f t="shared" si="20"/>
        <v>37</v>
      </c>
      <c r="K42" s="167">
        <f t="shared" si="21"/>
        <v>35</v>
      </c>
      <c r="L42" s="167">
        <f t="shared" si="22"/>
        <v>56</v>
      </c>
      <c r="M42" s="166">
        <f t="shared" si="23"/>
        <v>91</v>
      </c>
      <c r="N42" s="193">
        <f t="shared" si="24"/>
        <v>43.75</v>
      </c>
      <c r="O42" s="193">
        <f t="shared" si="24"/>
        <v>57.142857142857139</v>
      </c>
      <c r="P42" s="193">
        <f t="shared" si="24"/>
        <v>51.123595505617978</v>
      </c>
    </row>
    <row r="43" spans="1:16" s="2" customFormat="1" ht="13.5">
      <c r="A43" s="160" t="s">
        <v>7</v>
      </c>
      <c r="B43" s="167">
        <f t="shared" si="12"/>
        <v>68</v>
      </c>
      <c r="C43" s="167">
        <f t="shared" si="13"/>
        <v>76</v>
      </c>
      <c r="D43" s="166">
        <f t="shared" si="14"/>
        <v>144</v>
      </c>
      <c r="E43" s="167">
        <f t="shared" si="15"/>
        <v>19</v>
      </c>
      <c r="F43" s="167">
        <f t="shared" si="16"/>
        <v>30</v>
      </c>
      <c r="G43" s="166">
        <f t="shared" si="17"/>
        <v>49</v>
      </c>
      <c r="H43" s="167">
        <f t="shared" si="18"/>
        <v>14</v>
      </c>
      <c r="I43" s="167">
        <f t="shared" si="19"/>
        <v>13</v>
      </c>
      <c r="J43" s="166">
        <f t="shared" si="20"/>
        <v>27</v>
      </c>
      <c r="K43" s="167">
        <f t="shared" si="21"/>
        <v>33</v>
      </c>
      <c r="L43" s="167">
        <f t="shared" si="22"/>
        <v>43</v>
      </c>
      <c r="M43" s="166">
        <f t="shared" si="23"/>
        <v>76</v>
      </c>
      <c r="N43" s="193">
        <f t="shared" si="24"/>
        <v>48.529411764705884</v>
      </c>
      <c r="O43" s="193">
        <f t="shared" si="24"/>
        <v>56.578947368421048</v>
      </c>
      <c r="P43" s="193">
        <f t="shared" si="24"/>
        <v>52.777777777777779</v>
      </c>
    </row>
    <row r="44" spans="1:16" s="2" customFormat="1" ht="13.5">
      <c r="A44" s="160" t="s">
        <v>11</v>
      </c>
      <c r="B44" s="167">
        <f t="shared" si="12"/>
        <v>88</v>
      </c>
      <c r="C44" s="167">
        <f t="shared" si="13"/>
        <v>80</v>
      </c>
      <c r="D44" s="166">
        <f t="shared" si="14"/>
        <v>168</v>
      </c>
      <c r="E44" s="167">
        <f t="shared" si="15"/>
        <v>34</v>
      </c>
      <c r="F44" s="167">
        <f t="shared" si="16"/>
        <v>31</v>
      </c>
      <c r="G44" s="166">
        <f t="shared" si="17"/>
        <v>65</v>
      </c>
      <c r="H44" s="167">
        <f t="shared" si="18"/>
        <v>16</v>
      </c>
      <c r="I44" s="167">
        <f t="shared" si="19"/>
        <v>19</v>
      </c>
      <c r="J44" s="166">
        <f t="shared" si="20"/>
        <v>35</v>
      </c>
      <c r="K44" s="167">
        <f t="shared" si="21"/>
        <v>50</v>
      </c>
      <c r="L44" s="167">
        <f t="shared" si="22"/>
        <v>50</v>
      </c>
      <c r="M44" s="166">
        <f t="shared" si="23"/>
        <v>100</v>
      </c>
      <c r="N44" s="193">
        <f t="shared" si="24"/>
        <v>56.81818181818182</v>
      </c>
      <c r="O44" s="193">
        <f t="shared" si="24"/>
        <v>62.5</v>
      </c>
      <c r="P44" s="193">
        <f t="shared" si="24"/>
        <v>59.523809523809526</v>
      </c>
    </row>
    <row r="45" spans="1:16" s="2" customFormat="1" ht="13.5">
      <c r="A45" s="160" t="s">
        <v>5</v>
      </c>
      <c r="B45" s="167">
        <f t="shared" si="12"/>
        <v>120</v>
      </c>
      <c r="C45" s="167">
        <f t="shared" si="13"/>
        <v>116</v>
      </c>
      <c r="D45" s="166">
        <f t="shared" si="14"/>
        <v>236</v>
      </c>
      <c r="E45" s="167">
        <f t="shared" si="15"/>
        <v>40</v>
      </c>
      <c r="F45" s="167">
        <f t="shared" si="16"/>
        <v>45</v>
      </c>
      <c r="G45" s="166">
        <f t="shared" si="17"/>
        <v>85</v>
      </c>
      <c r="H45" s="167">
        <f t="shared" si="18"/>
        <v>27</v>
      </c>
      <c r="I45" s="167">
        <f t="shared" si="19"/>
        <v>31</v>
      </c>
      <c r="J45" s="166">
        <f t="shared" si="20"/>
        <v>58</v>
      </c>
      <c r="K45" s="167">
        <f t="shared" si="21"/>
        <v>67</v>
      </c>
      <c r="L45" s="167">
        <f t="shared" si="22"/>
        <v>76</v>
      </c>
      <c r="M45" s="166">
        <f t="shared" si="23"/>
        <v>143</v>
      </c>
      <c r="N45" s="193">
        <f t="shared" si="24"/>
        <v>55.833333333333336</v>
      </c>
      <c r="O45" s="193">
        <f t="shared" si="24"/>
        <v>65.517241379310349</v>
      </c>
      <c r="P45" s="193">
        <f t="shared" si="24"/>
        <v>60.593220338983059</v>
      </c>
    </row>
    <row r="46" spans="1:16" s="2" customFormat="1" ht="13.5">
      <c r="A46" s="160" t="s">
        <v>17</v>
      </c>
      <c r="B46" s="167">
        <f t="shared" si="12"/>
        <v>121</v>
      </c>
      <c r="C46" s="167">
        <f t="shared" si="13"/>
        <v>112</v>
      </c>
      <c r="D46" s="166">
        <f t="shared" si="14"/>
        <v>233</v>
      </c>
      <c r="E46" s="167">
        <f t="shared" si="15"/>
        <v>39</v>
      </c>
      <c r="F46" s="167">
        <f t="shared" si="16"/>
        <v>42</v>
      </c>
      <c r="G46" s="166">
        <f t="shared" si="17"/>
        <v>81</v>
      </c>
      <c r="H46" s="167">
        <f t="shared" si="18"/>
        <v>33</v>
      </c>
      <c r="I46" s="167">
        <f t="shared" si="19"/>
        <v>29</v>
      </c>
      <c r="J46" s="166">
        <f t="shared" si="20"/>
        <v>62</v>
      </c>
      <c r="K46" s="167">
        <f t="shared" si="21"/>
        <v>72</v>
      </c>
      <c r="L46" s="167">
        <f t="shared" si="22"/>
        <v>71</v>
      </c>
      <c r="M46" s="166">
        <f t="shared" si="23"/>
        <v>143</v>
      </c>
      <c r="N46" s="193">
        <f t="shared" si="24"/>
        <v>59.504132231404959</v>
      </c>
      <c r="O46" s="193">
        <f t="shared" si="24"/>
        <v>63.392857142857139</v>
      </c>
      <c r="P46" s="193">
        <f t="shared" si="24"/>
        <v>61.373390557939913</v>
      </c>
    </row>
    <row r="47" spans="1:16" s="2" customFormat="1" ht="13.5">
      <c r="A47" s="160" t="s">
        <v>4</v>
      </c>
      <c r="B47" s="167">
        <f t="shared" si="12"/>
        <v>133</v>
      </c>
      <c r="C47" s="167">
        <f t="shared" si="13"/>
        <v>148</v>
      </c>
      <c r="D47" s="166">
        <f t="shared" si="14"/>
        <v>281</v>
      </c>
      <c r="E47" s="167">
        <f t="shared" si="15"/>
        <v>46</v>
      </c>
      <c r="F47" s="167">
        <f t="shared" si="16"/>
        <v>64</v>
      </c>
      <c r="G47" s="166">
        <f t="shared" si="17"/>
        <v>110</v>
      </c>
      <c r="H47" s="167">
        <f t="shared" si="18"/>
        <v>40</v>
      </c>
      <c r="I47" s="167">
        <f t="shared" si="19"/>
        <v>46</v>
      </c>
      <c r="J47" s="166">
        <f t="shared" si="20"/>
        <v>86</v>
      </c>
      <c r="K47" s="167">
        <f t="shared" si="21"/>
        <v>86</v>
      </c>
      <c r="L47" s="167">
        <f t="shared" si="22"/>
        <v>110</v>
      </c>
      <c r="M47" s="166">
        <f t="shared" si="23"/>
        <v>196</v>
      </c>
      <c r="N47" s="193">
        <f t="shared" si="24"/>
        <v>64.661654135338338</v>
      </c>
      <c r="O47" s="193">
        <f t="shared" si="24"/>
        <v>74.324324324324323</v>
      </c>
      <c r="P47" s="193">
        <f t="shared" si="24"/>
        <v>69.7508896797153</v>
      </c>
    </row>
    <row r="48" spans="1:16" s="2" customFormat="1" ht="13.5">
      <c r="A48" s="160" t="s">
        <v>10</v>
      </c>
      <c r="B48" s="167">
        <f t="shared" si="12"/>
        <v>156</v>
      </c>
      <c r="C48" s="167">
        <f t="shared" si="13"/>
        <v>173</v>
      </c>
      <c r="D48" s="166">
        <f t="shared" si="14"/>
        <v>329</v>
      </c>
      <c r="E48" s="167">
        <f t="shared" si="15"/>
        <v>61</v>
      </c>
      <c r="F48" s="167">
        <f t="shared" si="16"/>
        <v>76</v>
      </c>
      <c r="G48" s="166">
        <f t="shared" si="17"/>
        <v>137</v>
      </c>
      <c r="H48" s="167">
        <f t="shared" si="18"/>
        <v>44</v>
      </c>
      <c r="I48" s="167">
        <f t="shared" si="19"/>
        <v>40</v>
      </c>
      <c r="J48" s="166">
        <f t="shared" si="20"/>
        <v>84</v>
      </c>
      <c r="K48" s="167">
        <f t="shared" si="21"/>
        <v>105</v>
      </c>
      <c r="L48" s="167">
        <f t="shared" si="22"/>
        <v>116</v>
      </c>
      <c r="M48" s="166">
        <f t="shared" si="23"/>
        <v>221</v>
      </c>
      <c r="N48" s="193">
        <f t="shared" si="24"/>
        <v>67.307692307692307</v>
      </c>
      <c r="O48" s="193">
        <f t="shared" si="24"/>
        <v>67.052023121387279</v>
      </c>
      <c r="P48" s="193">
        <f t="shared" si="24"/>
        <v>67.17325227963525</v>
      </c>
    </row>
    <row r="49" spans="1:16" s="2" customFormat="1" ht="13.5">
      <c r="A49" s="160" t="s">
        <v>14</v>
      </c>
      <c r="B49" s="167">
        <f t="shared" si="12"/>
        <v>160</v>
      </c>
      <c r="C49" s="167">
        <f t="shared" si="13"/>
        <v>171</v>
      </c>
      <c r="D49" s="166">
        <f t="shared" si="14"/>
        <v>331</v>
      </c>
      <c r="E49" s="167">
        <f t="shared" si="15"/>
        <v>61</v>
      </c>
      <c r="F49" s="167">
        <f t="shared" si="16"/>
        <v>67</v>
      </c>
      <c r="G49" s="166">
        <f t="shared" si="17"/>
        <v>128</v>
      </c>
      <c r="H49" s="167">
        <f t="shared" si="18"/>
        <v>50</v>
      </c>
      <c r="I49" s="167">
        <f t="shared" si="19"/>
        <v>49</v>
      </c>
      <c r="J49" s="166">
        <f t="shared" si="20"/>
        <v>99</v>
      </c>
      <c r="K49" s="167">
        <f t="shared" si="21"/>
        <v>111</v>
      </c>
      <c r="L49" s="167">
        <f t="shared" si="22"/>
        <v>116</v>
      </c>
      <c r="M49" s="166">
        <f t="shared" si="23"/>
        <v>227</v>
      </c>
      <c r="N49" s="193">
        <f t="shared" si="24"/>
        <v>69.375</v>
      </c>
      <c r="O49" s="193">
        <f t="shared" si="24"/>
        <v>67.836257309941516</v>
      </c>
      <c r="P49" s="193">
        <f t="shared" si="24"/>
        <v>68.580060422960713</v>
      </c>
    </row>
    <row r="50" spans="1:16" s="2" customFormat="1" ht="13.5">
      <c r="A50" s="160" t="s">
        <v>20</v>
      </c>
      <c r="B50" s="167">
        <f t="shared" si="12"/>
        <v>170</v>
      </c>
      <c r="C50" s="167">
        <f t="shared" si="13"/>
        <v>179</v>
      </c>
      <c r="D50" s="166">
        <f t="shared" si="14"/>
        <v>349</v>
      </c>
      <c r="E50" s="167">
        <f t="shared" si="15"/>
        <v>62</v>
      </c>
      <c r="F50" s="167">
        <f t="shared" si="16"/>
        <v>75</v>
      </c>
      <c r="G50" s="166">
        <f t="shared" si="17"/>
        <v>137</v>
      </c>
      <c r="H50" s="167">
        <f t="shared" si="18"/>
        <v>59</v>
      </c>
      <c r="I50" s="167">
        <f t="shared" si="19"/>
        <v>49</v>
      </c>
      <c r="J50" s="166">
        <f t="shared" si="20"/>
        <v>108</v>
      </c>
      <c r="K50" s="167">
        <f t="shared" si="21"/>
        <v>121</v>
      </c>
      <c r="L50" s="167">
        <f t="shared" si="22"/>
        <v>124</v>
      </c>
      <c r="M50" s="166">
        <f t="shared" si="23"/>
        <v>245</v>
      </c>
      <c r="N50" s="193">
        <f t="shared" si="24"/>
        <v>71.17647058823529</v>
      </c>
      <c r="O50" s="193">
        <f t="shared" si="24"/>
        <v>69.273743016759781</v>
      </c>
      <c r="P50" s="193">
        <f t="shared" si="24"/>
        <v>70.200573065902589</v>
      </c>
    </row>
    <row r="51" spans="1:16" s="2" customFormat="1" ht="13.5">
      <c r="A51" s="160" t="s">
        <v>23</v>
      </c>
      <c r="B51" s="167">
        <f t="shared" si="12"/>
        <v>161</v>
      </c>
      <c r="C51" s="167">
        <f t="shared" si="13"/>
        <v>161</v>
      </c>
      <c r="D51" s="166">
        <f t="shared" si="14"/>
        <v>322</v>
      </c>
      <c r="E51" s="167">
        <f t="shared" si="15"/>
        <v>70</v>
      </c>
      <c r="F51" s="167">
        <f t="shared" si="16"/>
        <v>72</v>
      </c>
      <c r="G51" s="166">
        <f t="shared" si="17"/>
        <v>142</v>
      </c>
      <c r="H51" s="167">
        <f t="shared" si="18"/>
        <v>47</v>
      </c>
      <c r="I51" s="167">
        <f t="shared" si="19"/>
        <v>43</v>
      </c>
      <c r="J51" s="166">
        <f t="shared" si="20"/>
        <v>90</v>
      </c>
      <c r="K51" s="167">
        <f t="shared" si="21"/>
        <v>117</v>
      </c>
      <c r="L51" s="167">
        <f t="shared" si="22"/>
        <v>115</v>
      </c>
      <c r="M51" s="166">
        <f t="shared" si="23"/>
        <v>232</v>
      </c>
      <c r="N51" s="193">
        <f t="shared" si="24"/>
        <v>72.67080745341616</v>
      </c>
      <c r="O51" s="193">
        <f t="shared" si="24"/>
        <v>71.428571428571431</v>
      </c>
      <c r="P51" s="193">
        <f t="shared" si="24"/>
        <v>72.049689440993788</v>
      </c>
    </row>
    <row r="52" spans="1:16" s="2" customFormat="1" ht="13.5">
      <c r="A52" s="160" t="s">
        <v>35</v>
      </c>
      <c r="B52" s="167">
        <f t="shared" si="12"/>
        <v>512</v>
      </c>
      <c r="C52" s="167">
        <f t="shared" si="13"/>
        <v>784</v>
      </c>
      <c r="D52" s="166">
        <f t="shared" si="14"/>
        <v>1296</v>
      </c>
      <c r="E52" s="167">
        <f t="shared" si="15"/>
        <v>180</v>
      </c>
      <c r="F52" s="167">
        <f t="shared" si="16"/>
        <v>256</v>
      </c>
      <c r="G52" s="166">
        <f t="shared" si="17"/>
        <v>436</v>
      </c>
      <c r="H52" s="167">
        <f t="shared" si="18"/>
        <v>152</v>
      </c>
      <c r="I52" s="167">
        <f t="shared" si="19"/>
        <v>169</v>
      </c>
      <c r="J52" s="166">
        <f t="shared" si="20"/>
        <v>321</v>
      </c>
      <c r="K52" s="167">
        <f t="shared" si="21"/>
        <v>332</v>
      </c>
      <c r="L52" s="167">
        <f t="shared" si="22"/>
        <v>425</v>
      </c>
      <c r="M52" s="166">
        <f t="shared" si="23"/>
        <v>757</v>
      </c>
      <c r="N52" s="193">
        <f t="shared" si="24"/>
        <v>64.84375</v>
      </c>
      <c r="O52" s="193">
        <f t="shared" si="24"/>
        <v>54.209183673469383</v>
      </c>
      <c r="P52" s="193">
        <f t="shared" si="24"/>
        <v>58.410493827160494</v>
      </c>
    </row>
    <row r="53" spans="1:16" s="2" customFormat="1" ht="13.5">
      <c r="A53" s="160" t="s">
        <v>34</v>
      </c>
      <c r="B53" s="166">
        <f t="shared" ref="B53:M53" si="25">SUM(B40:B52)</f>
        <v>1804</v>
      </c>
      <c r="C53" s="166">
        <f t="shared" si="25"/>
        <v>2139</v>
      </c>
      <c r="D53" s="166">
        <f t="shared" si="25"/>
        <v>3943</v>
      </c>
      <c r="E53" s="166">
        <f t="shared" si="25"/>
        <v>637</v>
      </c>
      <c r="F53" s="166">
        <f t="shared" si="25"/>
        <v>807</v>
      </c>
      <c r="G53" s="166">
        <f t="shared" si="25"/>
        <v>1444</v>
      </c>
      <c r="H53" s="166">
        <f t="shared" si="25"/>
        <v>508</v>
      </c>
      <c r="I53" s="166">
        <f t="shared" si="25"/>
        <v>517</v>
      </c>
      <c r="J53" s="166">
        <f t="shared" si="25"/>
        <v>1025</v>
      </c>
      <c r="K53" s="166">
        <f t="shared" si="25"/>
        <v>1145</v>
      </c>
      <c r="L53" s="166">
        <f t="shared" si="25"/>
        <v>1324</v>
      </c>
      <c r="M53" s="166">
        <f t="shared" si="25"/>
        <v>2469</v>
      </c>
      <c r="N53" s="193">
        <f>ROUND(IF(OR(K53=0,B53=0),0,K53/B53*100),2)</f>
        <v>63.47</v>
      </c>
      <c r="O53" s="193">
        <f>ROUND(IF(OR(L53=0,C53=0),0,L53/C53*100),2)</f>
        <v>61.9</v>
      </c>
      <c r="P53" s="193">
        <f>ROUND(IF(OR(M53=0,D53=0),0,M53/D53*100),2)</f>
        <v>62.62</v>
      </c>
    </row>
  </sheetData>
  <mergeCells count="16">
    <mergeCell ref="A3:L3"/>
    <mergeCell ref="M3:N3"/>
    <mergeCell ref="O3:P3"/>
    <mergeCell ref="B4:D4"/>
    <mergeCell ref="K4:M4"/>
    <mergeCell ref="N4:P4"/>
    <mergeCell ref="A20:L20"/>
    <mergeCell ref="M20:N20"/>
    <mergeCell ref="O20:P20"/>
    <mergeCell ref="B21:D21"/>
    <mergeCell ref="E21:G21"/>
    <mergeCell ref="H21:J21"/>
    <mergeCell ref="K21:M21"/>
    <mergeCell ref="N21:P21"/>
    <mergeCell ref="A4:A5"/>
    <mergeCell ref="A21:A22"/>
  </mergeCells>
  <phoneticPr fontId="1"/>
  <conditionalFormatting sqref="B49:G49">
    <cfRule type="cellIs" dxfId="6715" priority="53" stopIfTrue="1" operator="notEqual">
      <formula>B36</formula>
    </cfRule>
  </conditionalFormatting>
  <conditionalFormatting sqref="H49:J49">
    <cfRule type="cellIs" dxfId="6714" priority="54" stopIfTrue="1" operator="greaterThan">
      <formula>100</formula>
    </cfRule>
    <cfRule type="cellIs" dxfId="6713" priority="55" stopIfTrue="1" operator="notEqual">
      <formula>H36</formula>
    </cfRule>
  </conditionalFormatting>
  <conditionalFormatting sqref="H39:J48">
    <cfRule type="cellIs" dxfId="6712" priority="56" stopIfTrue="1" operator="greaterThan">
      <formula>100</formula>
    </cfRule>
  </conditionalFormatting>
  <conditionalFormatting sqref="B49:G49">
    <cfRule type="cellIs" dxfId="6711" priority="52" stopIfTrue="1" operator="notEqual">
      <formula>B36</formula>
    </cfRule>
  </conditionalFormatting>
  <conditionalFormatting sqref="H49:J49">
    <cfRule type="cellIs" dxfId="6710" priority="50" stopIfTrue="1" operator="greaterThan">
      <formula>100</formula>
    </cfRule>
    <cfRule type="cellIs" dxfId="6709" priority="51" stopIfTrue="1" operator="notEqual">
      <formula>H36</formula>
    </cfRule>
  </conditionalFormatting>
  <conditionalFormatting sqref="H39:J48">
    <cfRule type="cellIs" dxfId="6708" priority="49" stopIfTrue="1" operator="greaterThan">
      <formula>100</formula>
    </cfRule>
  </conditionalFormatting>
  <conditionalFormatting sqref="B49:G49">
    <cfRule type="cellIs" dxfId="6707" priority="48" stopIfTrue="1" operator="notEqual">
      <formula>B36</formula>
    </cfRule>
  </conditionalFormatting>
  <conditionalFormatting sqref="H49:J49">
    <cfRule type="cellIs" dxfId="6706" priority="46" stopIfTrue="1" operator="greaterThan">
      <formula>100</formula>
    </cfRule>
    <cfRule type="cellIs" dxfId="6705" priority="47" stopIfTrue="1" operator="notEqual">
      <formula>H36</formula>
    </cfRule>
  </conditionalFormatting>
  <conditionalFormatting sqref="H39:J48">
    <cfRule type="cellIs" dxfId="6704" priority="45" stopIfTrue="1" operator="greaterThan">
      <formula>100</formula>
    </cfRule>
  </conditionalFormatting>
  <conditionalFormatting sqref="B53:G53">
    <cfRule type="cellIs" dxfId="6703" priority="44" stopIfTrue="1" operator="notEqual">
      <formula>B38</formula>
    </cfRule>
  </conditionalFormatting>
  <conditionalFormatting sqref="H53:J53">
    <cfRule type="cellIs" dxfId="6702" priority="42" stopIfTrue="1" operator="greaterThan">
      <formula>100</formula>
    </cfRule>
    <cfRule type="cellIs" dxfId="6701" priority="43" stopIfTrue="1" operator="notEqual">
      <formula>H38</formula>
    </cfRule>
  </conditionalFormatting>
  <conditionalFormatting sqref="H40:J52">
    <cfRule type="cellIs" dxfId="6700" priority="41" stopIfTrue="1" operator="greaterThan">
      <formula>100</formula>
    </cfRule>
  </conditionalFormatting>
  <conditionalFormatting sqref="B53:G53">
    <cfRule type="cellIs" dxfId="6699" priority="40" stopIfTrue="1" operator="notEqual">
      <formula>B38</formula>
    </cfRule>
  </conditionalFormatting>
  <conditionalFormatting sqref="H53:J53">
    <cfRule type="cellIs" dxfId="6698" priority="38" stopIfTrue="1" operator="greaterThan">
      <formula>100</formula>
    </cfRule>
    <cfRule type="cellIs" dxfId="6697" priority="39" stopIfTrue="1" operator="notEqual">
      <formula>H38</formula>
    </cfRule>
  </conditionalFormatting>
  <conditionalFormatting sqref="H40:J52">
    <cfRule type="cellIs" dxfId="6696" priority="37" stopIfTrue="1" operator="greaterThan">
      <formula>100</formula>
    </cfRule>
  </conditionalFormatting>
  <conditionalFormatting sqref="B49:G49">
    <cfRule type="cellIs" dxfId="6695" priority="36" stopIfTrue="1" operator="notEqual">
      <formula>B36</formula>
    </cfRule>
  </conditionalFormatting>
  <conditionalFormatting sqref="H49:J49">
    <cfRule type="cellIs" dxfId="6694" priority="34" stopIfTrue="1" operator="greaterThan">
      <formula>100</formula>
    </cfRule>
    <cfRule type="cellIs" dxfId="6693" priority="35" stopIfTrue="1" operator="notEqual">
      <formula>H36</formula>
    </cfRule>
  </conditionalFormatting>
  <conditionalFormatting sqref="H39:J48">
    <cfRule type="cellIs" dxfId="6692" priority="33" stopIfTrue="1" operator="greaterThan">
      <formula>100</formula>
    </cfRule>
  </conditionalFormatting>
  <conditionalFormatting sqref="B53:G53">
    <cfRule type="cellIs" dxfId="6691" priority="32" stopIfTrue="1" operator="notEqual">
      <formula>B38</formula>
    </cfRule>
  </conditionalFormatting>
  <conditionalFormatting sqref="H53:J53">
    <cfRule type="cellIs" dxfId="6690" priority="30" stopIfTrue="1" operator="greaterThan">
      <formula>100</formula>
    </cfRule>
    <cfRule type="cellIs" dxfId="6689" priority="31" stopIfTrue="1" operator="notEqual">
      <formula>H38</formula>
    </cfRule>
  </conditionalFormatting>
  <conditionalFormatting sqref="H40:J52">
    <cfRule type="cellIs" dxfId="6688" priority="29" stopIfTrue="1" operator="greaterThan">
      <formula>100</formula>
    </cfRule>
  </conditionalFormatting>
  <conditionalFormatting sqref="B53:G53">
    <cfRule type="cellIs" dxfId="6687" priority="28" stopIfTrue="1" operator="notEqual">
      <formula>B38</formula>
    </cfRule>
  </conditionalFormatting>
  <conditionalFormatting sqref="H53:J53">
    <cfRule type="cellIs" dxfId="6686" priority="26" stopIfTrue="1" operator="greaterThan">
      <formula>100</formula>
    </cfRule>
    <cfRule type="cellIs" dxfId="6685" priority="27" stopIfTrue="1" operator="notEqual">
      <formula>H38</formula>
    </cfRule>
  </conditionalFormatting>
  <conditionalFormatting sqref="H40:J52">
    <cfRule type="cellIs" dxfId="6684" priority="25" stopIfTrue="1" operator="greaterThan">
      <formula>100</formula>
    </cfRule>
  </conditionalFormatting>
  <conditionalFormatting sqref="B49:G49">
    <cfRule type="cellIs" dxfId="6683" priority="24" stopIfTrue="1" operator="notEqual">
      <formula>B36</formula>
    </cfRule>
  </conditionalFormatting>
  <conditionalFormatting sqref="H49:J49">
    <cfRule type="cellIs" dxfId="6682" priority="22" stopIfTrue="1" operator="greaterThan">
      <formula>100</formula>
    </cfRule>
    <cfRule type="cellIs" dxfId="6681" priority="23" stopIfTrue="1" operator="notEqual">
      <formula>H36</formula>
    </cfRule>
  </conditionalFormatting>
  <conditionalFormatting sqref="H39:J48">
    <cfRule type="cellIs" dxfId="6680" priority="21" stopIfTrue="1" operator="greaterThan">
      <formula>100</formula>
    </cfRule>
  </conditionalFormatting>
  <conditionalFormatting sqref="B53:G53">
    <cfRule type="cellIs" dxfId="6679" priority="20" stopIfTrue="1" operator="notEqual">
      <formula>B38</formula>
    </cfRule>
  </conditionalFormatting>
  <conditionalFormatting sqref="H53:J53">
    <cfRule type="cellIs" dxfId="6678" priority="18" stopIfTrue="1" operator="greaterThan">
      <formula>100</formula>
    </cfRule>
    <cfRule type="cellIs" dxfId="6677" priority="19" stopIfTrue="1" operator="notEqual">
      <formula>H38</formula>
    </cfRule>
  </conditionalFormatting>
  <conditionalFormatting sqref="H40:J52">
    <cfRule type="cellIs" dxfId="6676" priority="17" stopIfTrue="1" operator="greaterThan">
      <formula>100</formula>
    </cfRule>
  </conditionalFormatting>
  <conditionalFormatting sqref="B53:G53">
    <cfRule type="cellIs" dxfId="6675" priority="16" stopIfTrue="1" operator="notEqual">
      <formula>B38</formula>
    </cfRule>
  </conditionalFormatting>
  <conditionalFormatting sqref="H53:J53">
    <cfRule type="cellIs" dxfId="6674" priority="14" stopIfTrue="1" operator="greaterThan">
      <formula>100</formula>
    </cfRule>
    <cfRule type="cellIs" dxfId="6673" priority="15" stopIfTrue="1" operator="notEqual">
      <formula>H38</formula>
    </cfRule>
  </conditionalFormatting>
  <conditionalFormatting sqref="H40:J52">
    <cfRule type="cellIs" dxfId="6672" priority="13" stopIfTrue="1" operator="greaterThan">
      <formula>100</formula>
    </cfRule>
  </conditionalFormatting>
  <conditionalFormatting sqref="B53:G53">
    <cfRule type="cellIs" dxfId="6671" priority="12" stopIfTrue="1" operator="notEqual">
      <formula>B38</formula>
    </cfRule>
  </conditionalFormatting>
  <conditionalFormatting sqref="H53:J53">
    <cfRule type="cellIs" dxfId="6670" priority="10" stopIfTrue="1" operator="greaterThan">
      <formula>100</formula>
    </cfRule>
    <cfRule type="cellIs" dxfId="6669" priority="11" stopIfTrue="1" operator="notEqual">
      <formula>H38</formula>
    </cfRule>
  </conditionalFormatting>
  <conditionalFormatting sqref="H40:J52">
    <cfRule type="cellIs" dxfId="6668" priority="9" stopIfTrue="1" operator="greaterThan">
      <formula>100</formula>
    </cfRule>
  </conditionalFormatting>
  <conditionalFormatting sqref="B53:G53">
    <cfRule type="cellIs" dxfId="6667" priority="8" stopIfTrue="1" operator="notEqual">
      <formula>B38</formula>
    </cfRule>
  </conditionalFormatting>
  <conditionalFormatting sqref="H53:J53">
    <cfRule type="cellIs" dxfId="6666" priority="6" stopIfTrue="1" operator="greaterThan">
      <formula>100</formula>
    </cfRule>
    <cfRule type="cellIs" dxfId="6665" priority="7" stopIfTrue="1" operator="notEqual">
      <formula>H38</formula>
    </cfRule>
  </conditionalFormatting>
  <conditionalFormatting sqref="H40:J52">
    <cfRule type="cellIs" dxfId="6664" priority="5" stopIfTrue="1" operator="greaterThan">
      <formula>100</formula>
    </cfRule>
  </conditionalFormatting>
  <conditionalFormatting sqref="B53:M53">
    <cfRule type="cellIs" dxfId="6663" priority="4" stopIfTrue="1" operator="notEqual">
      <formula>B38</formula>
    </cfRule>
  </conditionalFormatting>
  <conditionalFormatting sqref="N53:P53">
    <cfRule type="cellIs" dxfId="6662" priority="2" stopIfTrue="1" operator="greaterThan">
      <formula>100</formula>
    </cfRule>
    <cfRule type="cellIs" dxfId="6661" priority="3" stopIfTrue="1" operator="notEqual">
      <formula>N38</formula>
    </cfRule>
  </conditionalFormatting>
  <conditionalFormatting sqref="N40:P52">
    <cfRule type="cellIs" dxfId="6660" priority="1" stopIfTrue="1" operator="greaterThan">
      <formula>100</formula>
    </cfRule>
  </conditionalFormatting>
  <pageMargins left="0.98425196850393692" right="0.59055118110236227" top="0.98425196850393692" bottom="0.98425196850393692" header="0.51181102362204722" footer="0.51181102362204722"/>
  <pageSetup paperSize="9" fitToWidth="1" fitToHeight="1" orientation="landscape" usePrinterDefaults="1" horizontalDpi="65533"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54</vt:i4>
      </vt:variant>
    </vt:vector>
  </HeadingPairs>
  <TitlesOfParts>
    <vt:vector size="54" baseType="lpstr">
      <vt:lpstr>総合計(10歳刻み） 円グラフ入り</vt:lpstr>
      <vt:lpstr>総合計(10歳刻み・構成比入り）</vt:lpstr>
      <vt:lpstr>総合計(10歳刻み）</vt:lpstr>
      <vt:lpstr>総合計（５歳刻み）</vt:lpstr>
      <vt:lpstr>1進修</vt:lpstr>
      <vt:lpstr>2高麗広</vt:lpstr>
      <vt:lpstr>3修道第１</vt:lpstr>
      <vt:lpstr>4修道第2</vt:lpstr>
      <vt:lpstr>5明倫第1</vt:lpstr>
      <vt:lpstr>6明倫第2</vt:lpstr>
      <vt:lpstr>7有緝第１</vt:lpstr>
      <vt:lpstr>8有緝第2</vt:lpstr>
      <vt:lpstr>9有緝第3</vt:lpstr>
      <vt:lpstr>10厚生第1</vt:lpstr>
      <vt:lpstr>11厚生第２</vt:lpstr>
      <vt:lpstr>12厚生第3</vt:lpstr>
      <vt:lpstr>13早修</vt:lpstr>
      <vt:lpstr>14中島第1</vt:lpstr>
      <vt:lpstr>15中島第２</vt:lpstr>
      <vt:lpstr>16中島第3</vt:lpstr>
      <vt:lpstr>17神社</vt:lpstr>
      <vt:lpstr>18大湊</vt:lpstr>
      <vt:lpstr>19浜郷第1</vt:lpstr>
      <vt:lpstr>20浜郷第2</vt:lpstr>
      <vt:lpstr>21浜郷第3</vt:lpstr>
      <vt:lpstr>22宮本第1</vt:lpstr>
      <vt:lpstr>23宮本第２</vt:lpstr>
      <vt:lpstr>24豊浜第1</vt:lpstr>
      <vt:lpstr>25豊浜第２</vt:lpstr>
      <vt:lpstr>26北浜第1</vt:lpstr>
      <vt:lpstr>27北浜第２</vt:lpstr>
      <vt:lpstr>28北浜第3</vt:lpstr>
      <vt:lpstr>29城田第１</vt:lpstr>
      <vt:lpstr>30城田第2</vt:lpstr>
      <vt:lpstr>31四郷第１</vt:lpstr>
      <vt:lpstr>32四郷第2</vt:lpstr>
      <vt:lpstr>33四郷第３</vt:lpstr>
      <vt:lpstr>34沼木第1</vt:lpstr>
      <vt:lpstr>35沼木第２</vt:lpstr>
      <vt:lpstr>36沼木第3</vt:lpstr>
      <vt:lpstr>37沼木第４</vt:lpstr>
      <vt:lpstr>38二見第１</vt:lpstr>
      <vt:lpstr>39二見第2</vt:lpstr>
      <vt:lpstr>40二見第３</vt:lpstr>
      <vt:lpstr>41二見第４</vt:lpstr>
      <vt:lpstr>42小俣第１</vt:lpstr>
      <vt:lpstr>43小俣第２</vt:lpstr>
      <vt:lpstr>44小俣第３</vt:lpstr>
      <vt:lpstr>45小俣第４</vt:lpstr>
      <vt:lpstr>46小俣第５</vt:lpstr>
      <vt:lpstr>47御薗第１</vt:lpstr>
      <vt:lpstr>48御薗第２</vt:lpstr>
      <vt:lpstr>49御薗第３</vt:lpstr>
      <vt:lpstr>50御薗第４</vt:lpstr>
    </vt:vector>
  </TitlesOfParts>
  <Company>伊勢市役所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選挙管理委員会</dc:creator>
  <cp:lastModifiedBy>Administrator</cp:lastModifiedBy>
  <cp:lastPrinted>2016-07-15T09:55:48Z</cp:lastPrinted>
  <dcterms:created xsi:type="dcterms:W3CDTF">2000-01-07T08:27:11Z</dcterms:created>
  <dcterms:modified xsi:type="dcterms:W3CDTF">2025-12-01T00:14:05Z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3.1.3.0</vt:lpwstr>
      <vt:lpwstr>3.1.7.0</vt:lpwstr>
      <vt:lpwstr>3.1.9.0</vt:lpwstr>
    </vt:vector>
  </property>
  <property fmtid="{DCFEDD21-7773-49B2-8022-6FC58DB5260B}" pid="3" name="LastSavedVersion">
    <vt:lpwstr>3.1.10.0</vt:lpwstr>
  </property>
  <property fmtid="{DCFEDD21-7773-49B2-8022-6FC58DB5260B}" pid="4" name="LastSavedDate">
    <vt:filetime>2025-12-01T00:14:05Z</vt:filetime>
  </property>
</Properties>
</file>