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18_財政調査・回答\財政状況資料集（財政比較分析表）\R0802\06_回答\"/>
    </mc:Choice>
  </mc:AlternateContent>
  <bookViews>
    <workbookView xWindow="0" yWindow="0" windowWidth="28800" windowHeight="12210" activeTab="2"/>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6" i="10" l="1"/>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CO35" i="10"/>
  <c r="BE35" i="10"/>
  <c r="AM35" i="10"/>
  <c r="U35" i="10"/>
  <c r="C35" i="10"/>
  <c r="BW34" i="10"/>
  <c r="BW35" i="10" s="1"/>
  <c r="BW36" i="10" s="1"/>
  <c r="BW37" i="10" s="1"/>
  <c r="BW38" i="10" s="1"/>
  <c r="BW39" i="10" s="1"/>
  <c r="BW40" i="10" s="1"/>
  <c r="BW41" i="10" s="1"/>
  <c r="BW42" i="10" s="1"/>
  <c r="BW43" i="10" s="1"/>
  <c r="BE34" i="10"/>
  <c r="AM34" i="10"/>
  <c r="U34" i="10"/>
  <c r="C34" i="10"/>
  <c r="CO34"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<sst xmlns="http://schemas.openxmlformats.org/spreadsheetml/2006/main" count="1128" uniqueCount="595">
  <si>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</si>
  <si>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</si>
  <si>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</si>
  <si>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</si>
  <si>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</si>
  <si>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</si>
  <si>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</si>
  <si>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</si>
  <si>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</si>
  <si>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</si>
  <si>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</si>
  <si>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</si>
  <si>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</si>
  <si>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</si>
  <si>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</si>
  <si>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</si>
  <si>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</si>
  <si>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</si>
  <si>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</si>
  <si>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</si>
  <si>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</si>
  <si>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</si>
  <si>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</si>
  <si>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</si>
  <si>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</si>
  <si>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</si>
  <si>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</si>
  <si>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</si>
  <si>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</si>
  <si>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</si>
  <si>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</si>
  <si>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</si>
  <si>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</si>
  <si>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</si>
  <si>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</si>
  <si>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</si>
  <si>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</si>
  <si>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</si>
  <si>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</si>
  <si>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</si>
  <si>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</si>
  <si>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</si>
  <si>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</si>
  <si>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</si>
  <si>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</si>
  <si>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</si>
  <si>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</si>
  <si>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</si>
  <si>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</si>
  <si>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</si>
  <si>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</si>
  <si>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</si>
  <si>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</si>
  <si>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</si>
  <si>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</si>
  <si>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</si>
  <si>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</si>
  <si>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</si>
  <si>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</si>
  <si>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</si>
  <si>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</si>
  <si>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</si>
  <si>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</si>
  <si>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</si>
  <si>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</si>
  <si>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</si>
  <si>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</si>
  <si>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</si>
  <si>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</si>
  <si>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</si>
  <si>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</si>
  <si>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</si>
  <si>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</si>
  <si>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</si>
  <si>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</si>
  <si>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</si>
  <si>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</si>
  <si>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</si>
  <si>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</si>
  <si>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三重県</t>
    <phoneticPr fontId="5"/>
  </si>
  <si>
    <t>市町村類型</t>
    <phoneticPr fontId="5"/>
  </si>
  <si>
    <t>Ⅲ－３</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</si>
  <si>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</si>
  <si>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</si>
  <si>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</si>
  <si>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</si>
  <si>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</si>
  <si>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</si>
  <si>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</si>
  <si>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</si>
  <si>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</si>
  <si>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</si>
  <si>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</si>
  <si>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</si>
  <si>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伊勢市</t>
    <phoneticPr fontId="5"/>
  </si>
  <si>
    <t>地方交付税種地</t>
    <rPh sb="0" eb="2">
      <t>チホウ</t>
    </rPh>
    <rPh sb="2" eb="5">
      <t>コウフゼイ</t>
    </rPh>
    <rPh sb="5" eb="6">
      <t>シュ</t>
    </rPh>
    <rPh sb="6" eb="7">
      <t>チ</t>
    </rPh>
    <phoneticPr fontId="5"/>
  </si>
  <si>
    <t>1-4</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</si>
  <si>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</si>
  <si>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</si>
  <si>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</si>
  <si>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</si>
  <si>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</si>
  <si>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</si>
  <si>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</si>
  <si>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</si>
  <si>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</si>
  <si>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</si>
  <si>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</si>
  <si>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</si>
  <si>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</si>
  <si>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</si>
  <si>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</si>
  <si>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</si>
  <si>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</si>
  <si>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</si>
  <si>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</si>
  <si>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</si>
  <si>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</si>
  <si>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-4.0</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</si>
  <si>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</si>
  <si>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</si>
  <si>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</si>
  <si>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</si>
  <si>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</si>
  <si>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</si>
  <si>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</si>
  <si>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</si>
  <si>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</si>
  <si>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</si>
  <si>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</si>
  <si>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</si>
  <si>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</si>
  <si>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</si>
  <si>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</si>
  <si>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</si>
  <si>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</si>
  <si>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</si>
  <si>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</si>
  <si>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</si>
  <si>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</si>
  <si>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</si>
  <si>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-1.2</t>
    <phoneticPr fontId="5"/>
  </si>
  <si>
    <t>基準財政需要額</t>
    <phoneticPr fontId="25"/>
  </si>
  <si>
    <t>うち日本人(％)</t>
    <phoneticPr fontId="5"/>
  </si>
  <si>
    <t>-1.3</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</si>
  <si>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</si>
  <si>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</si>
  <si>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</si>
  <si>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</si>
  <si>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</si>
  <si>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</si>
  <si>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</si>
  <si>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</si>
  <si>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</si>
  <si>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</si>
  <si>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</si>
  <si>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</si>
  <si>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</si>
  <si>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</si>
  <si>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</si>
  <si>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</si>
  <si>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</si>
  <si>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</si>
  <si>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</si>
  <si>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</si>
  <si>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</si>
  <si>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</si>
  <si>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</si>
  <si>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</si>
  <si>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</si>
  <si>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</si>
  <si>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</si>
  <si>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</si>
  <si>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</si>
  <si>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</si>
  <si>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</si>
  <si>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</si>
  <si>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</si>
  <si>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</si>
  <si>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</si>
  <si>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</si>
  <si>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</si>
  <si>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</si>
  <si>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</si>
  <si>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</si>
  <si>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</si>
  <si>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</si>
  <si>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</si>
  <si>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</si>
  <si>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</si>
  <si>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</si>
  <si>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</si>
  <si>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</si>
  <si>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</si>
  <si>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</si>
  <si>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</si>
  <si>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</si>
  <si>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</si>
  <si>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</si>
  <si>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</si>
  <si>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</si>
  <si>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</si>
  <si>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</si>
  <si>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三重県伊勢市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</si>
  <si>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</si>
  <si>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</si>
  <si>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</si>
  <si>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</si>
  <si>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</si>
  <si>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</si>
  <si>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</si>
  <si>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</si>
  <si>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</si>
  <si>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</si>
  <si>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</si>
  <si>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</si>
  <si>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</si>
  <si>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</si>
  <si>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</si>
  <si>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</si>
  <si>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</si>
  <si>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</si>
  <si>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</si>
  <si>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</si>
  <si>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</si>
  <si>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</si>
  <si>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</si>
  <si>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</si>
  <si>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</si>
  <si>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</si>
  <si>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</si>
  <si>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</si>
  <si>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</si>
  <si>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</si>
  <si>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</si>
  <si>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</si>
  <si>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</si>
  <si>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</si>
  <si>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</si>
  <si>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</si>
  <si>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</si>
  <si>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</si>
  <si>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</si>
  <si>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</si>
  <si>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</si>
  <si>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</si>
  <si>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</si>
  <si>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</si>
  <si>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</si>
  <si>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</si>
  <si>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</si>
  <si>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</si>
  <si>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</si>
  <si>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</si>
  <si>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</si>
  <si>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</si>
  <si>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</si>
  <si>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</si>
  <si>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</si>
  <si>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</si>
  <si>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</si>
  <si>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</si>
  <si>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</si>
  <si>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</si>
  <si>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</si>
  <si>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</si>
  <si>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</si>
  <si>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</si>
  <si>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</si>
  <si>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</si>
  <si>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</si>
  <si>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</si>
  <si>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</si>
  <si>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</si>
  <si>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</si>
  <si>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</si>
  <si>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</si>
  <si>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</si>
  <si>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</si>
  <si>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</si>
  <si>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</si>
  <si>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</si>
  <si>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</si>
  <si>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</si>
  <si>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</si>
  <si>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</si>
  <si>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</si>
  <si>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</si>
  <si>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</si>
  <si>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</si>
  <si>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</si>
  <si>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</si>
  <si>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</si>
  <si>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</si>
  <si>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</si>
  <si>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</si>
  <si>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</si>
  <si>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</si>
  <si>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</si>
  <si>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</si>
  <si>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</si>
  <si>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</si>
  <si>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</si>
  <si>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</si>
  <si>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</si>
  <si>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</si>
  <si>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</si>
  <si>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</si>
  <si>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</si>
  <si>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</si>
  <si>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</si>
  <si>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</si>
  <si>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</si>
  <si>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</si>
  <si>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</si>
  <si>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</si>
  <si>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</si>
  <si>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</si>
  <si>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</si>
  <si>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</si>
  <si>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</si>
  <si>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</si>
  <si>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</si>
  <si>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</si>
  <si>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</si>
  <si>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</si>
  <si>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</si>
  <si>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</si>
  <si>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</si>
  <si>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</si>
  <si>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</si>
  <si>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</si>
  <si>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</si>
  <si>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</si>
  <si>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</si>
  <si>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</si>
  <si>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</si>
  <si>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</si>
  <si>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</si>
  <si>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</si>
  <si>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</si>
  <si>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</si>
  <si>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</si>
  <si>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</si>
  <si>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</si>
  <si>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</si>
  <si>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</si>
  <si>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</si>
  <si>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</si>
  <si>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</si>
  <si>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</si>
  <si>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</si>
  <si>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</si>
  <si>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</si>
  <si>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三重県伊勢市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</si>
  <si>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</si>
  <si>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</si>
  <si>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</si>
  <si>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</si>
  <si>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</si>
  <si>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</si>
  <si>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</si>
  <si>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</si>
  <si>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</si>
  <si>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</si>
  <si>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</si>
  <si>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</si>
  <si>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</si>
  <si>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</si>
  <si>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</si>
  <si>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</si>
  <si>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</si>
  <si>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</si>
  <si>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</si>
  <si>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</si>
  <si>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土地取得特別会計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</si>
  <si>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</si>
  <si>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</si>
  <si>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</si>
  <si>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</si>
  <si>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</si>
  <si>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</si>
  <si>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</si>
  <si>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</si>
  <si>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</si>
  <si>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</si>
  <si>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</si>
  <si>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</si>
  <si>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</si>
  <si>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</si>
  <si>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後期高齢者医療特別会計</t>
    <phoneticPr fontId="5"/>
  </si>
  <si>
    <t>介護保険特別会計</t>
    <phoneticPr fontId="5"/>
  </si>
  <si>
    <t>観光交通対策特別会計</t>
    <phoneticPr fontId="5"/>
  </si>
  <si>
    <t>病院事業会計</t>
    <phoneticPr fontId="5"/>
  </si>
  <si>
    <t>法適用企業</t>
    <phoneticPr fontId="5"/>
  </si>
  <si>
    <t>水道事業会計</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</si>
  <si>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</si>
  <si>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</si>
  <si>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</si>
  <si>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</si>
  <si>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</si>
  <si>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</si>
  <si>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</si>
  <si>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</si>
  <si>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</si>
  <si>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</si>
  <si>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</si>
  <si>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</si>
  <si>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</si>
  <si>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</si>
  <si>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</si>
  <si>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</si>
  <si>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</si>
  <si>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</si>
  <si>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</si>
  <si>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</si>
  <si>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</si>
  <si>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</si>
  <si>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</si>
  <si>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</si>
  <si>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</si>
  <si>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</si>
  <si>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</si>
  <si>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</si>
  <si>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</si>
  <si>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</si>
  <si>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</si>
  <si>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</si>
  <si>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</si>
  <si>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</si>
  <si>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</si>
  <si>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</si>
  <si>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</si>
  <si>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</si>
  <si>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</si>
  <si>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</si>
  <si>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</si>
  <si>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</si>
  <si>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</si>
  <si>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</si>
  <si>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</si>
  <si>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</si>
  <si>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</si>
  <si>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</si>
  <si>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</si>
  <si>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</si>
  <si>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</si>
  <si>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</si>
  <si>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</si>
  <si>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</si>
  <si>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</si>
  <si>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</si>
  <si>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介護保険特別会計（保険事業勘定）</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</si>
  <si>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</si>
  <si>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</si>
  <si>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</si>
  <si>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</si>
  <si>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</si>
  <si>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</si>
  <si>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</si>
  <si>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</si>
  <si>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</si>
  <si>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</si>
  <si>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</si>
  <si>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</si>
  <si>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</si>
  <si>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</si>
  <si>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</si>
  <si>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</si>
  <si>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</si>
  <si>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</si>
  <si>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</si>
  <si>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</si>
  <si>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</si>
  <si>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</si>
  <si>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</si>
  <si>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</si>
  <si>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</si>
  <si>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</si>
  <si>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</si>
  <si>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</si>
  <si>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</si>
  <si>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</si>
  <si>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</si>
  <si>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</si>
  <si>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</si>
  <si>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</si>
  <si>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</si>
  <si>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</si>
  <si>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</si>
  <si>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</si>
  <si>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</si>
  <si>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</si>
  <si>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</si>
  <si>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</si>
  <si>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</si>
  <si>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</si>
  <si>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</si>
  <si>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</si>
  <si>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</si>
  <si>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</si>
  <si>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</si>
  <si>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</si>
  <si>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</si>
  <si>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</si>
  <si>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</si>
  <si>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</si>
  <si>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</si>
  <si>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</si>
  <si>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</si>
  <si>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</si>
  <si>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</si>
  <si>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</si>
  <si>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</si>
  <si>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</si>
  <si>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</si>
  <si>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</si>
  <si>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</si>
  <si>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</si>
  <si>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</si>
  <si>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</si>
  <si>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</si>
  <si>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</si>
  <si>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</si>
  <si>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</si>
  <si>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</si>
  <si>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</si>
  <si>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</si>
  <si>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</si>
  <si>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</si>
  <si>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</si>
  <si>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</si>
  <si>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</si>
  <si>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5.59</t>
  </si>
  <si>
    <t>▲ 1.45</t>
  </si>
  <si>
    <t>▲ 2.15</t>
  </si>
  <si>
    <t>▲ 2.85</t>
  </si>
  <si>
    <t>水道事業会計</t>
  </si>
  <si>
    <t>病院事業会計</t>
  </si>
  <si>
    <t>下水道事業会計</t>
  </si>
  <si>
    <t>介護保険特別会計</t>
  </si>
  <si>
    <t>一般会計</t>
  </si>
  <si>
    <t>国民健康保険特別会計</t>
  </si>
  <si>
    <t>後期高齢者医療特別会計</t>
  </si>
  <si>
    <t>観光交通対策特別会計</t>
  </si>
  <si>
    <t>その他会計（赤字）</t>
  </si>
  <si>
    <t>その他会計（黒字）</t>
  </si>
  <si>
    <t>R02</t>
    <phoneticPr fontId="5"/>
  </si>
  <si>
    <t>R03</t>
    <phoneticPr fontId="5"/>
  </si>
  <si>
    <t>R04</t>
    <phoneticPr fontId="5"/>
  </si>
  <si>
    <t>R05</t>
    <phoneticPr fontId="5"/>
  </si>
  <si>
    <t>R06</t>
    <phoneticPr fontId="5"/>
  </si>
  <si>
    <t>わたらい老人福祉施設組合（一般会計）</t>
    <rPh sb="13" eb="15">
      <t>イッパン</t>
    </rPh>
    <rPh sb="15" eb="17">
      <t>カイケイ</t>
    </rPh>
    <phoneticPr fontId="38"/>
  </si>
  <si>
    <t>わたらい老人福祉施設組合（特別養護老人ホーム高砂寮特別会計）</t>
    <rPh sb="13" eb="15">
      <t>トクベツ</t>
    </rPh>
    <rPh sb="15" eb="17">
      <t>ヨウゴ</t>
    </rPh>
    <rPh sb="17" eb="19">
      <t>ロウジン</t>
    </rPh>
    <rPh sb="22" eb="24">
      <t>タカサゴ</t>
    </rPh>
    <rPh sb="24" eb="25">
      <t>リョウ</t>
    </rPh>
    <rPh sb="25" eb="27">
      <t>トクベツ</t>
    </rPh>
    <rPh sb="27" eb="29">
      <t>カイケイ</t>
    </rPh>
    <phoneticPr fontId="38"/>
  </si>
  <si>
    <t>わたらい老人福祉施設組合（指定通所事業所高砂寮特別会計）</t>
    <rPh sb="13" eb="15">
      <t>シテイ</t>
    </rPh>
    <rPh sb="15" eb="17">
      <t>ツウショ</t>
    </rPh>
    <rPh sb="17" eb="20">
      <t>ジギョウショ</t>
    </rPh>
    <rPh sb="20" eb="22">
      <t>タカサゴ</t>
    </rPh>
    <rPh sb="22" eb="23">
      <t>リョウ</t>
    </rPh>
    <rPh sb="23" eb="25">
      <t>トクベツ</t>
    </rPh>
    <rPh sb="25" eb="27">
      <t>カイケイ</t>
    </rPh>
    <phoneticPr fontId="38"/>
  </si>
  <si>
    <t>わたらい老人福祉施設組合（特別養護老人ホーム真砂寮特別会計）</t>
    <rPh sb="13" eb="15">
      <t>トクベツ</t>
    </rPh>
    <rPh sb="15" eb="17">
      <t>ヨウゴ</t>
    </rPh>
    <rPh sb="17" eb="19">
      <t>ロウジン</t>
    </rPh>
    <rPh sb="22" eb="24">
      <t>マサゴ</t>
    </rPh>
    <rPh sb="24" eb="25">
      <t>リョウ</t>
    </rPh>
    <rPh sb="25" eb="27">
      <t>トクベツ</t>
    </rPh>
    <rPh sb="27" eb="29">
      <t>カイケイ</t>
    </rPh>
    <phoneticPr fontId="38"/>
  </si>
  <si>
    <t>わたらい老人福祉施設組合（特別養護老人ホームわたらい緑清苑特別会計）</t>
    <rPh sb="13" eb="15">
      <t>トクベツ</t>
    </rPh>
    <rPh sb="15" eb="17">
      <t>ヨウゴ</t>
    </rPh>
    <rPh sb="17" eb="19">
      <t>ロウジン</t>
    </rPh>
    <rPh sb="26" eb="27">
      <t>リョク</t>
    </rPh>
    <rPh sb="27" eb="28">
      <t>セイ</t>
    </rPh>
    <rPh sb="28" eb="29">
      <t>エン</t>
    </rPh>
    <rPh sb="29" eb="31">
      <t>トクベツ</t>
    </rPh>
    <rPh sb="31" eb="33">
      <t>カイケイ</t>
    </rPh>
    <phoneticPr fontId="38"/>
  </si>
  <si>
    <t>三重県市町総合事務組合（一般会計）</t>
    <rPh sb="12" eb="16">
      <t>イッパンカイケイ</t>
    </rPh>
    <phoneticPr fontId="38"/>
  </si>
  <si>
    <t>三重県市町総合事務組合（共同研修特別会計）</t>
    <rPh sb="12" eb="14">
      <t>キョウドウ</t>
    </rPh>
    <rPh sb="14" eb="16">
      <t>ケンシュウ</t>
    </rPh>
    <rPh sb="16" eb="18">
      <t>トクベツ</t>
    </rPh>
    <rPh sb="18" eb="20">
      <t>カイケイ</t>
    </rPh>
    <phoneticPr fontId="38"/>
  </si>
  <si>
    <t>三重県市町総合事務組合（デジタル地図特別会計）</t>
    <rPh sb="16" eb="18">
      <t>チズ</t>
    </rPh>
    <rPh sb="18" eb="20">
      <t>トクベツ</t>
    </rPh>
    <rPh sb="20" eb="22">
      <t>カイケイ</t>
    </rPh>
    <phoneticPr fontId="38"/>
  </si>
  <si>
    <t>三重県市町総合事務組合（物品特別会計）</t>
    <rPh sb="12" eb="14">
      <t>ブッピン</t>
    </rPh>
    <rPh sb="14" eb="16">
      <t>トクベツ</t>
    </rPh>
    <rPh sb="16" eb="18">
      <t>カイケイ</t>
    </rPh>
    <phoneticPr fontId="38"/>
  </si>
  <si>
    <t>三重県市町総合事務組合（退職手当特別会計）</t>
    <rPh sb="12" eb="14">
      <t>タイショク</t>
    </rPh>
    <rPh sb="14" eb="16">
      <t>テアテ</t>
    </rPh>
    <rPh sb="16" eb="18">
      <t>トクベツ</t>
    </rPh>
    <rPh sb="18" eb="20">
      <t>カイケイ</t>
    </rPh>
    <phoneticPr fontId="38"/>
  </si>
  <si>
    <t>三重県市町総合事務組合（消防救急無線特別会計）</t>
    <rPh sb="12" eb="14">
      <t>ショウボウ</t>
    </rPh>
    <rPh sb="14" eb="16">
      <t>キュウキュウ</t>
    </rPh>
    <rPh sb="16" eb="18">
      <t>ムセン</t>
    </rPh>
    <rPh sb="18" eb="20">
      <t>トクベツ</t>
    </rPh>
    <rPh sb="20" eb="22">
      <t>カイケイ</t>
    </rPh>
    <phoneticPr fontId="38"/>
  </si>
  <si>
    <t>三重県市町総合事務組合（公平委員会特別会計）</t>
    <rPh sb="12" eb="14">
      <t>コウヘイ</t>
    </rPh>
    <rPh sb="14" eb="17">
      <t>イインカイ</t>
    </rPh>
    <rPh sb="17" eb="19">
      <t>トクベツ</t>
    </rPh>
    <rPh sb="19" eb="21">
      <t>カイケイ</t>
    </rPh>
    <phoneticPr fontId="38"/>
  </si>
  <si>
    <t>伊勢広域環境組合（一般会計）</t>
    <rPh sb="9" eb="13">
      <t>イッパンカイケイ</t>
    </rPh>
    <phoneticPr fontId="38"/>
  </si>
  <si>
    <t>三重地方税管理回収機構（一般会計）</t>
    <rPh sb="12" eb="14">
      <t>イッパン</t>
    </rPh>
    <rPh sb="14" eb="16">
      <t>カイケイ</t>
    </rPh>
    <phoneticPr fontId="38"/>
  </si>
  <si>
    <t>三重地方税管理回収機構（滞納整理拡充事業特別会計）</t>
    <rPh sb="12" eb="14">
      <t>タイノウ</t>
    </rPh>
    <rPh sb="14" eb="16">
      <t>セイリ</t>
    </rPh>
    <rPh sb="16" eb="18">
      <t>カクジュウ</t>
    </rPh>
    <rPh sb="18" eb="20">
      <t>ジギョウ</t>
    </rPh>
    <rPh sb="20" eb="22">
      <t>トクベツ</t>
    </rPh>
    <rPh sb="22" eb="24">
      <t>カイケイ</t>
    </rPh>
    <phoneticPr fontId="38"/>
  </si>
  <si>
    <t>三重県後期高齢者医療広域連合（一般会計）</t>
    <rPh sb="15" eb="19">
      <t>イッパンカイケイ</t>
    </rPh>
    <phoneticPr fontId="38"/>
  </si>
  <si>
    <t>三重県後期高齢者医療広域連合（後期高齢者医療特別会計）</t>
    <rPh sb="15" eb="24">
      <t>コウキコウレイシャイリョウトクベツ</t>
    </rPh>
    <rPh sb="24" eb="26">
      <t>カイケイ</t>
    </rPh>
    <phoneticPr fontId="38"/>
  </si>
  <si>
    <t>伊勢志摩総合地方卸売市場</t>
    <rPh sb="0" eb="4">
      <t>イセシマ</t>
    </rPh>
    <rPh sb="4" eb="6">
      <t>ソウゴウ</t>
    </rPh>
    <rPh sb="6" eb="8">
      <t>チホウ</t>
    </rPh>
    <rPh sb="8" eb="10">
      <t>オロシウリ</t>
    </rPh>
    <rPh sb="10" eb="12">
      <t>イチバ</t>
    </rPh>
    <phoneticPr fontId="38"/>
  </si>
  <si>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</si>
  <si>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</si>
  <si>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</si>
  <si>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</si>
  <si>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</si>
  <si>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</si>
  <si>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</si>
  <si>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</si>
  <si>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</si>
  <si>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</si>
  <si>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</si>
  <si>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</si>
  <si>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</si>
  <si>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</si>
  <si>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</si>
  <si>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</si>
  <si>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</si>
  <si>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地域振興基金</t>
    <rPh sb="0" eb="2">
      <t>チイキ</t>
    </rPh>
    <rPh sb="2" eb="4">
      <t>シンコウ</t>
    </rPh>
    <rPh sb="4" eb="6">
      <t>キキン</t>
    </rPh>
    <phoneticPr fontId="5"/>
  </si>
  <si>
    <t>ふるさと創生基金</t>
    <rPh sb="4" eb="6">
      <t>ソウセイ</t>
    </rPh>
    <rPh sb="6" eb="8">
      <t>キキン</t>
    </rPh>
    <phoneticPr fontId="38"/>
  </si>
  <si>
    <t>職員退職手当基金</t>
    <rPh sb="0" eb="2">
      <t>ショクイン</t>
    </rPh>
    <rPh sb="2" eb="4">
      <t>タイショク</t>
    </rPh>
    <rPh sb="4" eb="6">
      <t>テアテ</t>
    </rPh>
    <rPh sb="6" eb="8">
      <t>キキン</t>
    </rPh>
    <phoneticPr fontId="38"/>
  </si>
  <si>
    <t>景観形成基金</t>
    <rPh sb="0" eb="2">
      <t>ケイカン</t>
    </rPh>
    <rPh sb="2" eb="4">
      <t>ケイセイ</t>
    </rPh>
    <rPh sb="4" eb="6">
      <t>キキン</t>
    </rPh>
    <phoneticPr fontId="38"/>
  </si>
  <si>
    <t>民俗伝統行事継承事業基金</t>
    <rPh sb="0" eb="2">
      <t>ミンゾク</t>
    </rPh>
    <rPh sb="2" eb="4">
      <t>デントウ</t>
    </rPh>
    <rPh sb="4" eb="6">
      <t>ギョウジ</t>
    </rPh>
    <rPh sb="6" eb="8">
      <t>ケイショウ</t>
    </rPh>
    <rPh sb="8" eb="10">
      <t>ジギョウ</t>
    </rPh>
    <rPh sb="10" eb="12">
      <t>キキン</t>
    </rPh>
    <phoneticPr fontId="38"/>
  </si>
  <si>
    <t>-</t>
    <phoneticPr fontId="2"/>
  </si>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</sst>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ゴシック"/>
      <family val="2"/>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44161</c:v>
                </c:pt>
                <c:pt idx="1">
                  <c:v>43955</c:v>
                </c:pt>
                <c:pt idx="2">
                  <c:v>41921</c:v>
                </c:pt>
                <c:pt idx="3">
                  <c:v>44585</c:v>
                </c:pt>
                <c:pt idx="4">
                  <c:v>49779</c:v>
                </c:pt>
              </c:numCache>
            </c:numRef>
          </c:val>
          <c:smooth val="0"/>
          <c:extLst>
            <c:ext xmlns:c16="http://schemas.microsoft.com/office/drawing/2014/chart" uri="{C3380CC4-5D6E-409C-BE32-E72D297353CC}">
              <c16:uniqueId val="{00000000-4AC0-4D78-A376-825042B9D472}"/>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60130</c:v>
                </c:pt>
                <c:pt idx="1">
                  <c:v>33666</c:v>
                </c:pt>
                <c:pt idx="2">
                  <c:v>62787</c:v>
                </c:pt>
                <c:pt idx="3">
                  <c:v>30165</c:v>
                </c:pt>
                <c:pt idx="4">
                  <c:v>38502</c:v>
                </c:pt>
              </c:numCache>
            </c:numRef>
          </c:val>
          <c:smooth val="0"/>
          <c:extLst>
            <c:ext xmlns:c16="http://schemas.microsoft.com/office/drawing/2014/chart" uri="{C3380CC4-5D6E-409C-BE32-E72D297353CC}">
              <c16:uniqueId val="{00000001-4AC0-4D78-A376-825042B9D472}"/>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0.92</c:v>
                </c:pt>
                <c:pt idx="1">
                  <c:v>1.65</c:v>
                </c:pt>
                <c:pt idx="2">
                  <c:v>0.99</c:v>
                </c:pt>
                <c:pt idx="3">
                  <c:v>1.06</c:v>
                </c:pt>
                <c:pt idx="4">
                  <c:v>0.98</c:v>
                </c:pt>
              </c:numCache>
            </c:numRef>
          </c:val>
          <c:extLst>
            <c:ext xmlns:c16="http://schemas.microsoft.com/office/drawing/2014/chart" uri="{C3380CC4-5D6E-409C-BE32-E72D297353CC}">
              <c16:uniqueId val="{00000000-0D69-4E27-9251-76A9473D23AE}"/>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33.82</c:v>
                </c:pt>
                <c:pt idx="1">
                  <c:v>33.549999999999997</c:v>
                </c:pt>
                <c:pt idx="2">
                  <c:v>34.39</c:v>
                </c:pt>
                <c:pt idx="3">
                  <c:v>32.090000000000003</c:v>
                </c:pt>
                <c:pt idx="4">
                  <c:v>29.6</c:v>
                </c:pt>
              </c:numCache>
            </c:numRef>
          </c:val>
          <c:extLst>
            <c:ext xmlns:c16="http://schemas.microsoft.com/office/drawing/2014/chart" uri="{C3380CC4-5D6E-409C-BE32-E72D297353CC}">
              <c16:uniqueId val="{00000001-0D69-4E27-9251-76A9473D23AE}"/>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-5.59</c:v>
                </c:pt>
                <c:pt idx="1">
                  <c:v>0.8</c:v>
                </c:pt>
                <c:pt idx="2">
                  <c:v>-1.45</c:v>
                </c:pt>
                <c:pt idx="3">
                  <c:v>-2.15</c:v>
                </c:pt>
                <c:pt idx="4">
                  <c:v>-2.85</c:v>
                </c:pt>
              </c:numCache>
            </c:numRef>
          </c:val>
          <c:smooth val="0"/>
          <c:extLst>
            <c:ext xmlns:c16="http://schemas.microsoft.com/office/drawing/2014/chart" uri="{C3380CC4-5D6E-409C-BE32-E72D297353CC}">
              <c16:uniqueId val="{00000002-0D69-4E27-9251-76A9473D23AE}"/>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0.01</c:v>
                </c:pt>
                <c:pt idx="8">
                  <c:v>#N/A</c:v>
                </c:pt>
                <c:pt idx="9">
                  <c:v>0</c:v>
                </c:pt>
              </c:numCache>
            </c:numRef>
          </c:val>
          <c:extLst>
            <c:ext xmlns:c16="http://schemas.microsoft.com/office/drawing/2014/chart" uri="{C3380CC4-5D6E-409C-BE32-E72D297353CC}">
              <c16:uniqueId val="{00000000-4A4C-4CB2-A28E-85F44F2AAF30}"/>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4A4C-4CB2-A28E-85F44F2AAF30}"/>
            </c:ext>
          </c:extLst>
        </c:ser>
        <c:ser>
          <c:idx val="2"/>
          <c:order val="2"/>
          <c:tx>
            <c:strRef>
              <c:f>データシート!$A$29</c:f>
              <c:strCache>
                <c:ptCount val="1"/>
                <c:pt idx="0">
                  <c:v>観光交通対策特別会計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c:v>
                </c:pt>
                <c:pt idx="2">
                  <c:v>#N/A</c:v>
                </c:pt>
                <c:pt idx="3">
                  <c:v>0.01</c:v>
                </c:pt>
                <c:pt idx="4">
                  <c:v>#N/A</c:v>
                </c:pt>
                <c:pt idx="5">
                  <c:v>0.28000000000000003</c:v>
                </c:pt>
                <c:pt idx="6">
                  <c:v>#N/A</c:v>
                </c:pt>
                <c:pt idx="7">
                  <c:v>0.16</c:v>
                </c:pt>
                <c:pt idx="8">
                  <c:v>#N/A</c:v>
                </c:pt>
                <c:pt idx="9">
                  <c:v>0.1</c:v>
                </c:pt>
              </c:numCache>
            </c:numRef>
          </c:val>
          <c:extLst>
            <c:ext xmlns:c16="http://schemas.microsoft.com/office/drawing/2014/chart" uri="{C3380CC4-5D6E-409C-BE32-E72D297353CC}">
              <c16:uniqueId val="{00000002-4A4C-4CB2-A28E-85F44F2AAF30}"/>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0.15</c:v>
                </c:pt>
                <c:pt idx="2">
                  <c:v>#N/A</c:v>
                </c:pt>
                <c:pt idx="3">
                  <c:v>0.16</c:v>
                </c:pt>
                <c:pt idx="4">
                  <c:v>#N/A</c:v>
                </c:pt>
                <c:pt idx="5">
                  <c:v>0.19</c:v>
                </c:pt>
                <c:pt idx="6">
                  <c:v>#N/A</c:v>
                </c:pt>
                <c:pt idx="7">
                  <c:v>0.2</c:v>
                </c:pt>
                <c:pt idx="8">
                  <c:v>#N/A</c:v>
                </c:pt>
                <c:pt idx="9">
                  <c:v>0.24</c:v>
                </c:pt>
              </c:numCache>
            </c:numRef>
          </c:val>
          <c:extLst>
            <c:ext xmlns:c16="http://schemas.microsoft.com/office/drawing/2014/chart" uri="{C3380CC4-5D6E-409C-BE32-E72D297353CC}">
              <c16:uniqueId val="{00000003-4A4C-4CB2-A28E-85F44F2AAF30}"/>
            </c:ext>
          </c:extLst>
        </c:ser>
        <c:ser>
          <c:idx val="4"/>
          <c:order val="4"/>
          <c:tx>
            <c:strRef>
              <c:f>データシート!$A$31</c:f>
              <c:strCache>
                <c:ptCount val="1"/>
                <c:pt idx="0">
                  <c:v>国民健康保険特別会計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0.54</c:v>
                </c:pt>
                <c:pt idx="2">
                  <c:v>#N/A</c:v>
                </c:pt>
                <c:pt idx="3">
                  <c:v>0.2</c:v>
                </c:pt>
                <c:pt idx="4">
                  <c:v>#N/A</c:v>
                </c:pt>
                <c:pt idx="5">
                  <c:v>0.4</c:v>
                </c:pt>
                <c:pt idx="6">
                  <c:v>#N/A</c:v>
                </c:pt>
                <c:pt idx="7">
                  <c:v>0.09</c:v>
                </c:pt>
                <c:pt idx="8">
                  <c:v>#N/A</c:v>
                </c:pt>
                <c:pt idx="9">
                  <c:v>0.37</c:v>
                </c:pt>
              </c:numCache>
            </c:numRef>
          </c:val>
          <c:extLst>
            <c:ext xmlns:c16="http://schemas.microsoft.com/office/drawing/2014/chart" uri="{C3380CC4-5D6E-409C-BE32-E72D297353CC}">
              <c16:uniqueId val="{00000004-4A4C-4CB2-A28E-85F44F2AAF30}"/>
            </c:ext>
          </c:extLst>
        </c:ser>
        <c:ser>
          <c:idx val="5"/>
          <c:order val="5"/>
          <c:tx>
            <c:strRef>
              <c:f>データシート!$A$32</c:f>
              <c:strCache>
                <c:ptCount val="1"/>
                <c:pt idx="0">
                  <c:v>一般会計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0.91</c:v>
                </c:pt>
                <c:pt idx="2">
                  <c:v>#N/A</c:v>
                </c:pt>
                <c:pt idx="3">
                  <c:v>1.64</c:v>
                </c:pt>
                <c:pt idx="4">
                  <c:v>#N/A</c:v>
                </c:pt>
                <c:pt idx="5">
                  <c:v>0.98</c:v>
                </c:pt>
                <c:pt idx="6">
                  <c:v>#N/A</c:v>
                </c:pt>
                <c:pt idx="7">
                  <c:v>1.04</c:v>
                </c:pt>
                <c:pt idx="8">
                  <c:v>#N/A</c:v>
                </c:pt>
                <c:pt idx="9">
                  <c:v>0.97</c:v>
                </c:pt>
              </c:numCache>
            </c:numRef>
          </c:val>
          <c:extLst>
            <c:ext xmlns:c16="http://schemas.microsoft.com/office/drawing/2014/chart" uri="{C3380CC4-5D6E-409C-BE32-E72D297353CC}">
              <c16:uniqueId val="{00000005-4A4C-4CB2-A28E-85F44F2AAF30}"/>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1.79</c:v>
                </c:pt>
                <c:pt idx="2">
                  <c:v>#N/A</c:v>
                </c:pt>
                <c:pt idx="3">
                  <c:v>2.04</c:v>
                </c:pt>
                <c:pt idx="4">
                  <c:v>#N/A</c:v>
                </c:pt>
                <c:pt idx="5">
                  <c:v>2.02</c:v>
                </c:pt>
                <c:pt idx="6">
                  <c:v>#N/A</c:v>
                </c:pt>
                <c:pt idx="7">
                  <c:v>1.4</c:v>
                </c:pt>
                <c:pt idx="8">
                  <c:v>#N/A</c:v>
                </c:pt>
                <c:pt idx="9">
                  <c:v>1</c:v>
                </c:pt>
              </c:numCache>
            </c:numRef>
          </c:val>
          <c:extLst>
            <c:ext xmlns:c16="http://schemas.microsoft.com/office/drawing/2014/chart" uri="{C3380CC4-5D6E-409C-BE32-E72D297353CC}">
              <c16:uniqueId val="{00000006-4A4C-4CB2-A28E-85F44F2AAF30}"/>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3.74</c:v>
                </c:pt>
                <c:pt idx="2">
                  <c:v>#N/A</c:v>
                </c:pt>
                <c:pt idx="3">
                  <c:v>2.77</c:v>
                </c:pt>
                <c:pt idx="4">
                  <c:v>#N/A</c:v>
                </c:pt>
                <c:pt idx="5">
                  <c:v>3.05</c:v>
                </c:pt>
                <c:pt idx="6">
                  <c:v>#N/A</c:v>
                </c:pt>
                <c:pt idx="7">
                  <c:v>3.06</c:v>
                </c:pt>
                <c:pt idx="8">
                  <c:v>#N/A</c:v>
                </c:pt>
                <c:pt idx="9">
                  <c:v>2.44</c:v>
                </c:pt>
              </c:numCache>
            </c:numRef>
          </c:val>
          <c:extLst>
            <c:ext xmlns:c16="http://schemas.microsoft.com/office/drawing/2014/chart" uri="{C3380CC4-5D6E-409C-BE32-E72D297353CC}">
              <c16:uniqueId val="{00000007-4A4C-4CB2-A28E-85F44F2AAF30}"/>
            </c:ext>
          </c:extLst>
        </c:ser>
        <c:ser>
          <c:idx val="8"/>
          <c:order val="8"/>
          <c:tx>
            <c:strRef>
              <c:f>データシート!$A$35</c:f>
              <c:strCache>
                <c:ptCount val="1"/>
                <c:pt idx="0">
                  <c:v>病院事業会計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2.5099999999999998</c:v>
                </c:pt>
                <c:pt idx="2">
                  <c:v>#N/A</c:v>
                </c:pt>
                <c:pt idx="3">
                  <c:v>4.46</c:v>
                </c:pt>
                <c:pt idx="4">
                  <c:v>#N/A</c:v>
                </c:pt>
                <c:pt idx="5">
                  <c:v>6.23</c:v>
                </c:pt>
                <c:pt idx="6">
                  <c:v>#N/A</c:v>
                </c:pt>
                <c:pt idx="7">
                  <c:v>5.98</c:v>
                </c:pt>
                <c:pt idx="8">
                  <c:v>#N/A</c:v>
                </c:pt>
                <c:pt idx="9">
                  <c:v>5.01</c:v>
                </c:pt>
              </c:numCache>
            </c:numRef>
          </c:val>
          <c:extLst>
            <c:ext xmlns:c16="http://schemas.microsoft.com/office/drawing/2014/chart" uri="{C3380CC4-5D6E-409C-BE32-E72D297353CC}">
              <c16:uniqueId val="{00000008-4A4C-4CB2-A28E-85F44F2AAF30}"/>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7.16</c:v>
                </c:pt>
                <c:pt idx="2">
                  <c:v>#N/A</c:v>
                </c:pt>
                <c:pt idx="3">
                  <c:v>7.54</c:v>
                </c:pt>
                <c:pt idx="4">
                  <c:v>#N/A</c:v>
                </c:pt>
                <c:pt idx="5">
                  <c:v>7.87</c:v>
                </c:pt>
                <c:pt idx="6">
                  <c:v>#N/A</c:v>
                </c:pt>
                <c:pt idx="7">
                  <c:v>7.55</c:v>
                </c:pt>
                <c:pt idx="8">
                  <c:v>#N/A</c:v>
                </c:pt>
                <c:pt idx="9">
                  <c:v>6.45</c:v>
                </c:pt>
              </c:numCache>
            </c:numRef>
          </c:val>
          <c:extLst>
            <c:ext xmlns:c16="http://schemas.microsoft.com/office/drawing/2014/chart" uri="{C3380CC4-5D6E-409C-BE32-E72D297353CC}">
              <c16:uniqueId val="{00000009-4A4C-4CB2-A28E-85F44F2AAF30}"/>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6603</c:v>
                </c:pt>
                <c:pt idx="5">
                  <c:v>6491</c:v>
                </c:pt>
                <c:pt idx="8">
                  <c:v>6312</c:v>
                </c:pt>
                <c:pt idx="11">
                  <c:v>6206</c:v>
                </c:pt>
                <c:pt idx="14">
                  <c:v>6292</c:v>
                </c:pt>
              </c:numCache>
            </c:numRef>
          </c:val>
          <c:extLst>
            <c:ext xmlns:c16="http://schemas.microsoft.com/office/drawing/2014/chart" uri="{C3380CC4-5D6E-409C-BE32-E72D297353CC}">
              <c16:uniqueId val="{00000000-46A6-49FE-AC24-CEA05E671C94}"/>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46A6-49FE-AC24-CEA05E671C94}"/>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46A6-49FE-AC24-CEA05E671C94}"/>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122</c:v>
                </c:pt>
                <c:pt idx="3">
                  <c:v>116</c:v>
                </c:pt>
                <c:pt idx="6">
                  <c:v>117</c:v>
                </c:pt>
                <c:pt idx="9">
                  <c:v>117</c:v>
                </c:pt>
                <c:pt idx="12">
                  <c:v>113</c:v>
                </c:pt>
              </c:numCache>
            </c:numRef>
          </c:val>
          <c:extLst>
            <c:ext xmlns:c16="http://schemas.microsoft.com/office/drawing/2014/chart" uri="{C3380CC4-5D6E-409C-BE32-E72D297353CC}">
              <c16:uniqueId val="{00000003-46A6-49FE-AC24-CEA05E671C94}"/>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1922</c:v>
                </c:pt>
                <c:pt idx="3">
                  <c:v>1908</c:v>
                </c:pt>
                <c:pt idx="6">
                  <c:v>1908</c:v>
                </c:pt>
                <c:pt idx="9">
                  <c:v>2041</c:v>
                </c:pt>
                <c:pt idx="12">
                  <c:v>1937</c:v>
                </c:pt>
              </c:numCache>
            </c:numRef>
          </c:val>
          <c:extLst>
            <c:ext xmlns:c16="http://schemas.microsoft.com/office/drawing/2014/chart" uri="{C3380CC4-5D6E-409C-BE32-E72D297353CC}">
              <c16:uniqueId val="{00000004-46A6-49FE-AC24-CEA05E671C94}"/>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6A6-49FE-AC24-CEA05E671C94}"/>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46A6-49FE-AC24-CEA05E671C94}"/>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5701</c:v>
                </c:pt>
                <c:pt idx="3">
                  <c:v>5592</c:v>
                </c:pt>
                <c:pt idx="6">
                  <c:v>5704</c:v>
                </c:pt>
                <c:pt idx="9">
                  <c:v>5737</c:v>
                </c:pt>
                <c:pt idx="12">
                  <c:v>5672</c:v>
                </c:pt>
              </c:numCache>
            </c:numRef>
          </c:val>
          <c:extLst>
            <c:ext xmlns:c16="http://schemas.microsoft.com/office/drawing/2014/chart" uri="{C3380CC4-5D6E-409C-BE32-E72D297353CC}">
              <c16:uniqueId val="{00000007-46A6-49FE-AC24-CEA05E671C94}"/>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1142</c:v>
                </c:pt>
                <c:pt idx="2">
                  <c:v>#N/A</c:v>
                </c:pt>
                <c:pt idx="3">
                  <c:v>#N/A</c:v>
                </c:pt>
                <c:pt idx="4">
                  <c:v>1125</c:v>
                </c:pt>
                <c:pt idx="5">
                  <c:v>#N/A</c:v>
                </c:pt>
                <c:pt idx="6">
                  <c:v>#N/A</c:v>
                </c:pt>
                <c:pt idx="7">
                  <c:v>1417</c:v>
                </c:pt>
                <c:pt idx="8">
                  <c:v>#N/A</c:v>
                </c:pt>
                <c:pt idx="9">
                  <c:v>#N/A</c:v>
                </c:pt>
                <c:pt idx="10">
                  <c:v>1689</c:v>
                </c:pt>
                <c:pt idx="11">
                  <c:v>#N/A</c:v>
                </c:pt>
                <c:pt idx="12">
                  <c:v>#N/A</c:v>
                </c:pt>
                <c:pt idx="13">
                  <c:v>1430</c:v>
                </c:pt>
                <c:pt idx="14">
                  <c:v>#N/A</c:v>
                </c:pt>
              </c:numCache>
            </c:numRef>
          </c:val>
          <c:smooth val="0"/>
          <c:extLst>
            <c:ext xmlns:c16="http://schemas.microsoft.com/office/drawing/2014/chart" uri="{C3380CC4-5D6E-409C-BE32-E72D297353CC}">
              <c16:uniqueId val="{00000008-46A6-49FE-AC24-CEA05E671C94}"/>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64219</c:v>
                </c:pt>
                <c:pt idx="5">
                  <c:v>62946</c:v>
                </c:pt>
                <c:pt idx="8">
                  <c:v>62023</c:v>
                </c:pt>
                <c:pt idx="11">
                  <c:v>59261</c:v>
                </c:pt>
                <c:pt idx="14">
                  <c:v>56890</c:v>
                </c:pt>
              </c:numCache>
            </c:numRef>
          </c:val>
          <c:extLst>
            <c:ext xmlns:c16="http://schemas.microsoft.com/office/drawing/2014/chart" uri="{C3380CC4-5D6E-409C-BE32-E72D297353CC}">
              <c16:uniqueId val="{00000000-2518-46CA-9016-2F15FE0B6B3B}"/>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18862</c:v>
                </c:pt>
                <c:pt idx="5">
                  <c:v>19303</c:v>
                </c:pt>
                <c:pt idx="8">
                  <c:v>21688</c:v>
                </c:pt>
                <c:pt idx="11">
                  <c:v>22409</c:v>
                </c:pt>
                <c:pt idx="14">
                  <c:v>22553</c:v>
                </c:pt>
              </c:numCache>
            </c:numRef>
          </c:val>
          <c:extLst>
            <c:ext xmlns:c16="http://schemas.microsoft.com/office/drawing/2014/chart" uri="{C3380CC4-5D6E-409C-BE32-E72D297353CC}">
              <c16:uniqueId val="{00000001-2518-46CA-9016-2F15FE0B6B3B}"/>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18984</c:v>
                </c:pt>
                <c:pt idx="5">
                  <c:v>19229</c:v>
                </c:pt>
                <c:pt idx="8">
                  <c:v>18946</c:v>
                </c:pt>
                <c:pt idx="11">
                  <c:v>18204</c:v>
                </c:pt>
                <c:pt idx="14">
                  <c:v>17167</c:v>
                </c:pt>
              </c:numCache>
            </c:numRef>
          </c:val>
          <c:extLst>
            <c:ext xmlns:c16="http://schemas.microsoft.com/office/drawing/2014/chart" uri="{C3380CC4-5D6E-409C-BE32-E72D297353CC}">
              <c16:uniqueId val="{00000002-2518-46CA-9016-2F15FE0B6B3B}"/>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2518-46CA-9016-2F15FE0B6B3B}"/>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2518-46CA-9016-2F15FE0B6B3B}"/>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2518-46CA-9016-2F15FE0B6B3B}"/>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7162</c:v>
                </c:pt>
                <c:pt idx="3">
                  <c:v>6999</c:v>
                </c:pt>
                <c:pt idx="6">
                  <c:v>6857</c:v>
                </c:pt>
                <c:pt idx="9">
                  <c:v>7119</c:v>
                </c:pt>
                <c:pt idx="12">
                  <c:v>7295</c:v>
                </c:pt>
              </c:numCache>
            </c:numRef>
          </c:val>
          <c:extLst>
            <c:ext xmlns:c16="http://schemas.microsoft.com/office/drawing/2014/chart" uri="{C3380CC4-5D6E-409C-BE32-E72D297353CC}">
              <c16:uniqueId val="{00000006-2518-46CA-9016-2F15FE0B6B3B}"/>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691</c:v>
                </c:pt>
                <c:pt idx="3">
                  <c:v>587</c:v>
                </c:pt>
                <c:pt idx="6">
                  <c:v>472</c:v>
                </c:pt>
                <c:pt idx="9">
                  <c:v>365</c:v>
                </c:pt>
                <c:pt idx="12">
                  <c:v>446</c:v>
                </c:pt>
              </c:numCache>
            </c:numRef>
          </c:val>
          <c:extLst>
            <c:ext xmlns:c16="http://schemas.microsoft.com/office/drawing/2014/chart" uri="{C3380CC4-5D6E-409C-BE32-E72D297353CC}">
              <c16:uniqueId val="{00000007-2518-46CA-9016-2F15FE0B6B3B}"/>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31962</c:v>
                </c:pt>
                <c:pt idx="3">
                  <c:v>30512</c:v>
                </c:pt>
                <c:pt idx="6">
                  <c:v>30556</c:v>
                </c:pt>
                <c:pt idx="9">
                  <c:v>30804</c:v>
                </c:pt>
                <c:pt idx="12">
                  <c:v>32690</c:v>
                </c:pt>
              </c:numCache>
            </c:numRef>
          </c:val>
          <c:extLst>
            <c:ext xmlns:c16="http://schemas.microsoft.com/office/drawing/2014/chart" uri="{C3380CC4-5D6E-409C-BE32-E72D297353CC}">
              <c16:uniqueId val="{00000008-2518-46CA-9016-2F15FE0B6B3B}"/>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2518-46CA-9016-2F15FE0B6B3B}"/>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59305</c:v>
                </c:pt>
                <c:pt idx="3">
                  <c:v>59665</c:v>
                </c:pt>
                <c:pt idx="6">
                  <c:v>60417</c:v>
                </c:pt>
                <c:pt idx="9">
                  <c:v>57141</c:v>
                </c:pt>
                <c:pt idx="12">
                  <c:v>54460</c:v>
                </c:pt>
              </c:numCache>
            </c:numRef>
          </c:val>
          <c:extLst>
            <c:ext xmlns:c16="http://schemas.microsoft.com/office/drawing/2014/chart" uri="{C3380CC4-5D6E-409C-BE32-E72D297353CC}">
              <c16:uniqueId val="{0000000A-2518-46CA-9016-2F15FE0B6B3B}"/>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2518-46CA-9016-2F15FE0B6B3B}"/>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10554</c:v>
                </c:pt>
                <c:pt idx="1">
                  <c:v>10017</c:v>
                </c:pt>
                <c:pt idx="2">
                  <c:v>9309</c:v>
                </c:pt>
              </c:numCache>
            </c:numRef>
          </c:val>
          <c:extLst>
            <c:ext xmlns:c16="http://schemas.microsoft.com/office/drawing/2014/chart" uri="{C3380CC4-5D6E-409C-BE32-E72D297353CC}">
              <c16:uniqueId val="{00000000-9D04-45FD-8222-9C233F54BECF}"/>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1528</c:v>
                </c:pt>
                <c:pt idx="1">
                  <c:v>1442</c:v>
                </c:pt>
                <c:pt idx="2">
                  <c:v>1397</c:v>
                </c:pt>
              </c:numCache>
            </c:numRef>
          </c:val>
          <c:extLst>
            <c:ext xmlns:c16="http://schemas.microsoft.com/office/drawing/2014/chart" uri="{C3380CC4-5D6E-409C-BE32-E72D297353CC}">
              <c16:uniqueId val="{00000001-9D04-45FD-8222-9C233F54BECF}"/>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4378</c:v>
                </c:pt>
                <c:pt idx="1">
                  <c:v>3824</c:v>
                </c:pt>
                <c:pt idx="2">
                  <c:v>3181</c:v>
                </c:pt>
              </c:numCache>
            </c:numRef>
          </c:val>
          <c:extLst>
            <c:ext xmlns:c16="http://schemas.microsoft.com/office/drawing/2014/chart" uri="{C3380CC4-5D6E-409C-BE32-E72D297353CC}">
              <c16:uniqueId val="{00000002-9D04-45FD-8222-9C233F54BECF}"/>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三重県伊勢市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小中学校統合等の建設事業に伴う地方債発行の影響で、元利償還金等（</a:t>
          </a:r>
          <a:r>
            <a:rPr kumimoji="1" lang="en-US" altLang="ja-JP" sz="1400">
              <a:latin typeface="ＭＳ ゴシック" pitchFamily="49" charset="-128"/>
              <a:ea typeface="ＭＳ ゴシック" pitchFamily="49" charset="-128"/>
            </a:rPr>
            <a:t>A</a:t>
          </a:r>
          <a:r>
            <a:rPr kumimoji="1" lang="ja-JP" altLang="en-US" sz="1400">
              <a:latin typeface="ＭＳ ゴシック" pitchFamily="49" charset="-128"/>
              <a:ea typeface="ＭＳ ゴシック" pitchFamily="49" charset="-128"/>
            </a:rPr>
            <a:t>）は、過去３か年合計比で増加している。</a:t>
          </a:r>
        </a:p>
        <a:p>
          <a:r>
            <a:rPr kumimoji="1" lang="ja-JP" altLang="en-US" sz="1400">
              <a:latin typeface="ＭＳ ゴシック" pitchFamily="49" charset="-128"/>
              <a:ea typeface="ＭＳ ゴシック" pitchFamily="49" charset="-128"/>
            </a:rPr>
            <a:t>市税をはじめとした一般財源の大幅な増加は見込めず、臨時財政対策債を含め地方債に依存した財政運営が見込まれる一方、一般会計や一部事務組合における大型事業が控えているため、地方債残高の抑制に努める必要があ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満期一括償還地方債の起債は無し。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三重県伊勢市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地方債の発行が増加したことにより将来負担額は増加した。また、基準財政需要額算入見込額の減少により充当可能財源等は減少したが、充当可能財源等が将来負担額を上回ったため、将来負担比率の分子はゼロ以下となった。</a:t>
          </a:r>
        </a:p>
        <a:p>
          <a:r>
            <a:rPr kumimoji="1" lang="ja-JP" altLang="en-US" sz="1400">
              <a:latin typeface="ＭＳ ゴシック" pitchFamily="49" charset="-128"/>
              <a:ea typeface="ＭＳ ゴシック" pitchFamily="49" charset="-128"/>
            </a:rPr>
            <a:t>今後、さらに、市債発行額の増加が懸念されるため、長期的な視点に立った適正な公債管理に努め、市債残高の抑制及び交付税措置見込額を考慮した公債費に占める実質地方負担額の縮減を図る。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三重県伊勢市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一般財源の不足を補うために財政調整基金を取り崩した。また、減債基金及びその他特定目的基金（地域振興基金、ふるさと創生基金等）については目的に合致した事業の財源として取り崩したため、全体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1,396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一般財源の不足が見込まれる場合には、一定程度の残高を確保しながら取り崩しを行う。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地域振興基金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市町村合併に伴う市民の一体感の醸成、及び、地域振興を図る。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ふるさと創生基金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ふるさと創生に要する事業。</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民俗伝統行事継承事業基金：無形民俗文化財の行事の円滑な実施及び保存継承に要する経費。</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財源確保のため、地域振興基金、ふるさと創生基金の取り崩しによる減少。</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地域振興基金、ふるさと創生基金については一定程度の残高を確保しながら取り崩しをする予定である。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取り崩しによる減額。</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一般財源の不足が見込まれる場合には、一定程度の残高を確保しながら取り崩しを行う。</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取り崩しによる減額。</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公債費が高止まりしている間は、一定程度の取り崩しを予定している。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三重県伊勢市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118,849
117,424
208.37
56,564,071
56,171,731
306,661
31,447,643
54,459,985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財政力指数は、主に税収の多寡により決まるが、本市は税基盤が脆弱であることなどから低い水準で推移しており、類似団体平均を</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0.18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下回っている。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地方税の徴収強化などの取り組みを通じて、財政基盤の強化に努める。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140607</xdr:rowOff>
    </xdr:from>
    <xdr:to>
      <xdr:col>23</xdr:col>
      <xdr:colOff>133350</xdr:colOff>
      <xdr:row>45</xdr:row>
      <xdr:rowOff>10885</xdr:rowOff>
    </xdr:to>
    <xdr:cxnSp macro="">
      <xdr:nvCxnSpPr>
        <xdr:cNvPr id="66" name="直線コネクタ 65"/>
        <xdr:cNvCxnSpPr/>
      </xdr:nvCxnSpPr>
      <xdr:spPr>
        <a:xfrm flipV="1">
          <a:off x="4953000" y="6312807"/>
          <a:ext cx="0" cy="14133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154412</xdr:rowOff>
    </xdr:from>
    <xdr:ext cx="762000" cy="259045"/>
    <xdr:sp macro="" textlink="">
      <xdr:nvSpPr>
        <xdr:cNvPr id="67" name="財政力最小値テキスト"/>
        <xdr:cNvSpPr txBox="1"/>
      </xdr:nvSpPr>
      <xdr:spPr>
        <a:xfrm>
          <a:off x="5041900" y="7698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10885</xdr:rowOff>
    </xdr:from>
    <xdr:to>
      <xdr:col>24</xdr:col>
      <xdr:colOff>12700</xdr:colOff>
      <xdr:row>45</xdr:row>
      <xdr:rowOff>10885</xdr:rowOff>
    </xdr:to>
    <xdr:cxnSp macro="">
      <xdr:nvCxnSpPr>
        <xdr:cNvPr id="68" name="直線コネクタ 67"/>
        <xdr:cNvCxnSpPr/>
      </xdr:nvCxnSpPr>
      <xdr:spPr>
        <a:xfrm>
          <a:off x="4864100" y="7726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55534</xdr:rowOff>
    </xdr:from>
    <xdr:ext cx="762000" cy="259045"/>
    <xdr:sp macro="" textlink="">
      <xdr:nvSpPr>
        <xdr:cNvPr id="69" name="財政力最大値テキスト"/>
        <xdr:cNvSpPr txBox="1"/>
      </xdr:nvSpPr>
      <xdr:spPr>
        <a:xfrm>
          <a:off x="5041900" y="605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140607</xdr:rowOff>
    </xdr:from>
    <xdr:to>
      <xdr:col>24</xdr:col>
      <xdr:colOff>12700</xdr:colOff>
      <xdr:row>36</xdr:row>
      <xdr:rowOff>140607</xdr:rowOff>
    </xdr:to>
    <xdr:cxnSp macro="">
      <xdr:nvCxnSpPr>
        <xdr:cNvPr id="70" name="直線コネクタ 69"/>
        <xdr:cNvCxnSpPr/>
      </xdr:nvCxnSpPr>
      <xdr:spPr>
        <a:xfrm>
          <a:off x="4864100" y="631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9978</xdr:rowOff>
    </xdr:from>
    <xdr:to>
      <xdr:col>23</xdr:col>
      <xdr:colOff>133350</xdr:colOff>
      <xdr:row>44</xdr:row>
      <xdr:rowOff>9978</xdr:rowOff>
    </xdr:to>
    <xdr:cxnSp macro="">
      <xdr:nvCxnSpPr>
        <xdr:cNvPr id="71" name="直線コネクタ 70"/>
        <xdr:cNvCxnSpPr/>
      </xdr:nvCxnSpPr>
      <xdr:spPr>
        <a:xfrm>
          <a:off x="4114800" y="755377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8362</xdr:rowOff>
    </xdr:from>
    <xdr:ext cx="762000" cy="259045"/>
    <xdr:sp macro="" textlink="">
      <xdr:nvSpPr>
        <xdr:cNvPr id="72" name="財政力平均値テキスト"/>
        <xdr:cNvSpPr txBox="1"/>
      </xdr:nvSpPr>
      <xdr:spPr>
        <a:xfrm>
          <a:off x="5041900" y="70378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163285</xdr:rowOff>
    </xdr:from>
    <xdr:to>
      <xdr:col>23</xdr:col>
      <xdr:colOff>184150</xdr:colOff>
      <xdr:row>42</xdr:row>
      <xdr:rowOff>93435</xdr:rowOff>
    </xdr:to>
    <xdr:sp macro="" textlink="">
      <xdr:nvSpPr>
        <xdr:cNvPr id="73" name="フローチャート: 判断 72"/>
        <xdr:cNvSpPr/>
      </xdr:nvSpPr>
      <xdr:spPr>
        <a:xfrm>
          <a:off x="4902200" y="7192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164193</xdr:rowOff>
    </xdr:from>
    <xdr:to>
      <xdr:col>19</xdr:col>
      <xdr:colOff>133350</xdr:colOff>
      <xdr:row>44</xdr:row>
      <xdr:rowOff>9978</xdr:rowOff>
    </xdr:to>
    <xdr:cxnSp macro="">
      <xdr:nvCxnSpPr>
        <xdr:cNvPr id="74" name="直線コネクタ 73"/>
        <xdr:cNvCxnSpPr/>
      </xdr:nvCxnSpPr>
      <xdr:spPr>
        <a:xfrm>
          <a:off x="3225800" y="7536543"/>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9072</xdr:rowOff>
    </xdr:from>
    <xdr:to>
      <xdr:col>19</xdr:col>
      <xdr:colOff>184150</xdr:colOff>
      <xdr:row>42</xdr:row>
      <xdr:rowOff>110672</xdr:rowOff>
    </xdr:to>
    <xdr:sp macro="" textlink="">
      <xdr:nvSpPr>
        <xdr:cNvPr id="75" name="フローチャート: 判断 74"/>
        <xdr:cNvSpPr/>
      </xdr:nvSpPr>
      <xdr:spPr>
        <a:xfrm>
          <a:off x="4064000" y="7209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120849</xdr:rowOff>
    </xdr:from>
    <xdr:ext cx="736600" cy="259045"/>
    <xdr:sp macro="" textlink="">
      <xdr:nvSpPr>
        <xdr:cNvPr id="76" name="テキスト ボックス 75"/>
        <xdr:cNvSpPr txBox="1"/>
      </xdr:nvSpPr>
      <xdr:spPr>
        <a:xfrm>
          <a:off x="3733800" y="6978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146957</xdr:rowOff>
    </xdr:from>
    <xdr:to>
      <xdr:col>15</xdr:col>
      <xdr:colOff>82550</xdr:colOff>
      <xdr:row>43</xdr:row>
      <xdr:rowOff>164193</xdr:rowOff>
    </xdr:to>
    <xdr:cxnSp macro="">
      <xdr:nvCxnSpPr>
        <xdr:cNvPr id="77" name="直線コネクタ 76"/>
        <xdr:cNvCxnSpPr/>
      </xdr:nvCxnSpPr>
      <xdr:spPr>
        <a:xfrm>
          <a:off x="2336800" y="751930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163285</xdr:rowOff>
    </xdr:from>
    <xdr:to>
      <xdr:col>15</xdr:col>
      <xdr:colOff>133350</xdr:colOff>
      <xdr:row>42</xdr:row>
      <xdr:rowOff>93435</xdr:rowOff>
    </xdr:to>
    <xdr:sp macro="" textlink="">
      <xdr:nvSpPr>
        <xdr:cNvPr id="78" name="フローチャート: 判断 77"/>
        <xdr:cNvSpPr/>
      </xdr:nvSpPr>
      <xdr:spPr>
        <a:xfrm>
          <a:off x="3175000" y="7192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103612</xdr:rowOff>
    </xdr:from>
    <xdr:ext cx="762000" cy="259045"/>
    <xdr:sp macro="" textlink="">
      <xdr:nvSpPr>
        <xdr:cNvPr id="79" name="テキスト ボックス 78"/>
        <xdr:cNvSpPr txBox="1"/>
      </xdr:nvSpPr>
      <xdr:spPr>
        <a:xfrm>
          <a:off x="2844800" y="69616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129722</xdr:rowOff>
    </xdr:from>
    <xdr:to>
      <xdr:col>11</xdr:col>
      <xdr:colOff>31750</xdr:colOff>
      <xdr:row>43</xdr:row>
      <xdr:rowOff>146957</xdr:rowOff>
    </xdr:to>
    <xdr:cxnSp macro="">
      <xdr:nvCxnSpPr>
        <xdr:cNvPr id="80" name="直線コネクタ 79"/>
        <xdr:cNvCxnSpPr/>
      </xdr:nvCxnSpPr>
      <xdr:spPr>
        <a:xfrm>
          <a:off x="1447800" y="7502072"/>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128815</xdr:rowOff>
    </xdr:from>
    <xdr:to>
      <xdr:col>11</xdr:col>
      <xdr:colOff>82550</xdr:colOff>
      <xdr:row>42</xdr:row>
      <xdr:rowOff>58965</xdr:rowOff>
    </xdr:to>
    <xdr:sp macro="" textlink="">
      <xdr:nvSpPr>
        <xdr:cNvPr id="81" name="フローチャート: 判断 80"/>
        <xdr:cNvSpPr/>
      </xdr:nvSpPr>
      <xdr:spPr>
        <a:xfrm>
          <a:off x="2286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69142</xdr:rowOff>
    </xdr:from>
    <xdr:ext cx="762000" cy="259045"/>
    <xdr:sp macro="" textlink="">
      <xdr:nvSpPr>
        <xdr:cNvPr id="82" name="テキスト ボックス 81"/>
        <xdr:cNvSpPr txBox="1"/>
      </xdr:nvSpPr>
      <xdr:spPr>
        <a:xfrm>
          <a:off x="1955800" y="6927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94343</xdr:rowOff>
    </xdr:from>
    <xdr:to>
      <xdr:col>7</xdr:col>
      <xdr:colOff>31750</xdr:colOff>
      <xdr:row>42</xdr:row>
      <xdr:rowOff>24493</xdr:rowOff>
    </xdr:to>
    <xdr:sp macro="" textlink="">
      <xdr:nvSpPr>
        <xdr:cNvPr id="83" name="フローチャート: 判断 82"/>
        <xdr:cNvSpPr/>
      </xdr:nvSpPr>
      <xdr:spPr>
        <a:xfrm>
          <a:off x="1397000" y="712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34670</xdr:rowOff>
    </xdr:from>
    <xdr:ext cx="762000" cy="259045"/>
    <xdr:sp macro="" textlink="">
      <xdr:nvSpPr>
        <xdr:cNvPr id="84" name="テキスト ボックス 83"/>
        <xdr:cNvSpPr txBox="1"/>
      </xdr:nvSpPr>
      <xdr:spPr>
        <a:xfrm>
          <a:off x="1066800" y="6892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130628</xdr:rowOff>
    </xdr:from>
    <xdr:to>
      <xdr:col>23</xdr:col>
      <xdr:colOff>184150</xdr:colOff>
      <xdr:row>44</xdr:row>
      <xdr:rowOff>60778</xdr:rowOff>
    </xdr:to>
    <xdr:sp macro="" textlink="">
      <xdr:nvSpPr>
        <xdr:cNvPr id="90" name="楕円 89"/>
        <xdr:cNvSpPr/>
      </xdr:nvSpPr>
      <xdr:spPr>
        <a:xfrm>
          <a:off x="4902200" y="7502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102705</xdr:rowOff>
    </xdr:from>
    <xdr:ext cx="762000" cy="259045"/>
    <xdr:sp macro="" textlink="">
      <xdr:nvSpPr>
        <xdr:cNvPr id="91" name="財政力該当値テキスト"/>
        <xdr:cNvSpPr txBox="1"/>
      </xdr:nvSpPr>
      <xdr:spPr>
        <a:xfrm>
          <a:off x="5041900" y="74750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130628</xdr:rowOff>
    </xdr:from>
    <xdr:to>
      <xdr:col>19</xdr:col>
      <xdr:colOff>184150</xdr:colOff>
      <xdr:row>44</xdr:row>
      <xdr:rowOff>60778</xdr:rowOff>
    </xdr:to>
    <xdr:sp macro="" textlink="">
      <xdr:nvSpPr>
        <xdr:cNvPr id="92" name="楕円 91"/>
        <xdr:cNvSpPr/>
      </xdr:nvSpPr>
      <xdr:spPr>
        <a:xfrm>
          <a:off x="4064000" y="7502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45555</xdr:rowOff>
    </xdr:from>
    <xdr:ext cx="736600" cy="259045"/>
    <xdr:sp macro="" textlink="">
      <xdr:nvSpPr>
        <xdr:cNvPr id="93" name="テキスト ボックス 92"/>
        <xdr:cNvSpPr txBox="1"/>
      </xdr:nvSpPr>
      <xdr:spPr>
        <a:xfrm>
          <a:off x="3733800" y="75893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113393</xdr:rowOff>
    </xdr:from>
    <xdr:to>
      <xdr:col>15</xdr:col>
      <xdr:colOff>133350</xdr:colOff>
      <xdr:row>44</xdr:row>
      <xdr:rowOff>43543</xdr:rowOff>
    </xdr:to>
    <xdr:sp macro="" textlink="">
      <xdr:nvSpPr>
        <xdr:cNvPr id="94" name="楕円 93"/>
        <xdr:cNvSpPr/>
      </xdr:nvSpPr>
      <xdr:spPr>
        <a:xfrm>
          <a:off x="3175000" y="748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28320</xdr:rowOff>
    </xdr:from>
    <xdr:ext cx="762000" cy="259045"/>
    <xdr:sp macro="" textlink="">
      <xdr:nvSpPr>
        <xdr:cNvPr id="95" name="テキスト ボックス 94"/>
        <xdr:cNvSpPr txBox="1"/>
      </xdr:nvSpPr>
      <xdr:spPr>
        <a:xfrm>
          <a:off x="2844800" y="7572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96157</xdr:rowOff>
    </xdr:from>
    <xdr:to>
      <xdr:col>11</xdr:col>
      <xdr:colOff>82550</xdr:colOff>
      <xdr:row>44</xdr:row>
      <xdr:rowOff>26307</xdr:rowOff>
    </xdr:to>
    <xdr:sp macro="" textlink="">
      <xdr:nvSpPr>
        <xdr:cNvPr id="96" name="楕円 95"/>
        <xdr:cNvSpPr/>
      </xdr:nvSpPr>
      <xdr:spPr>
        <a:xfrm>
          <a:off x="2286000" y="7468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11084</xdr:rowOff>
    </xdr:from>
    <xdr:ext cx="762000" cy="259045"/>
    <xdr:sp macro="" textlink="">
      <xdr:nvSpPr>
        <xdr:cNvPr id="97" name="テキスト ボックス 96"/>
        <xdr:cNvSpPr txBox="1"/>
      </xdr:nvSpPr>
      <xdr:spPr>
        <a:xfrm>
          <a:off x="1955800" y="7554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78922</xdr:rowOff>
    </xdr:from>
    <xdr:to>
      <xdr:col>7</xdr:col>
      <xdr:colOff>31750</xdr:colOff>
      <xdr:row>44</xdr:row>
      <xdr:rowOff>9072</xdr:rowOff>
    </xdr:to>
    <xdr:sp macro="" textlink="">
      <xdr:nvSpPr>
        <xdr:cNvPr id="98" name="楕円 97"/>
        <xdr:cNvSpPr/>
      </xdr:nvSpPr>
      <xdr:spPr>
        <a:xfrm>
          <a:off x="13970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165299</xdr:rowOff>
    </xdr:from>
    <xdr:ext cx="762000" cy="259045"/>
    <xdr:sp macro="" textlink="">
      <xdr:nvSpPr>
        <xdr:cNvPr id="99" name="テキスト ボックス 98"/>
        <xdr:cNvSpPr txBox="1"/>
      </xdr:nvSpPr>
      <xdr:spPr>
        <a:xfrm>
          <a:off x="1066800" y="7537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経常一般財源は、市税や地方交付税等の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により、前年度に対して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一方、歳出における経常経費充当一般財源等は、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人件費</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扶助費</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等の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により、前年度に対して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となったため、今年度の経常収支比率は、前年度より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ポイント増加した。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今後、公債費負担の増大が懸念されるが、歳入の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確保の強化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、歳出の抑制に努め、弾力性のある財政運営を目指す。</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30480</xdr:rowOff>
    </xdr:from>
    <xdr:to>
      <xdr:col>23</xdr:col>
      <xdr:colOff>133350</xdr:colOff>
      <xdr:row>66</xdr:row>
      <xdr:rowOff>122767</xdr:rowOff>
    </xdr:to>
    <xdr:cxnSp macro="">
      <xdr:nvCxnSpPr>
        <xdr:cNvPr id="129" name="直線コネクタ 128"/>
        <xdr:cNvCxnSpPr/>
      </xdr:nvCxnSpPr>
      <xdr:spPr>
        <a:xfrm flipV="1">
          <a:off x="4953000" y="9974580"/>
          <a:ext cx="0" cy="146388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94844</xdr:rowOff>
    </xdr:from>
    <xdr:ext cx="762000" cy="259045"/>
    <xdr:sp macro="" textlink="">
      <xdr:nvSpPr>
        <xdr:cNvPr id="130" name="財政構造の弾力性最小値テキスト"/>
        <xdr:cNvSpPr txBox="1"/>
      </xdr:nvSpPr>
      <xdr:spPr>
        <a:xfrm>
          <a:off x="5041900" y="1141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122767</xdr:rowOff>
    </xdr:from>
    <xdr:to>
      <xdr:col>24</xdr:col>
      <xdr:colOff>12700</xdr:colOff>
      <xdr:row>66</xdr:row>
      <xdr:rowOff>122767</xdr:rowOff>
    </xdr:to>
    <xdr:cxnSp macro="">
      <xdr:nvCxnSpPr>
        <xdr:cNvPr id="131" name="直線コネクタ 130"/>
        <xdr:cNvCxnSpPr/>
      </xdr:nvCxnSpPr>
      <xdr:spPr>
        <a:xfrm>
          <a:off x="4864100" y="1143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116857</xdr:rowOff>
    </xdr:from>
    <xdr:ext cx="762000" cy="259045"/>
    <xdr:sp macro="" textlink="">
      <xdr:nvSpPr>
        <xdr:cNvPr id="132" name="財政構造の弾力性最大値テキスト"/>
        <xdr:cNvSpPr txBox="1"/>
      </xdr:nvSpPr>
      <xdr:spPr>
        <a:xfrm>
          <a:off x="5041900" y="971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30480</xdr:rowOff>
    </xdr:from>
    <xdr:to>
      <xdr:col>24</xdr:col>
      <xdr:colOff>12700</xdr:colOff>
      <xdr:row>58</xdr:row>
      <xdr:rowOff>30480</xdr:rowOff>
    </xdr:to>
    <xdr:cxnSp macro="">
      <xdr:nvCxnSpPr>
        <xdr:cNvPr id="133" name="直線コネクタ 132"/>
        <xdr:cNvCxnSpPr/>
      </xdr:nvCxnSpPr>
      <xdr:spPr>
        <a:xfrm>
          <a:off x="4864100" y="9974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149013</xdr:rowOff>
    </xdr:from>
    <xdr:to>
      <xdr:col>23</xdr:col>
      <xdr:colOff>133350</xdr:colOff>
      <xdr:row>63</xdr:row>
      <xdr:rowOff>146473</xdr:rowOff>
    </xdr:to>
    <xdr:cxnSp macro="">
      <xdr:nvCxnSpPr>
        <xdr:cNvPr id="134" name="直線コネクタ 133"/>
        <xdr:cNvCxnSpPr/>
      </xdr:nvCxnSpPr>
      <xdr:spPr>
        <a:xfrm>
          <a:off x="4114800" y="10778913"/>
          <a:ext cx="838200" cy="168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98654</xdr:rowOff>
    </xdr:from>
    <xdr:ext cx="762000" cy="259045"/>
    <xdr:sp macro="" textlink="">
      <xdr:nvSpPr>
        <xdr:cNvPr id="135" name="財政構造の弾力性平均値テキスト"/>
        <xdr:cNvSpPr txBox="1"/>
      </xdr:nvSpPr>
      <xdr:spPr>
        <a:xfrm>
          <a:off x="5041900" y="1055710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82127</xdr:rowOff>
    </xdr:from>
    <xdr:to>
      <xdr:col>23</xdr:col>
      <xdr:colOff>184150</xdr:colOff>
      <xdr:row>63</xdr:row>
      <xdr:rowOff>12277</xdr:rowOff>
    </xdr:to>
    <xdr:sp macro="" textlink="">
      <xdr:nvSpPr>
        <xdr:cNvPr id="136" name="フローチャート: 判断 135"/>
        <xdr:cNvSpPr/>
      </xdr:nvSpPr>
      <xdr:spPr>
        <a:xfrm>
          <a:off x="4902200" y="10712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4233</xdr:rowOff>
    </xdr:from>
    <xdr:to>
      <xdr:col>19</xdr:col>
      <xdr:colOff>133350</xdr:colOff>
      <xdr:row>62</xdr:row>
      <xdr:rowOff>149013</xdr:rowOff>
    </xdr:to>
    <xdr:cxnSp macro="">
      <xdr:nvCxnSpPr>
        <xdr:cNvPr id="137" name="直線コネクタ 136"/>
        <xdr:cNvCxnSpPr/>
      </xdr:nvCxnSpPr>
      <xdr:spPr>
        <a:xfrm>
          <a:off x="3225800" y="10634133"/>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33867</xdr:rowOff>
    </xdr:from>
    <xdr:to>
      <xdr:col>19</xdr:col>
      <xdr:colOff>184150</xdr:colOff>
      <xdr:row>62</xdr:row>
      <xdr:rowOff>135467</xdr:rowOff>
    </xdr:to>
    <xdr:sp macro="" textlink="">
      <xdr:nvSpPr>
        <xdr:cNvPr id="138" name="フローチャート: 判断 137"/>
        <xdr:cNvSpPr/>
      </xdr:nvSpPr>
      <xdr:spPr>
        <a:xfrm>
          <a:off x="4064000" y="10663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145644</xdr:rowOff>
    </xdr:from>
    <xdr:ext cx="736600" cy="259045"/>
    <xdr:sp macro="" textlink="">
      <xdr:nvSpPr>
        <xdr:cNvPr id="139" name="テキスト ボックス 138"/>
        <xdr:cNvSpPr txBox="1"/>
      </xdr:nvSpPr>
      <xdr:spPr>
        <a:xfrm>
          <a:off x="3733800" y="104326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14817</xdr:rowOff>
    </xdr:from>
    <xdr:to>
      <xdr:col>15</xdr:col>
      <xdr:colOff>82550</xdr:colOff>
      <xdr:row>62</xdr:row>
      <xdr:rowOff>4233</xdr:rowOff>
    </xdr:to>
    <xdr:cxnSp macro="">
      <xdr:nvCxnSpPr>
        <xdr:cNvPr id="140" name="直線コネクタ 139"/>
        <xdr:cNvCxnSpPr/>
      </xdr:nvCxnSpPr>
      <xdr:spPr>
        <a:xfrm>
          <a:off x="2336800" y="10473267"/>
          <a:ext cx="889000" cy="160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100754</xdr:rowOff>
    </xdr:from>
    <xdr:to>
      <xdr:col>15</xdr:col>
      <xdr:colOff>133350</xdr:colOff>
      <xdr:row>62</xdr:row>
      <xdr:rowOff>30904</xdr:rowOff>
    </xdr:to>
    <xdr:sp macro="" textlink="">
      <xdr:nvSpPr>
        <xdr:cNvPr id="141" name="フローチャート: 判断 140"/>
        <xdr:cNvSpPr/>
      </xdr:nvSpPr>
      <xdr:spPr>
        <a:xfrm>
          <a:off x="3175000" y="10559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41081</xdr:rowOff>
    </xdr:from>
    <xdr:ext cx="762000" cy="259045"/>
    <xdr:sp macro="" textlink="">
      <xdr:nvSpPr>
        <xdr:cNvPr id="142" name="テキスト ボックス 141"/>
        <xdr:cNvSpPr txBox="1"/>
      </xdr:nvSpPr>
      <xdr:spPr>
        <a:xfrm>
          <a:off x="2844800" y="10328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14817</xdr:rowOff>
    </xdr:from>
    <xdr:to>
      <xdr:col>11</xdr:col>
      <xdr:colOff>31750</xdr:colOff>
      <xdr:row>63</xdr:row>
      <xdr:rowOff>1694</xdr:rowOff>
    </xdr:to>
    <xdr:cxnSp macro="">
      <xdr:nvCxnSpPr>
        <xdr:cNvPr id="143" name="直線コネクタ 142"/>
        <xdr:cNvCxnSpPr/>
      </xdr:nvCxnSpPr>
      <xdr:spPr>
        <a:xfrm flipV="1">
          <a:off x="1447800" y="10473267"/>
          <a:ext cx="889000" cy="329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60</xdr:row>
      <xdr:rowOff>22860</xdr:rowOff>
    </xdr:from>
    <xdr:to>
      <xdr:col>11</xdr:col>
      <xdr:colOff>82550</xdr:colOff>
      <xdr:row>60</xdr:row>
      <xdr:rowOff>124460</xdr:rowOff>
    </xdr:to>
    <xdr:sp macro="" textlink="">
      <xdr:nvSpPr>
        <xdr:cNvPr id="144" name="フローチャート: 判断 143"/>
        <xdr:cNvSpPr/>
      </xdr:nvSpPr>
      <xdr:spPr>
        <a:xfrm>
          <a:off x="2286000" y="1030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134637</xdr:rowOff>
    </xdr:from>
    <xdr:ext cx="762000" cy="259045"/>
    <xdr:sp macro="" textlink="">
      <xdr:nvSpPr>
        <xdr:cNvPr id="145" name="テキスト ボックス 144"/>
        <xdr:cNvSpPr txBox="1"/>
      </xdr:nvSpPr>
      <xdr:spPr>
        <a:xfrm>
          <a:off x="1955800" y="10078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25823</xdr:rowOff>
    </xdr:from>
    <xdr:to>
      <xdr:col>7</xdr:col>
      <xdr:colOff>31750</xdr:colOff>
      <xdr:row>62</xdr:row>
      <xdr:rowOff>127423</xdr:rowOff>
    </xdr:to>
    <xdr:sp macro="" textlink="">
      <xdr:nvSpPr>
        <xdr:cNvPr id="146" name="フローチャート: 判断 145"/>
        <xdr:cNvSpPr/>
      </xdr:nvSpPr>
      <xdr:spPr>
        <a:xfrm>
          <a:off x="1397000" y="10655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137600</xdr:rowOff>
    </xdr:from>
    <xdr:ext cx="762000" cy="259045"/>
    <xdr:sp macro="" textlink="">
      <xdr:nvSpPr>
        <xdr:cNvPr id="147" name="テキスト ボックス 146"/>
        <xdr:cNvSpPr txBox="1"/>
      </xdr:nvSpPr>
      <xdr:spPr>
        <a:xfrm>
          <a:off x="1066800" y="104246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95673</xdr:rowOff>
    </xdr:from>
    <xdr:to>
      <xdr:col>23</xdr:col>
      <xdr:colOff>184150</xdr:colOff>
      <xdr:row>64</xdr:row>
      <xdr:rowOff>25823</xdr:rowOff>
    </xdr:to>
    <xdr:sp macro="" textlink="">
      <xdr:nvSpPr>
        <xdr:cNvPr id="153" name="楕円 152"/>
        <xdr:cNvSpPr/>
      </xdr:nvSpPr>
      <xdr:spPr>
        <a:xfrm>
          <a:off x="4902200" y="10897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67750</xdr:rowOff>
    </xdr:from>
    <xdr:ext cx="762000" cy="259045"/>
    <xdr:sp macro="" textlink="">
      <xdr:nvSpPr>
        <xdr:cNvPr id="154" name="財政構造の弾力性該当値テキスト"/>
        <xdr:cNvSpPr txBox="1"/>
      </xdr:nvSpPr>
      <xdr:spPr>
        <a:xfrm>
          <a:off x="5041900" y="108691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98213</xdr:rowOff>
    </xdr:from>
    <xdr:to>
      <xdr:col>19</xdr:col>
      <xdr:colOff>184150</xdr:colOff>
      <xdr:row>63</xdr:row>
      <xdr:rowOff>28363</xdr:rowOff>
    </xdr:to>
    <xdr:sp macro="" textlink="">
      <xdr:nvSpPr>
        <xdr:cNvPr id="155" name="楕円 154"/>
        <xdr:cNvSpPr/>
      </xdr:nvSpPr>
      <xdr:spPr>
        <a:xfrm>
          <a:off x="4064000" y="10728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13140</xdr:rowOff>
    </xdr:from>
    <xdr:ext cx="736600" cy="259045"/>
    <xdr:sp macro="" textlink="">
      <xdr:nvSpPr>
        <xdr:cNvPr id="156" name="テキスト ボックス 155"/>
        <xdr:cNvSpPr txBox="1"/>
      </xdr:nvSpPr>
      <xdr:spPr>
        <a:xfrm>
          <a:off x="3733800" y="108144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124883</xdr:rowOff>
    </xdr:from>
    <xdr:to>
      <xdr:col>15</xdr:col>
      <xdr:colOff>133350</xdr:colOff>
      <xdr:row>62</xdr:row>
      <xdr:rowOff>55033</xdr:rowOff>
    </xdr:to>
    <xdr:sp macro="" textlink="">
      <xdr:nvSpPr>
        <xdr:cNvPr id="157" name="楕円 156"/>
        <xdr:cNvSpPr/>
      </xdr:nvSpPr>
      <xdr:spPr>
        <a:xfrm>
          <a:off x="3175000" y="1058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39810</xdr:rowOff>
    </xdr:from>
    <xdr:ext cx="762000" cy="259045"/>
    <xdr:sp macro="" textlink="">
      <xdr:nvSpPr>
        <xdr:cNvPr id="158" name="テキスト ボックス 157"/>
        <xdr:cNvSpPr txBox="1"/>
      </xdr:nvSpPr>
      <xdr:spPr>
        <a:xfrm>
          <a:off x="2844800" y="10669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60</xdr:row>
      <xdr:rowOff>135467</xdr:rowOff>
    </xdr:from>
    <xdr:to>
      <xdr:col>11</xdr:col>
      <xdr:colOff>82550</xdr:colOff>
      <xdr:row>61</xdr:row>
      <xdr:rowOff>65617</xdr:rowOff>
    </xdr:to>
    <xdr:sp macro="" textlink="">
      <xdr:nvSpPr>
        <xdr:cNvPr id="159" name="楕円 158"/>
        <xdr:cNvSpPr/>
      </xdr:nvSpPr>
      <xdr:spPr>
        <a:xfrm>
          <a:off x="2286000" y="10422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50394</xdr:rowOff>
    </xdr:from>
    <xdr:ext cx="762000" cy="259045"/>
    <xdr:sp macro="" textlink="">
      <xdr:nvSpPr>
        <xdr:cNvPr id="160" name="テキスト ボックス 159"/>
        <xdr:cNvSpPr txBox="1"/>
      </xdr:nvSpPr>
      <xdr:spPr>
        <a:xfrm>
          <a:off x="1955800" y="10508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122344</xdr:rowOff>
    </xdr:from>
    <xdr:to>
      <xdr:col>7</xdr:col>
      <xdr:colOff>31750</xdr:colOff>
      <xdr:row>63</xdr:row>
      <xdr:rowOff>52494</xdr:rowOff>
    </xdr:to>
    <xdr:sp macro="" textlink="">
      <xdr:nvSpPr>
        <xdr:cNvPr id="161" name="楕円 160"/>
        <xdr:cNvSpPr/>
      </xdr:nvSpPr>
      <xdr:spPr>
        <a:xfrm>
          <a:off x="1397000" y="10752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37271</xdr:rowOff>
    </xdr:from>
    <xdr:ext cx="762000" cy="259045"/>
    <xdr:sp macro="" textlink="">
      <xdr:nvSpPr>
        <xdr:cNvPr id="162" name="テキスト ボックス 161"/>
        <xdr:cNvSpPr txBox="1"/>
      </xdr:nvSpPr>
      <xdr:spPr>
        <a:xfrm>
          <a:off x="1066800" y="10838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[151,077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166,325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人件費については退職手当の増に伴い増加した。物件費についても、再資源分別回収の対象拡大、予防接種の対象拡大に伴い増加し、類似団体平均を上回った。</a:t>
          </a:r>
        </a:p>
        <a:p>
          <a:r>
            <a:rPr kumimoji="1" lang="ja-JP" altLang="en-US" sz="1300">
              <a:latin typeface="ＭＳ Ｐゴシック" panose="020B0600070205080204" pitchFamily="50" charset="-128"/>
              <a:ea typeface="ＭＳ Ｐゴシック" panose="020B0600070205080204" pitchFamily="50" charset="-128"/>
            </a:rPr>
            <a:t>今後、物価高騰に伴う物件費等の増加が懸念されるが、内部管理経費の縮減に努める。</a:t>
          </a:r>
        </a:p>
      </xdr:txBody>
    </xdr:sp>
    <xdr:clientData/>
  </xdr:twoCellAnchor>
  <xdr:oneCellAnchor>
    <xdr:from>
      <xdr:col>3</xdr:col>
      <xdr:colOff>95250</xdr:colOff>
      <xdr:row>77</xdr:row>
      <xdr:rowOff>6350</xdr:rowOff>
    </xdr:from>
    <xdr:ext cx="349839" cy="225703"/>
    <xdr:sp macro="" textlink="">
      <xdr:nvSpPr>
        <xdr:cNvPr id="176" name="テキスト ボックス 175"/>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124227</xdr:rowOff>
    </xdr:from>
    <xdr:to>
      <xdr:col>23</xdr:col>
      <xdr:colOff>133350</xdr:colOff>
      <xdr:row>88</xdr:row>
      <xdr:rowOff>136429</xdr:rowOff>
    </xdr:to>
    <xdr:cxnSp macro="">
      <xdr:nvCxnSpPr>
        <xdr:cNvPr id="192" name="直線コネクタ 191"/>
        <xdr:cNvCxnSpPr/>
      </xdr:nvCxnSpPr>
      <xdr:spPr>
        <a:xfrm flipV="1">
          <a:off x="4953000" y="13840227"/>
          <a:ext cx="0" cy="13838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108506</xdr:rowOff>
    </xdr:from>
    <xdr:ext cx="762000" cy="259045"/>
    <xdr:sp macro="" textlink="">
      <xdr:nvSpPr>
        <xdr:cNvPr id="193" name="人件費・物件費等の状況最小値テキスト"/>
        <xdr:cNvSpPr txBox="1"/>
      </xdr:nvSpPr>
      <xdr:spPr>
        <a:xfrm>
          <a:off x="5041900" y="15196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136429</xdr:rowOff>
    </xdr:from>
    <xdr:to>
      <xdr:col>24</xdr:col>
      <xdr:colOff>12700</xdr:colOff>
      <xdr:row>88</xdr:row>
      <xdr:rowOff>136429</xdr:rowOff>
    </xdr:to>
    <xdr:cxnSp macro="">
      <xdr:nvCxnSpPr>
        <xdr:cNvPr id="194" name="直線コネクタ 193"/>
        <xdr:cNvCxnSpPr/>
      </xdr:nvCxnSpPr>
      <xdr:spPr>
        <a:xfrm>
          <a:off x="4864100" y="15224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39154</xdr:rowOff>
    </xdr:from>
    <xdr:ext cx="762000" cy="259045"/>
    <xdr:sp macro="" textlink="">
      <xdr:nvSpPr>
        <xdr:cNvPr id="195" name="人件費・物件費等の状況最大値テキスト"/>
        <xdr:cNvSpPr txBox="1"/>
      </xdr:nvSpPr>
      <xdr:spPr>
        <a:xfrm>
          <a:off x="5041900" y="13583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124227</xdr:rowOff>
    </xdr:from>
    <xdr:to>
      <xdr:col>24</xdr:col>
      <xdr:colOff>12700</xdr:colOff>
      <xdr:row>80</xdr:row>
      <xdr:rowOff>124227</xdr:rowOff>
    </xdr:to>
    <xdr:cxnSp macro="">
      <xdr:nvCxnSpPr>
        <xdr:cNvPr id="196" name="直線コネクタ 195"/>
        <xdr:cNvCxnSpPr/>
      </xdr:nvCxnSpPr>
      <xdr:spPr>
        <a:xfrm>
          <a:off x="4864100" y="13840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94749</xdr:rowOff>
    </xdr:from>
    <xdr:to>
      <xdr:col>23</xdr:col>
      <xdr:colOff>133350</xdr:colOff>
      <xdr:row>85</xdr:row>
      <xdr:rowOff>46188</xdr:rowOff>
    </xdr:to>
    <xdr:cxnSp macro="">
      <xdr:nvCxnSpPr>
        <xdr:cNvPr id="197" name="直線コネクタ 196"/>
        <xdr:cNvCxnSpPr/>
      </xdr:nvCxnSpPr>
      <xdr:spPr>
        <a:xfrm>
          <a:off x="4114800" y="14496549"/>
          <a:ext cx="838200" cy="122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18288</xdr:rowOff>
    </xdr:from>
    <xdr:ext cx="762000" cy="259045"/>
    <xdr:sp macro="" textlink="">
      <xdr:nvSpPr>
        <xdr:cNvPr id="198" name="人件費・物件費等の状況平均値テキスト"/>
        <xdr:cNvSpPr txBox="1"/>
      </xdr:nvSpPr>
      <xdr:spPr>
        <a:xfrm>
          <a:off x="5041900" y="142486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1761</xdr:rowOff>
    </xdr:from>
    <xdr:to>
      <xdr:col>23</xdr:col>
      <xdr:colOff>184150</xdr:colOff>
      <xdr:row>84</xdr:row>
      <xdr:rowOff>103361</xdr:rowOff>
    </xdr:to>
    <xdr:sp macro="" textlink="">
      <xdr:nvSpPr>
        <xdr:cNvPr id="199" name="フローチャート: 判断 198"/>
        <xdr:cNvSpPr/>
      </xdr:nvSpPr>
      <xdr:spPr>
        <a:xfrm>
          <a:off x="4902200" y="1440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94749</xdr:rowOff>
    </xdr:from>
    <xdr:to>
      <xdr:col>19</xdr:col>
      <xdr:colOff>133350</xdr:colOff>
      <xdr:row>84</xdr:row>
      <xdr:rowOff>141199</xdr:rowOff>
    </xdr:to>
    <xdr:cxnSp macro="">
      <xdr:nvCxnSpPr>
        <xdr:cNvPr id="200" name="直線コネクタ 199"/>
        <xdr:cNvCxnSpPr/>
      </xdr:nvCxnSpPr>
      <xdr:spPr>
        <a:xfrm flipV="1">
          <a:off x="3225800" y="14496549"/>
          <a:ext cx="889000" cy="46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60230</xdr:rowOff>
    </xdr:from>
    <xdr:to>
      <xdr:col>19</xdr:col>
      <xdr:colOff>184150</xdr:colOff>
      <xdr:row>83</xdr:row>
      <xdr:rowOff>161830</xdr:rowOff>
    </xdr:to>
    <xdr:sp macro="" textlink="">
      <xdr:nvSpPr>
        <xdr:cNvPr id="201" name="フローチャート: 判断 200"/>
        <xdr:cNvSpPr/>
      </xdr:nvSpPr>
      <xdr:spPr>
        <a:xfrm>
          <a:off x="4064000" y="14290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557</xdr:rowOff>
    </xdr:from>
    <xdr:ext cx="736600" cy="259045"/>
    <xdr:sp macro="" textlink="">
      <xdr:nvSpPr>
        <xdr:cNvPr id="202" name="テキスト ボックス 201"/>
        <xdr:cNvSpPr txBox="1"/>
      </xdr:nvSpPr>
      <xdr:spPr>
        <a:xfrm>
          <a:off x="3733800" y="14059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84</xdr:row>
      <xdr:rowOff>95326</xdr:rowOff>
    </xdr:from>
    <xdr:to>
      <xdr:col>15</xdr:col>
      <xdr:colOff>82550</xdr:colOff>
      <xdr:row>84</xdr:row>
      <xdr:rowOff>141199</xdr:rowOff>
    </xdr:to>
    <xdr:cxnSp macro="">
      <xdr:nvCxnSpPr>
        <xdr:cNvPr id="203" name="直線コネクタ 202"/>
        <xdr:cNvCxnSpPr/>
      </xdr:nvCxnSpPr>
      <xdr:spPr>
        <a:xfrm>
          <a:off x="2336800" y="14497126"/>
          <a:ext cx="889000" cy="45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82510</xdr:rowOff>
    </xdr:from>
    <xdr:to>
      <xdr:col>15</xdr:col>
      <xdr:colOff>133350</xdr:colOff>
      <xdr:row>84</xdr:row>
      <xdr:rowOff>12660</xdr:rowOff>
    </xdr:to>
    <xdr:sp macro="" textlink="">
      <xdr:nvSpPr>
        <xdr:cNvPr id="204" name="フローチャート: 判断 203"/>
        <xdr:cNvSpPr/>
      </xdr:nvSpPr>
      <xdr:spPr>
        <a:xfrm>
          <a:off x="3175000" y="1431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22837</xdr:rowOff>
    </xdr:from>
    <xdr:ext cx="762000" cy="259045"/>
    <xdr:sp macro="" textlink="">
      <xdr:nvSpPr>
        <xdr:cNvPr id="205" name="テキスト ボックス 204"/>
        <xdr:cNvSpPr txBox="1"/>
      </xdr:nvSpPr>
      <xdr:spPr>
        <a:xfrm>
          <a:off x="2844800" y="14081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136099</xdr:rowOff>
    </xdr:from>
    <xdr:to>
      <xdr:col>11</xdr:col>
      <xdr:colOff>31750</xdr:colOff>
      <xdr:row>84</xdr:row>
      <xdr:rowOff>95326</xdr:rowOff>
    </xdr:to>
    <xdr:cxnSp macro="">
      <xdr:nvCxnSpPr>
        <xdr:cNvPr id="206" name="直線コネクタ 205"/>
        <xdr:cNvCxnSpPr/>
      </xdr:nvCxnSpPr>
      <xdr:spPr>
        <a:xfrm>
          <a:off x="1447800" y="14366449"/>
          <a:ext cx="889000" cy="130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20307</xdr:rowOff>
    </xdr:from>
    <xdr:to>
      <xdr:col>11</xdr:col>
      <xdr:colOff>82550</xdr:colOff>
      <xdr:row>83</xdr:row>
      <xdr:rowOff>121907</xdr:rowOff>
    </xdr:to>
    <xdr:sp macro="" textlink="">
      <xdr:nvSpPr>
        <xdr:cNvPr id="207" name="フローチャート: 判断 206"/>
        <xdr:cNvSpPr/>
      </xdr:nvSpPr>
      <xdr:spPr>
        <a:xfrm>
          <a:off x="2286000" y="14250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132084</xdr:rowOff>
    </xdr:from>
    <xdr:ext cx="762000" cy="259045"/>
    <xdr:sp macro="" textlink="">
      <xdr:nvSpPr>
        <xdr:cNvPr id="208" name="テキスト ボックス 207"/>
        <xdr:cNvSpPr txBox="1"/>
      </xdr:nvSpPr>
      <xdr:spPr>
        <a:xfrm>
          <a:off x="1955800" y="14019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89984</xdr:rowOff>
    </xdr:from>
    <xdr:to>
      <xdr:col>7</xdr:col>
      <xdr:colOff>31750</xdr:colOff>
      <xdr:row>83</xdr:row>
      <xdr:rowOff>20134</xdr:rowOff>
    </xdr:to>
    <xdr:sp macro="" textlink="">
      <xdr:nvSpPr>
        <xdr:cNvPr id="209" name="フローチャート: 判断 208"/>
        <xdr:cNvSpPr/>
      </xdr:nvSpPr>
      <xdr:spPr>
        <a:xfrm>
          <a:off x="1397000" y="14148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30311</xdr:rowOff>
    </xdr:from>
    <xdr:ext cx="762000" cy="259045"/>
    <xdr:sp macro="" textlink="">
      <xdr:nvSpPr>
        <xdr:cNvPr id="210" name="テキスト ボックス 209"/>
        <xdr:cNvSpPr txBox="1"/>
      </xdr:nvSpPr>
      <xdr:spPr>
        <a:xfrm>
          <a:off x="1066800" y="13917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166838</xdr:rowOff>
    </xdr:from>
    <xdr:to>
      <xdr:col>23</xdr:col>
      <xdr:colOff>184150</xdr:colOff>
      <xdr:row>85</xdr:row>
      <xdr:rowOff>96988</xdr:rowOff>
    </xdr:to>
    <xdr:sp macro="" textlink="">
      <xdr:nvSpPr>
        <xdr:cNvPr id="216" name="楕円 215"/>
        <xdr:cNvSpPr/>
      </xdr:nvSpPr>
      <xdr:spPr>
        <a:xfrm>
          <a:off x="4902200" y="14568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138915</xdr:rowOff>
    </xdr:from>
    <xdr:ext cx="762000" cy="259045"/>
    <xdr:sp macro="" textlink="">
      <xdr:nvSpPr>
        <xdr:cNvPr id="217" name="人件費・物件費等の状況該当値テキスト"/>
        <xdr:cNvSpPr txBox="1"/>
      </xdr:nvSpPr>
      <xdr:spPr>
        <a:xfrm>
          <a:off x="5041900" y="14540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43949</xdr:rowOff>
    </xdr:from>
    <xdr:to>
      <xdr:col>19</xdr:col>
      <xdr:colOff>184150</xdr:colOff>
      <xdr:row>84</xdr:row>
      <xdr:rowOff>145549</xdr:rowOff>
    </xdr:to>
    <xdr:sp macro="" textlink="">
      <xdr:nvSpPr>
        <xdr:cNvPr id="218" name="楕円 217"/>
        <xdr:cNvSpPr/>
      </xdr:nvSpPr>
      <xdr:spPr>
        <a:xfrm>
          <a:off x="4064000" y="14445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130326</xdr:rowOff>
    </xdr:from>
    <xdr:ext cx="736600" cy="259045"/>
    <xdr:sp macro="" textlink="">
      <xdr:nvSpPr>
        <xdr:cNvPr id="219" name="テキスト ボックス 218"/>
        <xdr:cNvSpPr txBox="1"/>
      </xdr:nvSpPr>
      <xdr:spPr>
        <a:xfrm>
          <a:off x="3733800" y="145321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84</xdr:row>
      <xdr:rowOff>90399</xdr:rowOff>
    </xdr:from>
    <xdr:to>
      <xdr:col>15</xdr:col>
      <xdr:colOff>133350</xdr:colOff>
      <xdr:row>85</xdr:row>
      <xdr:rowOff>20549</xdr:rowOff>
    </xdr:to>
    <xdr:sp macro="" textlink="">
      <xdr:nvSpPr>
        <xdr:cNvPr id="220" name="楕円 219"/>
        <xdr:cNvSpPr/>
      </xdr:nvSpPr>
      <xdr:spPr>
        <a:xfrm>
          <a:off x="3175000" y="14492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85</xdr:row>
      <xdr:rowOff>5326</xdr:rowOff>
    </xdr:from>
    <xdr:ext cx="762000" cy="259045"/>
    <xdr:sp macro="" textlink="">
      <xdr:nvSpPr>
        <xdr:cNvPr id="221" name="テキスト ボックス 220"/>
        <xdr:cNvSpPr txBox="1"/>
      </xdr:nvSpPr>
      <xdr:spPr>
        <a:xfrm>
          <a:off x="2844800" y="145785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84</xdr:row>
      <xdr:rowOff>44526</xdr:rowOff>
    </xdr:from>
    <xdr:to>
      <xdr:col>11</xdr:col>
      <xdr:colOff>82550</xdr:colOff>
      <xdr:row>84</xdr:row>
      <xdr:rowOff>146126</xdr:rowOff>
    </xdr:to>
    <xdr:sp macro="" textlink="">
      <xdr:nvSpPr>
        <xdr:cNvPr id="222" name="楕円 221"/>
        <xdr:cNvSpPr/>
      </xdr:nvSpPr>
      <xdr:spPr>
        <a:xfrm>
          <a:off x="2286000" y="14446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130903</xdr:rowOff>
    </xdr:from>
    <xdr:ext cx="762000" cy="259045"/>
    <xdr:sp macro="" textlink="">
      <xdr:nvSpPr>
        <xdr:cNvPr id="223" name="テキスト ボックス 222"/>
        <xdr:cNvSpPr txBox="1"/>
      </xdr:nvSpPr>
      <xdr:spPr>
        <a:xfrm>
          <a:off x="1955800" y="14532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85299</xdr:rowOff>
    </xdr:from>
    <xdr:to>
      <xdr:col>7</xdr:col>
      <xdr:colOff>31750</xdr:colOff>
      <xdr:row>84</xdr:row>
      <xdr:rowOff>15449</xdr:rowOff>
    </xdr:to>
    <xdr:sp macro="" textlink="">
      <xdr:nvSpPr>
        <xdr:cNvPr id="224" name="楕円 223"/>
        <xdr:cNvSpPr/>
      </xdr:nvSpPr>
      <xdr:spPr>
        <a:xfrm>
          <a:off x="1397000" y="14315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84</xdr:row>
      <xdr:rowOff>226</xdr:rowOff>
    </xdr:from>
    <xdr:ext cx="762000" cy="259045"/>
    <xdr:sp macro="" textlink="">
      <xdr:nvSpPr>
        <xdr:cNvPr id="225" name="テキスト ボックス 224"/>
        <xdr:cNvSpPr txBox="1"/>
      </xdr:nvSpPr>
      <xdr:spPr>
        <a:xfrm>
          <a:off x="1066800" y="144020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いずれの年も類似団体平均値と同程度で推移していることから、概ね適正であると考えられる。今後も引き続き給与制度及び給与水準の適正化に努める。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1" name="直線コネクタ 240"/>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2" name="テキスト ボックス 241"/>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3" name="直線コネクタ 242"/>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4" name="テキスト ボックス 243"/>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5" name="直線コネクタ 244"/>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6" name="テキスト ボックス 245"/>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7" name="直線コネクタ 246"/>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8" name="テキスト ボックス 247"/>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9" name="直線コネクタ 248"/>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50" name="テキスト ボックス 249"/>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44450</xdr:rowOff>
    </xdr:from>
    <xdr:to>
      <xdr:col>81</xdr:col>
      <xdr:colOff>44450</xdr:colOff>
      <xdr:row>90</xdr:row>
      <xdr:rowOff>39159</xdr:rowOff>
    </xdr:to>
    <xdr:cxnSp macro="">
      <xdr:nvCxnSpPr>
        <xdr:cNvPr id="254" name="直線コネクタ 253"/>
        <xdr:cNvCxnSpPr/>
      </xdr:nvCxnSpPr>
      <xdr:spPr>
        <a:xfrm flipV="1">
          <a:off x="17018000" y="13760450"/>
          <a:ext cx="0" cy="17092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11236</xdr:rowOff>
    </xdr:from>
    <xdr:ext cx="762000" cy="259045"/>
    <xdr:sp macro="" textlink="">
      <xdr:nvSpPr>
        <xdr:cNvPr id="255" name="給与水準   （国との比較）最小値テキスト"/>
        <xdr:cNvSpPr txBox="1"/>
      </xdr:nvSpPr>
      <xdr:spPr>
        <a:xfrm>
          <a:off x="17106900" y="15441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39159</xdr:rowOff>
    </xdr:from>
    <xdr:to>
      <xdr:col>81</xdr:col>
      <xdr:colOff>133350</xdr:colOff>
      <xdr:row>90</xdr:row>
      <xdr:rowOff>39159</xdr:rowOff>
    </xdr:to>
    <xdr:cxnSp macro="">
      <xdr:nvCxnSpPr>
        <xdr:cNvPr id="256" name="直線コネクタ 255"/>
        <xdr:cNvCxnSpPr/>
      </xdr:nvCxnSpPr>
      <xdr:spPr>
        <a:xfrm>
          <a:off x="16929100" y="154696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130827</xdr:rowOff>
    </xdr:from>
    <xdr:ext cx="762000" cy="259045"/>
    <xdr:sp macro="" textlink="">
      <xdr:nvSpPr>
        <xdr:cNvPr id="257" name="給与水準   （国との比較）最大値テキスト"/>
        <xdr:cNvSpPr txBox="1"/>
      </xdr:nvSpPr>
      <xdr:spPr>
        <a:xfrm>
          <a:off x="17106900" y="1350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44450</xdr:rowOff>
    </xdr:from>
    <xdr:to>
      <xdr:col>81</xdr:col>
      <xdr:colOff>133350</xdr:colOff>
      <xdr:row>80</xdr:row>
      <xdr:rowOff>44450</xdr:rowOff>
    </xdr:to>
    <xdr:cxnSp macro="">
      <xdr:nvCxnSpPr>
        <xdr:cNvPr id="258" name="直線コネクタ 257"/>
        <xdr:cNvCxnSpPr/>
      </xdr:nvCxnSpPr>
      <xdr:spPr>
        <a:xfrm>
          <a:off x="16929100" y="1376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92075</xdr:rowOff>
    </xdr:from>
    <xdr:to>
      <xdr:col>81</xdr:col>
      <xdr:colOff>44450</xdr:colOff>
      <xdr:row>85</xdr:row>
      <xdr:rowOff>152400</xdr:rowOff>
    </xdr:to>
    <xdr:cxnSp macro="">
      <xdr:nvCxnSpPr>
        <xdr:cNvPr id="259" name="直線コネクタ 258"/>
        <xdr:cNvCxnSpPr/>
      </xdr:nvCxnSpPr>
      <xdr:spPr>
        <a:xfrm flipV="1">
          <a:off x="16179800" y="14665325"/>
          <a:ext cx="8382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93786</xdr:rowOff>
    </xdr:from>
    <xdr:ext cx="762000" cy="259045"/>
    <xdr:sp macro="" textlink="">
      <xdr:nvSpPr>
        <xdr:cNvPr id="260" name="給与水準   （国との比較）平均値テキスト"/>
        <xdr:cNvSpPr txBox="1"/>
      </xdr:nvSpPr>
      <xdr:spPr>
        <a:xfrm>
          <a:off x="17106900" y="1466703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121709</xdr:rowOff>
    </xdr:from>
    <xdr:to>
      <xdr:col>81</xdr:col>
      <xdr:colOff>95250</xdr:colOff>
      <xdr:row>86</xdr:row>
      <xdr:rowOff>51859</xdr:rowOff>
    </xdr:to>
    <xdr:sp macro="" textlink="">
      <xdr:nvSpPr>
        <xdr:cNvPr id="261" name="フローチャート: 判断 260"/>
        <xdr:cNvSpPr/>
      </xdr:nvSpPr>
      <xdr:spPr>
        <a:xfrm>
          <a:off x="16967200" y="14694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152400</xdr:rowOff>
    </xdr:from>
    <xdr:to>
      <xdr:col>77</xdr:col>
      <xdr:colOff>44450</xdr:colOff>
      <xdr:row>86</xdr:row>
      <xdr:rowOff>101600</xdr:rowOff>
    </xdr:to>
    <xdr:cxnSp macro="">
      <xdr:nvCxnSpPr>
        <xdr:cNvPr id="262" name="直線コネクタ 261"/>
        <xdr:cNvCxnSpPr/>
      </xdr:nvCxnSpPr>
      <xdr:spPr>
        <a:xfrm flipV="1">
          <a:off x="15290800" y="14725650"/>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121709</xdr:rowOff>
    </xdr:from>
    <xdr:to>
      <xdr:col>77</xdr:col>
      <xdr:colOff>95250</xdr:colOff>
      <xdr:row>86</xdr:row>
      <xdr:rowOff>51859</xdr:rowOff>
    </xdr:to>
    <xdr:sp macro="" textlink="">
      <xdr:nvSpPr>
        <xdr:cNvPr id="263" name="フローチャート: 判断 262"/>
        <xdr:cNvSpPr/>
      </xdr:nvSpPr>
      <xdr:spPr>
        <a:xfrm>
          <a:off x="16129000" y="14694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36636</xdr:rowOff>
    </xdr:from>
    <xdr:ext cx="736600" cy="259045"/>
    <xdr:sp macro="" textlink="">
      <xdr:nvSpPr>
        <xdr:cNvPr id="264" name="テキスト ボックス 263"/>
        <xdr:cNvSpPr txBox="1"/>
      </xdr:nvSpPr>
      <xdr:spPr>
        <a:xfrm>
          <a:off x="15798800" y="147813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101600</xdr:rowOff>
    </xdr:from>
    <xdr:to>
      <xdr:col>72</xdr:col>
      <xdr:colOff>203200</xdr:colOff>
      <xdr:row>86</xdr:row>
      <xdr:rowOff>101600</xdr:rowOff>
    </xdr:to>
    <xdr:cxnSp macro="">
      <xdr:nvCxnSpPr>
        <xdr:cNvPr id="265" name="直線コネクタ 264"/>
        <xdr:cNvCxnSpPr/>
      </xdr:nvCxnSpPr>
      <xdr:spPr>
        <a:xfrm>
          <a:off x="14401800" y="148463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161925</xdr:rowOff>
    </xdr:from>
    <xdr:to>
      <xdr:col>73</xdr:col>
      <xdr:colOff>44450</xdr:colOff>
      <xdr:row>86</xdr:row>
      <xdr:rowOff>92075</xdr:rowOff>
    </xdr:to>
    <xdr:sp macro="" textlink="">
      <xdr:nvSpPr>
        <xdr:cNvPr id="266" name="フローチャート: 判断 265"/>
        <xdr:cNvSpPr/>
      </xdr:nvSpPr>
      <xdr:spPr>
        <a:xfrm>
          <a:off x="15240000" y="1473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102252</xdr:rowOff>
    </xdr:from>
    <xdr:ext cx="762000" cy="259045"/>
    <xdr:sp macro="" textlink="">
      <xdr:nvSpPr>
        <xdr:cNvPr id="267" name="テキスト ボックス 266"/>
        <xdr:cNvSpPr txBox="1"/>
      </xdr:nvSpPr>
      <xdr:spPr>
        <a:xfrm>
          <a:off x="14909800" y="14504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101600</xdr:rowOff>
    </xdr:from>
    <xdr:to>
      <xdr:col>68</xdr:col>
      <xdr:colOff>152400</xdr:colOff>
      <xdr:row>86</xdr:row>
      <xdr:rowOff>101600</xdr:rowOff>
    </xdr:to>
    <xdr:cxnSp macro="">
      <xdr:nvCxnSpPr>
        <xdr:cNvPr id="268" name="直線コネクタ 267"/>
        <xdr:cNvCxnSpPr/>
      </xdr:nvCxnSpPr>
      <xdr:spPr>
        <a:xfrm>
          <a:off x="13512800" y="148463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10584</xdr:rowOff>
    </xdr:from>
    <xdr:to>
      <xdr:col>68</xdr:col>
      <xdr:colOff>203200</xdr:colOff>
      <xdr:row>86</xdr:row>
      <xdr:rowOff>112184</xdr:rowOff>
    </xdr:to>
    <xdr:sp macro="" textlink="">
      <xdr:nvSpPr>
        <xdr:cNvPr id="269" name="フローチャート: 判断 268"/>
        <xdr:cNvSpPr/>
      </xdr:nvSpPr>
      <xdr:spPr>
        <a:xfrm>
          <a:off x="14351000" y="14755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122361</xdr:rowOff>
    </xdr:from>
    <xdr:ext cx="762000" cy="259045"/>
    <xdr:sp macro="" textlink="">
      <xdr:nvSpPr>
        <xdr:cNvPr id="270" name="テキスト ボックス 269"/>
        <xdr:cNvSpPr txBox="1"/>
      </xdr:nvSpPr>
      <xdr:spPr>
        <a:xfrm>
          <a:off x="14020800" y="14524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131234</xdr:rowOff>
    </xdr:from>
    <xdr:to>
      <xdr:col>64</xdr:col>
      <xdr:colOff>152400</xdr:colOff>
      <xdr:row>87</xdr:row>
      <xdr:rowOff>61384</xdr:rowOff>
    </xdr:to>
    <xdr:sp macro="" textlink="">
      <xdr:nvSpPr>
        <xdr:cNvPr id="271" name="フローチャート: 判断 270"/>
        <xdr:cNvSpPr/>
      </xdr:nvSpPr>
      <xdr:spPr>
        <a:xfrm>
          <a:off x="13462000" y="14875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46161</xdr:rowOff>
    </xdr:from>
    <xdr:ext cx="762000" cy="259045"/>
    <xdr:sp macro="" textlink="">
      <xdr:nvSpPr>
        <xdr:cNvPr id="272" name="テキスト ボックス 271"/>
        <xdr:cNvSpPr txBox="1"/>
      </xdr:nvSpPr>
      <xdr:spPr>
        <a:xfrm>
          <a:off x="13131800" y="14962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41275</xdr:rowOff>
    </xdr:from>
    <xdr:to>
      <xdr:col>81</xdr:col>
      <xdr:colOff>95250</xdr:colOff>
      <xdr:row>85</xdr:row>
      <xdr:rowOff>142875</xdr:rowOff>
    </xdr:to>
    <xdr:sp macro="" textlink="">
      <xdr:nvSpPr>
        <xdr:cNvPr id="278" name="楕円 277"/>
        <xdr:cNvSpPr/>
      </xdr:nvSpPr>
      <xdr:spPr>
        <a:xfrm>
          <a:off x="16967200" y="14614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57802</xdr:rowOff>
    </xdr:from>
    <xdr:ext cx="762000" cy="259045"/>
    <xdr:sp macro="" textlink="">
      <xdr:nvSpPr>
        <xdr:cNvPr id="279" name="給与水準   （国との比較）該当値テキスト"/>
        <xdr:cNvSpPr txBox="1"/>
      </xdr:nvSpPr>
      <xdr:spPr>
        <a:xfrm>
          <a:off x="17106900" y="14459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101600</xdr:rowOff>
    </xdr:from>
    <xdr:to>
      <xdr:col>77</xdr:col>
      <xdr:colOff>95250</xdr:colOff>
      <xdr:row>86</xdr:row>
      <xdr:rowOff>31750</xdr:rowOff>
    </xdr:to>
    <xdr:sp macro="" textlink="">
      <xdr:nvSpPr>
        <xdr:cNvPr id="280" name="楕円 279"/>
        <xdr:cNvSpPr/>
      </xdr:nvSpPr>
      <xdr:spPr>
        <a:xfrm>
          <a:off x="16129000" y="146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41927</xdr:rowOff>
    </xdr:from>
    <xdr:ext cx="736600" cy="259045"/>
    <xdr:sp macro="" textlink="">
      <xdr:nvSpPr>
        <xdr:cNvPr id="281" name="テキスト ボックス 280"/>
        <xdr:cNvSpPr txBox="1"/>
      </xdr:nvSpPr>
      <xdr:spPr>
        <a:xfrm>
          <a:off x="15798800" y="1444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50800</xdr:rowOff>
    </xdr:from>
    <xdr:to>
      <xdr:col>73</xdr:col>
      <xdr:colOff>44450</xdr:colOff>
      <xdr:row>86</xdr:row>
      <xdr:rowOff>152400</xdr:rowOff>
    </xdr:to>
    <xdr:sp macro="" textlink="">
      <xdr:nvSpPr>
        <xdr:cNvPr id="282" name="楕円 281"/>
        <xdr:cNvSpPr/>
      </xdr:nvSpPr>
      <xdr:spPr>
        <a:xfrm>
          <a:off x="152400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137177</xdr:rowOff>
    </xdr:from>
    <xdr:ext cx="762000" cy="259045"/>
    <xdr:sp macro="" textlink="">
      <xdr:nvSpPr>
        <xdr:cNvPr id="283" name="テキスト ボックス 282"/>
        <xdr:cNvSpPr txBox="1"/>
      </xdr:nvSpPr>
      <xdr:spPr>
        <a:xfrm>
          <a:off x="14909800"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50800</xdr:rowOff>
    </xdr:from>
    <xdr:to>
      <xdr:col>68</xdr:col>
      <xdr:colOff>203200</xdr:colOff>
      <xdr:row>86</xdr:row>
      <xdr:rowOff>152400</xdr:rowOff>
    </xdr:to>
    <xdr:sp macro="" textlink="">
      <xdr:nvSpPr>
        <xdr:cNvPr id="284" name="楕円 283"/>
        <xdr:cNvSpPr/>
      </xdr:nvSpPr>
      <xdr:spPr>
        <a:xfrm>
          <a:off x="143510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137177</xdr:rowOff>
    </xdr:from>
    <xdr:ext cx="762000" cy="259045"/>
    <xdr:sp macro="" textlink="">
      <xdr:nvSpPr>
        <xdr:cNvPr id="285" name="テキスト ボックス 284"/>
        <xdr:cNvSpPr txBox="1"/>
      </xdr:nvSpPr>
      <xdr:spPr>
        <a:xfrm>
          <a:off x="14020800"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50800</xdr:rowOff>
    </xdr:from>
    <xdr:to>
      <xdr:col>64</xdr:col>
      <xdr:colOff>152400</xdr:colOff>
      <xdr:row>86</xdr:row>
      <xdr:rowOff>152400</xdr:rowOff>
    </xdr:to>
    <xdr:sp macro="" textlink="">
      <xdr:nvSpPr>
        <xdr:cNvPr id="286" name="楕円 285"/>
        <xdr:cNvSpPr/>
      </xdr:nvSpPr>
      <xdr:spPr>
        <a:xfrm>
          <a:off x="134620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162577</xdr:rowOff>
    </xdr:from>
    <xdr:ext cx="762000" cy="259045"/>
    <xdr:sp macro="" textlink="">
      <xdr:nvSpPr>
        <xdr:cNvPr id="287" name="テキスト ボックス 286"/>
        <xdr:cNvSpPr txBox="1"/>
      </xdr:nvSpPr>
      <xdr:spPr>
        <a:xfrm>
          <a:off x="13131800" y="1456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[8.57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定員の適正化については平成</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年度に策定した「伊勢市定員管理計画」に基づき、平成</a:t>
          </a:r>
          <a:r>
            <a:rPr kumimoji="1" lang="en-US" altLang="ja-JP" sz="1300">
              <a:latin typeface="ＭＳ Ｐゴシック" panose="020B0600070205080204" pitchFamily="50" charset="-128"/>
              <a:ea typeface="ＭＳ Ｐゴシック" panose="020B0600070205080204" pitchFamily="50" charset="-128"/>
            </a:rPr>
            <a:t>24</a:t>
          </a:r>
          <a:r>
            <a:rPr kumimoji="1" lang="ja-JP" altLang="en-US" sz="1300">
              <a:latin typeface="ＭＳ Ｐゴシック" panose="020B0600070205080204" pitchFamily="50" charset="-128"/>
              <a:ea typeface="ＭＳ Ｐゴシック" panose="020B0600070205080204" pitchFamily="50" charset="-128"/>
            </a:rPr>
            <a:t>年度までの計画期間において総職員数</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消防・病院職員を除く</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の削減を行い、平成</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年４月までの５年間で、職員</a:t>
          </a:r>
          <a:r>
            <a:rPr kumimoji="1" lang="en-US" altLang="ja-JP" sz="1300">
              <a:latin typeface="ＭＳ Ｐゴシック" panose="020B0600070205080204" pitchFamily="50" charset="-128"/>
              <a:ea typeface="ＭＳ Ｐゴシック" panose="020B0600070205080204" pitchFamily="50" charset="-128"/>
            </a:rPr>
            <a:t>165</a:t>
          </a:r>
          <a:r>
            <a:rPr kumimoji="1" lang="ja-JP" altLang="en-US" sz="1300">
              <a:latin typeface="ＭＳ Ｐゴシック" panose="020B0600070205080204" pitchFamily="50" charset="-128"/>
              <a:ea typeface="ＭＳ Ｐゴシック" panose="020B0600070205080204" pitchFamily="50" charset="-128"/>
            </a:rPr>
            <a:t>人の削減を目標に取り組んできた結果、目標を上回る職員</a:t>
          </a:r>
          <a:r>
            <a:rPr kumimoji="1" lang="en-US" altLang="ja-JP" sz="1300">
              <a:latin typeface="ＭＳ Ｐゴシック" panose="020B0600070205080204" pitchFamily="50" charset="-128"/>
              <a:ea typeface="ＭＳ Ｐゴシック" panose="020B0600070205080204" pitchFamily="50" charset="-128"/>
            </a:rPr>
            <a:t>173</a:t>
          </a:r>
          <a:r>
            <a:rPr kumimoji="1" lang="ja-JP" altLang="en-US" sz="1300">
              <a:latin typeface="ＭＳ Ｐゴシック" panose="020B0600070205080204" pitchFamily="50" charset="-128"/>
              <a:ea typeface="ＭＳ Ｐゴシック" panose="020B0600070205080204" pitchFamily="50" charset="-128"/>
            </a:rPr>
            <a:t>人の削減となった。</a:t>
          </a:r>
        </a:p>
        <a:p>
          <a:r>
            <a:rPr kumimoji="1" lang="ja-JP" altLang="en-US" sz="1300">
              <a:latin typeface="ＭＳ Ｐゴシック" panose="020B0600070205080204" pitchFamily="50" charset="-128"/>
              <a:ea typeface="ＭＳ Ｐゴシック" panose="020B0600070205080204" pitchFamily="50" charset="-128"/>
            </a:rPr>
            <a:t>平成</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年度以降においては、業務量の増加、多様化、高度化する市民ニーズに的確に対応した行政サービスを提供できる体制を維持するために、「伊勢市職員の定員管理の基本的な考え方」に基づき、定員管理を行っている。</a:t>
          </a:r>
        </a:p>
      </xdr:txBody>
    </xdr:sp>
    <xdr:clientData/>
  </xdr:twoCellAnchor>
  <xdr:oneCellAnchor>
    <xdr:from>
      <xdr:col>61</xdr:col>
      <xdr:colOff>6350</xdr:colOff>
      <xdr:row>54</xdr:row>
      <xdr:rowOff>139700</xdr:rowOff>
    </xdr:from>
    <xdr:ext cx="349839" cy="225703"/>
    <xdr:sp macro="" textlink="">
      <xdr:nvSpPr>
        <xdr:cNvPr id="301" name="テキスト ボックス 300"/>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4" name="直線コネクタ 303"/>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5" name="テキスト ボックス 304"/>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6" name="直線コネクタ 305"/>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7" name="テキスト ボックス 306"/>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8" name="直線コネクタ 307"/>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9" name="テキスト ボックス 308"/>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0" name="直線コネクタ 309"/>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1" name="テキスト ボックス 310"/>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2" name="直線コネクタ 311"/>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3" name="テキスト ボックス 312"/>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130493</xdr:rowOff>
    </xdr:from>
    <xdr:to>
      <xdr:col>81</xdr:col>
      <xdr:colOff>44450</xdr:colOff>
      <xdr:row>67</xdr:row>
      <xdr:rowOff>156421</xdr:rowOff>
    </xdr:to>
    <xdr:cxnSp macro="">
      <xdr:nvCxnSpPr>
        <xdr:cNvPr id="317" name="直線コネクタ 316"/>
        <xdr:cNvCxnSpPr/>
      </xdr:nvCxnSpPr>
      <xdr:spPr>
        <a:xfrm flipV="1">
          <a:off x="17018000" y="10246043"/>
          <a:ext cx="0" cy="13975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128498</xdr:rowOff>
    </xdr:from>
    <xdr:ext cx="762000" cy="259045"/>
    <xdr:sp macro="" textlink="">
      <xdr:nvSpPr>
        <xdr:cNvPr id="318" name="定員管理の状況最小値テキスト"/>
        <xdr:cNvSpPr txBox="1"/>
      </xdr:nvSpPr>
      <xdr:spPr>
        <a:xfrm>
          <a:off x="17106900" y="11615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156421</xdr:rowOff>
    </xdr:from>
    <xdr:to>
      <xdr:col>81</xdr:col>
      <xdr:colOff>133350</xdr:colOff>
      <xdr:row>67</xdr:row>
      <xdr:rowOff>156421</xdr:rowOff>
    </xdr:to>
    <xdr:cxnSp macro="">
      <xdr:nvCxnSpPr>
        <xdr:cNvPr id="319" name="直線コネクタ 318"/>
        <xdr:cNvCxnSpPr/>
      </xdr:nvCxnSpPr>
      <xdr:spPr>
        <a:xfrm>
          <a:off x="16929100" y="11643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45420</xdr:rowOff>
    </xdr:from>
    <xdr:ext cx="762000" cy="259045"/>
    <xdr:sp macro="" textlink="">
      <xdr:nvSpPr>
        <xdr:cNvPr id="320" name="定員管理の状況最大値テキスト"/>
        <xdr:cNvSpPr txBox="1"/>
      </xdr:nvSpPr>
      <xdr:spPr>
        <a:xfrm>
          <a:off x="17106900" y="9989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130493</xdr:rowOff>
    </xdr:from>
    <xdr:to>
      <xdr:col>81</xdr:col>
      <xdr:colOff>133350</xdr:colOff>
      <xdr:row>59</xdr:row>
      <xdr:rowOff>130493</xdr:rowOff>
    </xdr:to>
    <xdr:cxnSp macro="">
      <xdr:nvCxnSpPr>
        <xdr:cNvPr id="321" name="直線コネクタ 320"/>
        <xdr:cNvCxnSpPr/>
      </xdr:nvCxnSpPr>
      <xdr:spPr>
        <a:xfrm>
          <a:off x="16929100" y="10246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65</xdr:row>
      <xdr:rowOff>103188</xdr:rowOff>
    </xdr:from>
    <xdr:to>
      <xdr:col>81</xdr:col>
      <xdr:colOff>44450</xdr:colOff>
      <xdr:row>65</xdr:row>
      <xdr:rowOff>167534</xdr:rowOff>
    </xdr:to>
    <xdr:cxnSp macro="">
      <xdr:nvCxnSpPr>
        <xdr:cNvPr id="322" name="直線コネクタ 321"/>
        <xdr:cNvCxnSpPr/>
      </xdr:nvCxnSpPr>
      <xdr:spPr>
        <a:xfrm>
          <a:off x="16179800" y="11247438"/>
          <a:ext cx="838200" cy="64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15681</xdr:rowOff>
    </xdr:from>
    <xdr:ext cx="762000" cy="259045"/>
    <xdr:sp macro="" textlink="">
      <xdr:nvSpPr>
        <xdr:cNvPr id="323" name="定員管理の状況平均値テキスト"/>
        <xdr:cNvSpPr txBox="1"/>
      </xdr:nvSpPr>
      <xdr:spPr>
        <a:xfrm>
          <a:off x="17106900" y="106455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170604</xdr:rowOff>
    </xdr:from>
    <xdr:to>
      <xdr:col>81</xdr:col>
      <xdr:colOff>95250</xdr:colOff>
      <xdr:row>63</xdr:row>
      <xdr:rowOff>100754</xdr:rowOff>
    </xdr:to>
    <xdr:sp macro="" textlink="">
      <xdr:nvSpPr>
        <xdr:cNvPr id="324" name="フローチャート: 判断 323"/>
        <xdr:cNvSpPr/>
      </xdr:nvSpPr>
      <xdr:spPr>
        <a:xfrm>
          <a:off x="16967200" y="1080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65</xdr:row>
      <xdr:rowOff>91122</xdr:rowOff>
    </xdr:from>
    <xdr:to>
      <xdr:col>77</xdr:col>
      <xdr:colOff>44450</xdr:colOff>
      <xdr:row>65</xdr:row>
      <xdr:rowOff>103188</xdr:rowOff>
    </xdr:to>
    <xdr:cxnSp macro="">
      <xdr:nvCxnSpPr>
        <xdr:cNvPr id="325" name="直線コネクタ 324"/>
        <xdr:cNvCxnSpPr/>
      </xdr:nvCxnSpPr>
      <xdr:spPr>
        <a:xfrm>
          <a:off x="15290800" y="11235372"/>
          <a:ext cx="889000" cy="12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158538</xdr:rowOff>
    </xdr:from>
    <xdr:to>
      <xdr:col>77</xdr:col>
      <xdr:colOff>95250</xdr:colOff>
      <xdr:row>63</xdr:row>
      <xdr:rowOff>88688</xdr:rowOff>
    </xdr:to>
    <xdr:sp macro="" textlink="">
      <xdr:nvSpPr>
        <xdr:cNvPr id="326" name="フローチャート: 判断 325"/>
        <xdr:cNvSpPr/>
      </xdr:nvSpPr>
      <xdr:spPr>
        <a:xfrm>
          <a:off x="16129000" y="10788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98865</xdr:rowOff>
    </xdr:from>
    <xdr:ext cx="736600" cy="259045"/>
    <xdr:sp macro="" textlink="">
      <xdr:nvSpPr>
        <xdr:cNvPr id="327" name="テキスト ボックス 326"/>
        <xdr:cNvSpPr txBox="1"/>
      </xdr:nvSpPr>
      <xdr:spPr>
        <a:xfrm>
          <a:off x="15798800" y="105573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65</xdr:row>
      <xdr:rowOff>91122</xdr:rowOff>
    </xdr:from>
    <xdr:to>
      <xdr:col>72</xdr:col>
      <xdr:colOff>203200</xdr:colOff>
      <xdr:row>65</xdr:row>
      <xdr:rowOff>91122</xdr:rowOff>
    </xdr:to>
    <xdr:cxnSp macro="">
      <xdr:nvCxnSpPr>
        <xdr:cNvPr id="328" name="直線コネクタ 327"/>
        <xdr:cNvCxnSpPr/>
      </xdr:nvCxnSpPr>
      <xdr:spPr>
        <a:xfrm>
          <a:off x="14401800" y="112353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146473</xdr:rowOff>
    </xdr:from>
    <xdr:to>
      <xdr:col>73</xdr:col>
      <xdr:colOff>44450</xdr:colOff>
      <xdr:row>63</xdr:row>
      <xdr:rowOff>76623</xdr:rowOff>
    </xdr:to>
    <xdr:sp macro="" textlink="">
      <xdr:nvSpPr>
        <xdr:cNvPr id="329" name="フローチャート: 判断 328"/>
        <xdr:cNvSpPr/>
      </xdr:nvSpPr>
      <xdr:spPr>
        <a:xfrm>
          <a:off x="15240000" y="1077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86800</xdr:rowOff>
    </xdr:from>
    <xdr:ext cx="762000" cy="259045"/>
    <xdr:sp macro="" textlink="">
      <xdr:nvSpPr>
        <xdr:cNvPr id="330" name="テキスト ボックス 329"/>
        <xdr:cNvSpPr txBox="1"/>
      </xdr:nvSpPr>
      <xdr:spPr>
        <a:xfrm>
          <a:off x="14909800" y="105452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65</xdr:row>
      <xdr:rowOff>75036</xdr:rowOff>
    </xdr:from>
    <xdr:to>
      <xdr:col>68</xdr:col>
      <xdr:colOff>152400</xdr:colOff>
      <xdr:row>65</xdr:row>
      <xdr:rowOff>91122</xdr:rowOff>
    </xdr:to>
    <xdr:cxnSp macro="">
      <xdr:nvCxnSpPr>
        <xdr:cNvPr id="331" name="直線コネクタ 330"/>
        <xdr:cNvCxnSpPr/>
      </xdr:nvCxnSpPr>
      <xdr:spPr>
        <a:xfrm>
          <a:off x="13512800" y="11219286"/>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134408</xdr:rowOff>
    </xdr:from>
    <xdr:to>
      <xdr:col>68</xdr:col>
      <xdr:colOff>203200</xdr:colOff>
      <xdr:row>63</xdr:row>
      <xdr:rowOff>64558</xdr:rowOff>
    </xdr:to>
    <xdr:sp macro="" textlink="">
      <xdr:nvSpPr>
        <xdr:cNvPr id="332" name="フローチャート: 判断 331"/>
        <xdr:cNvSpPr/>
      </xdr:nvSpPr>
      <xdr:spPr>
        <a:xfrm>
          <a:off x="14351000" y="1076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74735</xdr:rowOff>
    </xdr:from>
    <xdr:ext cx="762000" cy="259045"/>
    <xdr:sp macro="" textlink="">
      <xdr:nvSpPr>
        <xdr:cNvPr id="333" name="テキスト ボックス 332"/>
        <xdr:cNvSpPr txBox="1"/>
      </xdr:nvSpPr>
      <xdr:spPr>
        <a:xfrm>
          <a:off x="14020800" y="10533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126365</xdr:rowOff>
    </xdr:from>
    <xdr:to>
      <xdr:col>64</xdr:col>
      <xdr:colOff>152400</xdr:colOff>
      <xdr:row>63</xdr:row>
      <xdr:rowOff>56515</xdr:rowOff>
    </xdr:to>
    <xdr:sp macro="" textlink="">
      <xdr:nvSpPr>
        <xdr:cNvPr id="334" name="フローチャート: 判断 333"/>
        <xdr:cNvSpPr/>
      </xdr:nvSpPr>
      <xdr:spPr>
        <a:xfrm>
          <a:off x="13462000" y="10756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66692</xdr:rowOff>
    </xdr:from>
    <xdr:ext cx="762000" cy="259045"/>
    <xdr:sp macro="" textlink="">
      <xdr:nvSpPr>
        <xdr:cNvPr id="335" name="テキスト ボックス 334"/>
        <xdr:cNvSpPr txBox="1"/>
      </xdr:nvSpPr>
      <xdr:spPr>
        <a:xfrm>
          <a:off x="13131800" y="10525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65</xdr:row>
      <xdr:rowOff>116734</xdr:rowOff>
    </xdr:from>
    <xdr:to>
      <xdr:col>81</xdr:col>
      <xdr:colOff>95250</xdr:colOff>
      <xdr:row>66</xdr:row>
      <xdr:rowOff>46884</xdr:rowOff>
    </xdr:to>
    <xdr:sp macro="" textlink="">
      <xdr:nvSpPr>
        <xdr:cNvPr id="341" name="楕円 340"/>
        <xdr:cNvSpPr/>
      </xdr:nvSpPr>
      <xdr:spPr>
        <a:xfrm>
          <a:off x="16967200" y="11260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65</xdr:row>
      <xdr:rowOff>88811</xdr:rowOff>
    </xdr:from>
    <xdr:ext cx="762000" cy="259045"/>
    <xdr:sp macro="" textlink="">
      <xdr:nvSpPr>
        <xdr:cNvPr id="342" name="定員管理の状況該当値テキスト"/>
        <xdr:cNvSpPr txBox="1"/>
      </xdr:nvSpPr>
      <xdr:spPr>
        <a:xfrm>
          <a:off x="17106900" y="11233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65</xdr:row>
      <xdr:rowOff>52388</xdr:rowOff>
    </xdr:from>
    <xdr:to>
      <xdr:col>77</xdr:col>
      <xdr:colOff>95250</xdr:colOff>
      <xdr:row>65</xdr:row>
      <xdr:rowOff>153988</xdr:rowOff>
    </xdr:to>
    <xdr:sp macro="" textlink="">
      <xdr:nvSpPr>
        <xdr:cNvPr id="343" name="楕円 342"/>
        <xdr:cNvSpPr/>
      </xdr:nvSpPr>
      <xdr:spPr>
        <a:xfrm>
          <a:off x="16129000" y="11196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65</xdr:row>
      <xdr:rowOff>138765</xdr:rowOff>
    </xdr:from>
    <xdr:ext cx="736600" cy="259045"/>
    <xdr:sp macro="" textlink="">
      <xdr:nvSpPr>
        <xdr:cNvPr id="344" name="テキスト ボックス 343"/>
        <xdr:cNvSpPr txBox="1"/>
      </xdr:nvSpPr>
      <xdr:spPr>
        <a:xfrm>
          <a:off x="15798800" y="112830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65</xdr:row>
      <xdr:rowOff>40322</xdr:rowOff>
    </xdr:from>
    <xdr:to>
      <xdr:col>73</xdr:col>
      <xdr:colOff>44450</xdr:colOff>
      <xdr:row>65</xdr:row>
      <xdr:rowOff>141922</xdr:rowOff>
    </xdr:to>
    <xdr:sp macro="" textlink="">
      <xdr:nvSpPr>
        <xdr:cNvPr id="345" name="楕円 344"/>
        <xdr:cNvSpPr/>
      </xdr:nvSpPr>
      <xdr:spPr>
        <a:xfrm>
          <a:off x="15240000" y="11184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65</xdr:row>
      <xdr:rowOff>126699</xdr:rowOff>
    </xdr:from>
    <xdr:ext cx="762000" cy="259045"/>
    <xdr:sp macro="" textlink="">
      <xdr:nvSpPr>
        <xdr:cNvPr id="346" name="テキスト ボックス 345"/>
        <xdr:cNvSpPr txBox="1"/>
      </xdr:nvSpPr>
      <xdr:spPr>
        <a:xfrm>
          <a:off x="14909800" y="11270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65</xdr:row>
      <xdr:rowOff>40322</xdr:rowOff>
    </xdr:from>
    <xdr:to>
      <xdr:col>68</xdr:col>
      <xdr:colOff>203200</xdr:colOff>
      <xdr:row>65</xdr:row>
      <xdr:rowOff>141922</xdr:rowOff>
    </xdr:to>
    <xdr:sp macro="" textlink="">
      <xdr:nvSpPr>
        <xdr:cNvPr id="347" name="楕円 346"/>
        <xdr:cNvSpPr/>
      </xdr:nvSpPr>
      <xdr:spPr>
        <a:xfrm>
          <a:off x="14351000" y="11184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65</xdr:row>
      <xdr:rowOff>126699</xdr:rowOff>
    </xdr:from>
    <xdr:ext cx="762000" cy="259045"/>
    <xdr:sp macro="" textlink="">
      <xdr:nvSpPr>
        <xdr:cNvPr id="348" name="テキスト ボックス 347"/>
        <xdr:cNvSpPr txBox="1"/>
      </xdr:nvSpPr>
      <xdr:spPr>
        <a:xfrm>
          <a:off x="14020800" y="11270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65</xdr:row>
      <xdr:rowOff>24236</xdr:rowOff>
    </xdr:from>
    <xdr:to>
      <xdr:col>64</xdr:col>
      <xdr:colOff>152400</xdr:colOff>
      <xdr:row>65</xdr:row>
      <xdr:rowOff>125836</xdr:rowOff>
    </xdr:to>
    <xdr:sp macro="" textlink="">
      <xdr:nvSpPr>
        <xdr:cNvPr id="349" name="楕円 348"/>
        <xdr:cNvSpPr/>
      </xdr:nvSpPr>
      <xdr:spPr>
        <a:xfrm>
          <a:off x="13462000" y="11168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65</xdr:row>
      <xdr:rowOff>110613</xdr:rowOff>
    </xdr:from>
    <xdr:ext cx="762000" cy="259045"/>
    <xdr:sp macro="" textlink="">
      <xdr:nvSpPr>
        <xdr:cNvPr id="350" name="テキスト ボックス 349"/>
        <xdr:cNvSpPr txBox="1"/>
      </xdr:nvSpPr>
      <xdr:spPr>
        <a:xfrm>
          <a:off x="13131800" y="11254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公債費が増加したことから</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ポイント上昇し、</a:t>
          </a:r>
          <a:r>
            <a:rPr kumimoji="1" lang="en-US" altLang="ja-JP" sz="1300">
              <a:latin typeface="ＭＳ Ｐゴシック" panose="020B0600070205080204" pitchFamily="50" charset="-128"/>
              <a:ea typeface="ＭＳ Ｐゴシック" panose="020B0600070205080204" pitchFamily="50" charset="-128"/>
            </a:rPr>
            <a:t>5.8</a:t>
          </a:r>
          <a:r>
            <a:rPr kumimoji="1" lang="ja-JP" altLang="en-US" sz="1300">
              <a:latin typeface="ＭＳ Ｐゴシック" panose="020B0600070205080204" pitchFamily="50" charset="-128"/>
              <a:ea typeface="ＭＳ Ｐゴシック" panose="020B0600070205080204" pitchFamily="50" charset="-128"/>
            </a:rPr>
            <a:t>％となった。</a:t>
          </a:r>
        </a:p>
        <a:p>
          <a:r>
            <a:rPr kumimoji="1" lang="ja-JP" altLang="en-US" sz="1300">
              <a:latin typeface="ＭＳ Ｐゴシック" panose="020B0600070205080204" pitchFamily="50" charset="-128"/>
              <a:ea typeface="ＭＳ Ｐゴシック" panose="020B0600070205080204" pitchFamily="50" charset="-128"/>
            </a:rPr>
            <a:t>今後も、大型の建設事業が見込まれていることから市債発行額の増加が懸念される。長期的な視点に立った適正な公債管理により、市債残高の縮減及び交付税措置見込額を考慮した公債費に占める実質地方負担額の縮減に努め、健全な財政運営を目指す必要がある。</a:t>
          </a:r>
        </a:p>
      </xdr:txBody>
    </xdr:sp>
    <xdr:clientData/>
  </xdr:twoCellAnchor>
  <xdr:oneCellAnchor>
    <xdr:from>
      <xdr:col>61</xdr:col>
      <xdr:colOff>6350</xdr:colOff>
      <xdr:row>32</xdr:row>
      <xdr:rowOff>101600</xdr:rowOff>
    </xdr:from>
    <xdr:ext cx="298543" cy="225703"/>
    <xdr:sp macro="" textlink="">
      <xdr:nvSpPr>
        <xdr:cNvPr id="364" name="テキスト ボックス 363"/>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31448</xdr:rowOff>
    </xdr:from>
    <xdr:to>
      <xdr:col>81</xdr:col>
      <xdr:colOff>44450</xdr:colOff>
      <xdr:row>44</xdr:row>
      <xdr:rowOff>107648</xdr:rowOff>
    </xdr:to>
    <xdr:cxnSp macro="">
      <xdr:nvCxnSpPr>
        <xdr:cNvPr id="380" name="直線コネクタ 379"/>
        <xdr:cNvCxnSpPr/>
      </xdr:nvCxnSpPr>
      <xdr:spPr>
        <a:xfrm flipV="1">
          <a:off x="17018000" y="6203648"/>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79725</xdr:rowOff>
    </xdr:from>
    <xdr:ext cx="762000" cy="259045"/>
    <xdr:sp macro="" textlink="">
      <xdr:nvSpPr>
        <xdr:cNvPr id="381" name="公債費負担の状況最小値テキスト"/>
        <xdr:cNvSpPr txBox="1"/>
      </xdr:nvSpPr>
      <xdr:spPr>
        <a:xfrm>
          <a:off x="17106900" y="7623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107648</xdr:rowOff>
    </xdr:from>
    <xdr:to>
      <xdr:col>81</xdr:col>
      <xdr:colOff>133350</xdr:colOff>
      <xdr:row>44</xdr:row>
      <xdr:rowOff>107648</xdr:rowOff>
    </xdr:to>
    <xdr:cxnSp macro="">
      <xdr:nvCxnSpPr>
        <xdr:cNvPr id="382" name="直線コネクタ 381"/>
        <xdr:cNvCxnSpPr/>
      </xdr:nvCxnSpPr>
      <xdr:spPr>
        <a:xfrm>
          <a:off x="16929100" y="7651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117825</xdr:rowOff>
    </xdr:from>
    <xdr:ext cx="762000" cy="259045"/>
    <xdr:sp macro="" textlink="">
      <xdr:nvSpPr>
        <xdr:cNvPr id="383" name="公債費負担の状況最大値テキスト"/>
        <xdr:cNvSpPr txBox="1"/>
      </xdr:nvSpPr>
      <xdr:spPr>
        <a:xfrm>
          <a:off x="17106900" y="5947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31448</xdr:rowOff>
    </xdr:from>
    <xdr:to>
      <xdr:col>81</xdr:col>
      <xdr:colOff>133350</xdr:colOff>
      <xdr:row>36</xdr:row>
      <xdr:rowOff>31448</xdr:rowOff>
    </xdr:to>
    <xdr:cxnSp macro="">
      <xdr:nvCxnSpPr>
        <xdr:cNvPr id="384" name="直線コネクタ 383"/>
        <xdr:cNvCxnSpPr/>
      </xdr:nvCxnSpPr>
      <xdr:spPr>
        <a:xfrm>
          <a:off x="16929100" y="6203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58965</xdr:rowOff>
    </xdr:from>
    <xdr:to>
      <xdr:col>81</xdr:col>
      <xdr:colOff>44450</xdr:colOff>
      <xdr:row>41</xdr:row>
      <xdr:rowOff>104926</xdr:rowOff>
    </xdr:to>
    <xdr:cxnSp macro="">
      <xdr:nvCxnSpPr>
        <xdr:cNvPr id="385" name="直線コネクタ 384"/>
        <xdr:cNvCxnSpPr/>
      </xdr:nvCxnSpPr>
      <xdr:spPr>
        <a:xfrm>
          <a:off x="16179800" y="7088415"/>
          <a:ext cx="838200" cy="45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115708</xdr:rowOff>
    </xdr:from>
    <xdr:ext cx="762000" cy="259045"/>
    <xdr:sp macro="" textlink="">
      <xdr:nvSpPr>
        <xdr:cNvPr id="386" name="公債費負担の状況平均値テキスト"/>
        <xdr:cNvSpPr txBox="1"/>
      </xdr:nvSpPr>
      <xdr:spPr>
        <a:xfrm>
          <a:off x="17106900" y="680225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99181</xdr:rowOff>
    </xdr:from>
    <xdr:to>
      <xdr:col>81</xdr:col>
      <xdr:colOff>95250</xdr:colOff>
      <xdr:row>41</xdr:row>
      <xdr:rowOff>29331</xdr:rowOff>
    </xdr:to>
    <xdr:sp macro="" textlink="">
      <xdr:nvSpPr>
        <xdr:cNvPr id="387" name="フローチャート: 判断 386"/>
        <xdr:cNvSpPr/>
      </xdr:nvSpPr>
      <xdr:spPr>
        <a:xfrm>
          <a:off x="16967200" y="6957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161472</xdr:rowOff>
    </xdr:from>
    <xdr:to>
      <xdr:col>77</xdr:col>
      <xdr:colOff>44450</xdr:colOff>
      <xdr:row>41</xdr:row>
      <xdr:rowOff>58965</xdr:rowOff>
    </xdr:to>
    <xdr:cxnSp macro="">
      <xdr:nvCxnSpPr>
        <xdr:cNvPr id="388" name="直線コネクタ 387"/>
        <xdr:cNvCxnSpPr/>
      </xdr:nvCxnSpPr>
      <xdr:spPr>
        <a:xfrm>
          <a:off x="15290800" y="7019472"/>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99181</xdr:rowOff>
    </xdr:from>
    <xdr:to>
      <xdr:col>77</xdr:col>
      <xdr:colOff>95250</xdr:colOff>
      <xdr:row>41</xdr:row>
      <xdr:rowOff>29331</xdr:rowOff>
    </xdr:to>
    <xdr:sp macro="" textlink="">
      <xdr:nvSpPr>
        <xdr:cNvPr id="389" name="フローチャート: 判断 388"/>
        <xdr:cNvSpPr/>
      </xdr:nvSpPr>
      <xdr:spPr>
        <a:xfrm>
          <a:off x="16129000" y="6957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39508</xdr:rowOff>
    </xdr:from>
    <xdr:ext cx="736600" cy="259045"/>
    <xdr:sp macro="" textlink="">
      <xdr:nvSpPr>
        <xdr:cNvPr id="390" name="テキスト ボックス 389"/>
        <xdr:cNvSpPr txBox="1"/>
      </xdr:nvSpPr>
      <xdr:spPr>
        <a:xfrm>
          <a:off x="15798800" y="67260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92528</xdr:rowOff>
    </xdr:from>
    <xdr:to>
      <xdr:col>72</xdr:col>
      <xdr:colOff>203200</xdr:colOff>
      <xdr:row>40</xdr:row>
      <xdr:rowOff>161472</xdr:rowOff>
    </xdr:to>
    <xdr:cxnSp macro="">
      <xdr:nvCxnSpPr>
        <xdr:cNvPr id="391" name="直線コネクタ 390"/>
        <xdr:cNvCxnSpPr/>
      </xdr:nvCxnSpPr>
      <xdr:spPr>
        <a:xfrm>
          <a:off x="14401800" y="6950528"/>
          <a:ext cx="889000" cy="68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87691</xdr:rowOff>
    </xdr:from>
    <xdr:to>
      <xdr:col>73</xdr:col>
      <xdr:colOff>44450</xdr:colOff>
      <xdr:row>41</xdr:row>
      <xdr:rowOff>17841</xdr:rowOff>
    </xdr:to>
    <xdr:sp macro="" textlink="">
      <xdr:nvSpPr>
        <xdr:cNvPr id="392" name="フローチャート: 判断 391"/>
        <xdr:cNvSpPr/>
      </xdr:nvSpPr>
      <xdr:spPr>
        <a:xfrm>
          <a:off x="15240000" y="6945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28018</xdr:rowOff>
    </xdr:from>
    <xdr:ext cx="762000" cy="259045"/>
    <xdr:sp macro="" textlink="">
      <xdr:nvSpPr>
        <xdr:cNvPr id="393" name="テキスト ボックス 392"/>
        <xdr:cNvSpPr txBox="1"/>
      </xdr:nvSpPr>
      <xdr:spPr>
        <a:xfrm>
          <a:off x="14909800" y="67145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81038</xdr:rowOff>
    </xdr:from>
    <xdr:to>
      <xdr:col>68</xdr:col>
      <xdr:colOff>152400</xdr:colOff>
      <xdr:row>40</xdr:row>
      <xdr:rowOff>92528</xdr:rowOff>
    </xdr:to>
    <xdr:cxnSp macro="">
      <xdr:nvCxnSpPr>
        <xdr:cNvPr id="394" name="直線コネクタ 393"/>
        <xdr:cNvCxnSpPr/>
      </xdr:nvCxnSpPr>
      <xdr:spPr>
        <a:xfrm>
          <a:off x="13512800" y="6939038"/>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76200</xdr:rowOff>
    </xdr:from>
    <xdr:to>
      <xdr:col>68</xdr:col>
      <xdr:colOff>203200</xdr:colOff>
      <xdr:row>41</xdr:row>
      <xdr:rowOff>6350</xdr:rowOff>
    </xdr:to>
    <xdr:sp macro="" textlink="">
      <xdr:nvSpPr>
        <xdr:cNvPr id="395" name="フローチャート: 判断 394"/>
        <xdr:cNvSpPr/>
      </xdr:nvSpPr>
      <xdr:spPr>
        <a:xfrm>
          <a:off x="14351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162577</xdr:rowOff>
    </xdr:from>
    <xdr:ext cx="762000" cy="259045"/>
    <xdr:sp macro="" textlink="">
      <xdr:nvSpPr>
        <xdr:cNvPr id="396" name="テキスト ボックス 395"/>
        <xdr:cNvSpPr txBox="1"/>
      </xdr:nvSpPr>
      <xdr:spPr>
        <a:xfrm>
          <a:off x="14020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41728</xdr:rowOff>
    </xdr:from>
    <xdr:to>
      <xdr:col>64</xdr:col>
      <xdr:colOff>152400</xdr:colOff>
      <xdr:row>40</xdr:row>
      <xdr:rowOff>143328</xdr:rowOff>
    </xdr:to>
    <xdr:sp macro="" textlink="">
      <xdr:nvSpPr>
        <xdr:cNvPr id="397" name="フローチャート: 判断 396"/>
        <xdr:cNvSpPr/>
      </xdr:nvSpPr>
      <xdr:spPr>
        <a:xfrm>
          <a:off x="13462000" y="689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128105</xdr:rowOff>
    </xdr:from>
    <xdr:ext cx="762000" cy="259045"/>
    <xdr:sp macro="" textlink="">
      <xdr:nvSpPr>
        <xdr:cNvPr id="398" name="テキスト ボックス 397"/>
        <xdr:cNvSpPr txBox="1"/>
      </xdr:nvSpPr>
      <xdr:spPr>
        <a:xfrm>
          <a:off x="13131800" y="6986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54126</xdr:rowOff>
    </xdr:from>
    <xdr:to>
      <xdr:col>81</xdr:col>
      <xdr:colOff>95250</xdr:colOff>
      <xdr:row>41</xdr:row>
      <xdr:rowOff>155726</xdr:rowOff>
    </xdr:to>
    <xdr:sp macro="" textlink="">
      <xdr:nvSpPr>
        <xdr:cNvPr id="404" name="楕円 403"/>
        <xdr:cNvSpPr/>
      </xdr:nvSpPr>
      <xdr:spPr>
        <a:xfrm>
          <a:off x="16967200" y="7083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26203</xdr:rowOff>
    </xdr:from>
    <xdr:ext cx="762000" cy="259045"/>
    <xdr:sp macro="" textlink="">
      <xdr:nvSpPr>
        <xdr:cNvPr id="405" name="公債費負担の状況該当値テキスト"/>
        <xdr:cNvSpPr txBox="1"/>
      </xdr:nvSpPr>
      <xdr:spPr>
        <a:xfrm>
          <a:off x="17106900" y="7055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8165</xdr:rowOff>
    </xdr:from>
    <xdr:to>
      <xdr:col>77</xdr:col>
      <xdr:colOff>95250</xdr:colOff>
      <xdr:row>41</xdr:row>
      <xdr:rowOff>109765</xdr:rowOff>
    </xdr:to>
    <xdr:sp macro="" textlink="">
      <xdr:nvSpPr>
        <xdr:cNvPr id="406" name="楕円 405"/>
        <xdr:cNvSpPr/>
      </xdr:nvSpPr>
      <xdr:spPr>
        <a:xfrm>
          <a:off x="16129000" y="7037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94542</xdr:rowOff>
    </xdr:from>
    <xdr:ext cx="736600" cy="259045"/>
    <xdr:sp macro="" textlink="">
      <xdr:nvSpPr>
        <xdr:cNvPr id="407" name="テキスト ボックス 406"/>
        <xdr:cNvSpPr txBox="1"/>
      </xdr:nvSpPr>
      <xdr:spPr>
        <a:xfrm>
          <a:off x="15798800" y="71239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110672</xdr:rowOff>
    </xdr:from>
    <xdr:to>
      <xdr:col>73</xdr:col>
      <xdr:colOff>44450</xdr:colOff>
      <xdr:row>41</xdr:row>
      <xdr:rowOff>40822</xdr:rowOff>
    </xdr:to>
    <xdr:sp macro="" textlink="">
      <xdr:nvSpPr>
        <xdr:cNvPr id="408" name="楕円 407"/>
        <xdr:cNvSpPr/>
      </xdr:nvSpPr>
      <xdr:spPr>
        <a:xfrm>
          <a:off x="15240000" y="696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25599</xdr:rowOff>
    </xdr:from>
    <xdr:ext cx="762000" cy="259045"/>
    <xdr:sp macro="" textlink="">
      <xdr:nvSpPr>
        <xdr:cNvPr id="409" name="テキスト ボックス 408"/>
        <xdr:cNvSpPr txBox="1"/>
      </xdr:nvSpPr>
      <xdr:spPr>
        <a:xfrm>
          <a:off x="14909800" y="7055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41728</xdr:rowOff>
    </xdr:from>
    <xdr:to>
      <xdr:col>68</xdr:col>
      <xdr:colOff>203200</xdr:colOff>
      <xdr:row>40</xdr:row>
      <xdr:rowOff>143328</xdr:rowOff>
    </xdr:to>
    <xdr:sp macro="" textlink="">
      <xdr:nvSpPr>
        <xdr:cNvPr id="410" name="楕円 409"/>
        <xdr:cNvSpPr/>
      </xdr:nvSpPr>
      <xdr:spPr>
        <a:xfrm>
          <a:off x="14351000" y="6899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153505</xdr:rowOff>
    </xdr:from>
    <xdr:ext cx="762000" cy="259045"/>
    <xdr:sp macro="" textlink="">
      <xdr:nvSpPr>
        <xdr:cNvPr id="411" name="テキスト ボックス 410"/>
        <xdr:cNvSpPr txBox="1"/>
      </xdr:nvSpPr>
      <xdr:spPr>
        <a:xfrm>
          <a:off x="14020800" y="6668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30238</xdr:rowOff>
    </xdr:from>
    <xdr:to>
      <xdr:col>64</xdr:col>
      <xdr:colOff>152400</xdr:colOff>
      <xdr:row>40</xdr:row>
      <xdr:rowOff>131838</xdr:rowOff>
    </xdr:to>
    <xdr:sp macro="" textlink="">
      <xdr:nvSpPr>
        <xdr:cNvPr id="412" name="楕円 411"/>
        <xdr:cNvSpPr/>
      </xdr:nvSpPr>
      <xdr:spPr>
        <a:xfrm>
          <a:off x="13462000" y="6888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142015</xdr:rowOff>
    </xdr:from>
    <xdr:ext cx="762000" cy="259045"/>
    <xdr:sp macro="" textlink="">
      <xdr:nvSpPr>
        <xdr:cNvPr id="413" name="テキスト ボックス 412"/>
        <xdr:cNvSpPr txBox="1"/>
      </xdr:nvSpPr>
      <xdr:spPr>
        <a:xfrm>
          <a:off x="13131800" y="66571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控除額が将来負担額を上回ることとなったため、分子がゼロ以下となり、本年度も将来負担比率は算定なしとなった。</a:t>
          </a:r>
        </a:p>
        <a:p>
          <a:r>
            <a:rPr kumimoji="1" lang="ja-JP" altLang="en-US" sz="1300">
              <a:latin typeface="ＭＳ Ｐゴシック" panose="020B0600070205080204" pitchFamily="50" charset="-128"/>
              <a:ea typeface="ＭＳ Ｐゴシック" panose="020B0600070205080204" pitchFamily="50" charset="-128"/>
            </a:rPr>
            <a:t>今後も新規事業の実施については、取捨選択を行い、また行財政改革の推進等により公債費等義務的経費の削減に努める。</a:t>
          </a:r>
        </a:p>
      </xdr:txBody>
    </xdr:sp>
    <xdr:clientData/>
  </xdr:twoCellAnchor>
  <xdr:oneCellAnchor>
    <xdr:from>
      <xdr:col>61</xdr:col>
      <xdr:colOff>6350</xdr:colOff>
      <xdr:row>10</xdr:row>
      <xdr:rowOff>63500</xdr:rowOff>
    </xdr:from>
    <xdr:ext cx="298543" cy="225703"/>
    <xdr:sp macro="" textlink="">
      <xdr:nvSpPr>
        <xdr:cNvPr id="427" name="テキスト ボックス 426"/>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0" name="直線コネクタ 429"/>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1" name="テキスト ボックス 430"/>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2" name="直線コネクタ 431"/>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3" name="テキスト ボックス 432"/>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4" name="直線コネクタ 433"/>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5" name="テキスト ボックス 434"/>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6" name="直線コネクタ 435"/>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7" name="テキスト ボックス 436"/>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8" name="直線コネクタ 437"/>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9" name="テキスト ボックス 438"/>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0" name="直線コネクタ 439"/>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1" name="テキスト ボックス 440"/>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8981</xdr:rowOff>
    </xdr:to>
    <xdr:cxnSp macro="">
      <xdr:nvCxnSpPr>
        <xdr:cNvPr id="444" name="直線コネクタ 443"/>
        <xdr:cNvCxnSpPr/>
      </xdr:nvCxnSpPr>
      <xdr:spPr>
        <a:xfrm flipV="1">
          <a:off x="17018000" y="2313214"/>
          <a:ext cx="0" cy="16391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152508</xdr:rowOff>
    </xdr:from>
    <xdr:ext cx="762000" cy="259045"/>
    <xdr:sp macro="" textlink="">
      <xdr:nvSpPr>
        <xdr:cNvPr id="445" name="将来負担の状況最小値テキスト"/>
        <xdr:cNvSpPr txBox="1"/>
      </xdr:nvSpPr>
      <xdr:spPr>
        <a:xfrm>
          <a:off x="17106900" y="39244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8981</xdr:rowOff>
    </xdr:from>
    <xdr:to>
      <xdr:col>81</xdr:col>
      <xdr:colOff>133350</xdr:colOff>
      <xdr:row>23</xdr:row>
      <xdr:rowOff>8981</xdr:rowOff>
    </xdr:to>
    <xdr:cxnSp macro="">
      <xdr:nvCxnSpPr>
        <xdr:cNvPr id="446" name="直線コネクタ 445"/>
        <xdr:cNvCxnSpPr/>
      </xdr:nvCxnSpPr>
      <xdr:spPr>
        <a:xfrm>
          <a:off x="16929100" y="3952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7" name="将来負担の状況最大値テキスト"/>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8" name="直線コネクタ 447"/>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49" name="将来負担の状況平均値テキスト"/>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50" name="フローチャート: 判断 449"/>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51" name="フローチャート: 判断 450"/>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52" name="テキスト ボックス 451"/>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53" name="フローチャート: 判断 452"/>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54" name="テキスト ボックス 453"/>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33564</xdr:rowOff>
    </xdr:from>
    <xdr:to>
      <xdr:col>68</xdr:col>
      <xdr:colOff>203200</xdr:colOff>
      <xdr:row>13</xdr:row>
      <xdr:rowOff>135164</xdr:rowOff>
    </xdr:to>
    <xdr:sp macro="" textlink="">
      <xdr:nvSpPr>
        <xdr:cNvPr id="455" name="フローチャート: 判断 454"/>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56" name="テキスト ボックス 455"/>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100784</xdr:rowOff>
    </xdr:from>
    <xdr:to>
      <xdr:col>64</xdr:col>
      <xdr:colOff>152400</xdr:colOff>
      <xdr:row>14</xdr:row>
      <xdr:rowOff>30934</xdr:rowOff>
    </xdr:to>
    <xdr:sp macro="" textlink="">
      <xdr:nvSpPr>
        <xdr:cNvPr id="457" name="フローチャート: 判断 456"/>
        <xdr:cNvSpPr/>
      </xdr:nvSpPr>
      <xdr:spPr>
        <a:xfrm>
          <a:off x="13462000" y="2329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41111</xdr:rowOff>
    </xdr:from>
    <xdr:ext cx="762000" cy="259045"/>
    <xdr:sp macro="" textlink="">
      <xdr:nvSpPr>
        <xdr:cNvPr id="458" name="テキスト ボックス 457"/>
        <xdr:cNvSpPr txBox="1"/>
      </xdr:nvSpPr>
      <xdr:spPr>
        <a:xfrm>
          <a:off x="13131800" y="2098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三重県伊勢市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118,849
117,424
208.37
56,564,071
56,171,731
306,661
31,447,643
54,459,985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退職手当等の増加により類似団体平均からの乖離幅は拡大することとなった。会計年度任用職員を含め、引き続き人件費の抑制に努める。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127000</xdr:rowOff>
    </xdr:from>
    <xdr:to>
      <xdr:col>24</xdr:col>
      <xdr:colOff>25400</xdr:colOff>
      <xdr:row>40</xdr:row>
      <xdr:rowOff>35560</xdr:rowOff>
    </xdr:to>
    <xdr:cxnSp macro="">
      <xdr:nvCxnSpPr>
        <xdr:cNvPr id="61" name="直線コネクタ 60"/>
        <xdr:cNvCxnSpPr/>
      </xdr:nvCxnSpPr>
      <xdr:spPr>
        <a:xfrm flipV="1">
          <a:off x="4826000" y="5613400"/>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7637</xdr:rowOff>
    </xdr:from>
    <xdr:ext cx="762000" cy="259045"/>
    <xdr:sp macro="" textlink="">
      <xdr:nvSpPr>
        <xdr:cNvPr id="62" name="人件費最小値テキスト"/>
        <xdr:cNvSpPr txBox="1"/>
      </xdr:nvSpPr>
      <xdr:spPr>
        <a:xfrm>
          <a:off x="4914900" y="6865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35560</xdr:rowOff>
    </xdr:from>
    <xdr:to>
      <xdr:col>24</xdr:col>
      <xdr:colOff>114300</xdr:colOff>
      <xdr:row>40</xdr:row>
      <xdr:rowOff>35560</xdr:rowOff>
    </xdr:to>
    <xdr:cxnSp macro="">
      <xdr:nvCxnSpPr>
        <xdr:cNvPr id="63" name="直線コネクタ 62"/>
        <xdr:cNvCxnSpPr/>
      </xdr:nvCxnSpPr>
      <xdr:spPr>
        <a:xfrm>
          <a:off x="4737100" y="6893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41927</xdr:rowOff>
    </xdr:from>
    <xdr:ext cx="762000" cy="259045"/>
    <xdr:sp macro="" textlink="">
      <xdr:nvSpPr>
        <xdr:cNvPr id="64" name="人件費最大値テキスト"/>
        <xdr:cNvSpPr txBox="1"/>
      </xdr:nvSpPr>
      <xdr:spPr>
        <a:xfrm>
          <a:off x="4914900" y="535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127000</xdr:rowOff>
    </xdr:from>
    <xdr:to>
      <xdr:col>24</xdr:col>
      <xdr:colOff>114300</xdr:colOff>
      <xdr:row>32</xdr:row>
      <xdr:rowOff>127000</xdr:rowOff>
    </xdr:to>
    <xdr:cxnSp macro="">
      <xdr:nvCxnSpPr>
        <xdr:cNvPr id="65" name="直線コネクタ 64"/>
        <xdr:cNvCxnSpPr/>
      </xdr:nvCxnSpPr>
      <xdr:spPr>
        <a:xfrm>
          <a:off x="4737100" y="5613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85090</xdr:rowOff>
    </xdr:from>
    <xdr:to>
      <xdr:col>24</xdr:col>
      <xdr:colOff>25400</xdr:colOff>
      <xdr:row>38</xdr:row>
      <xdr:rowOff>12700</xdr:rowOff>
    </xdr:to>
    <xdr:cxnSp macro="">
      <xdr:nvCxnSpPr>
        <xdr:cNvPr id="66" name="直線コネクタ 65"/>
        <xdr:cNvCxnSpPr/>
      </xdr:nvCxnSpPr>
      <xdr:spPr>
        <a:xfrm>
          <a:off x="3987800" y="6428740"/>
          <a:ext cx="8382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12717</xdr:rowOff>
    </xdr:from>
    <xdr:ext cx="762000" cy="259045"/>
    <xdr:sp macro="" textlink="">
      <xdr:nvSpPr>
        <xdr:cNvPr id="67" name="人件費平均値テキスト"/>
        <xdr:cNvSpPr txBox="1"/>
      </xdr:nvSpPr>
      <xdr:spPr>
        <a:xfrm>
          <a:off x="4914900" y="6184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167640</xdr:rowOff>
    </xdr:from>
    <xdr:to>
      <xdr:col>24</xdr:col>
      <xdr:colOff>76200</xdr:colOff>
      <xdr:row>37</xdr:row>
      <xdr:rowOff>97790</xdr:rowOff>
    </xdr:to>
    <xdr:sp macro="" textlink="">
      <xdr:nvSpPr>
        <xdr:cNvPr id="68" name="フローチャート: 判断 67"/>
        <xdr:cNvSpPr/>
      </xdr:nvSpPr>
      <xdr:spPr>
        <a:xfrm>
          <a:off x="47752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85090</xdr:rowOff>
    </xdr:from>
    <xdr:to>
      <xdr:col>19</xdr:col>
      <xdr:colOff>187325</xdr:colOff>
      <xdr:row>37</xdr:row>
      <xdr:rowOff>146050</xdr:rowOff>
    </xdr:to>
    <xdr:cxnSp macro="">
      <xdr:nvCxnSpPr>
        <xdr:cNvPr id="69" name="直線コネクタ 68"/>
        <xdr:cNvCxnSpPr/>
      </xdr:nvCxnSpPr>
      <xdr:spPr>
        <a:xfrm flipV="1">
          <a:off x="3098800" y="642874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99060</xdr:rowOff>
    </xdr:from>
    <xdr:to>
      <xdr:col>20</xdr:col>
      <xdr:colOff>38100</xdr:colOff>
      <xdr:row>37</xdr:row>
      <xdr:rowOff>29210</xdr:rowOff>
    </xdr:to>
    <xdr:sp macro="" textlink="">
      <xdr:nvSpPr>
        <xdr:cNvPr id="70" name="フローチャート: 判断 69"/>
        <xdr:cNvSpPr/>
      </xdr:nvSpPr>
      <xdr:spPr>
        <a:xfrm>
          <a:off x="3937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39387</xdr:rowOff>
    </xdr:from>
    <xdr:ext cx="736600" cy="259045"/>
    <xdr:sp macro="" textlink="">
      <xdr:nvSpPr>
        <xdr:cNvPr id="71" name="テキスト ボックス 70"/>
        <xdr:cNvSpPr txBox="1"/>
      </xdr:nvSpPr>
      <xdr:spPr>
        <a:xfrm>
          <a:off x="3606800" y="6040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146050</xdr:rowOff>
    </xdr:from>
    <xdr:to>
      <xdr:col>15</xdr:col>
      <xdr:colOff>98425</xdr:colOff>
      <xdr:row>37</xdr:row>
      <xdr:rowOff>146050</xdr:rowOff>
    </xdr:to>
    <xdr:cxnSp macro="">
      <xdr:nvCxnSpPr>
        <xdr:cNvPr id="72" name="直線コネクタ 71"/>
        <xdr:cNvCxnSpPr/>
      </xdr:nvCxnSpPr>
      <xdr:spPr>
        <a:xfrm>
          <a:off x="2209800" y="6489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106680</xdr:rowOff>
    </xdr:from>
    <xdr:to>
      <xdr:col>15</xdr:col>
      <xdr:colOff>149225</xdr:colOff>
      <xdr:row>37</xdr:row>
      <xdr:rowOff>36830</xdr:rowOff>
    </xdr:to>
    <xdr:sp macro="" textlink="">
      <xdr:nvSpPr>
        <xdr:cNvPr id="73" name="フローチャート: 判断 72"/>
        <xdr:cNvSpPr/>
      </xdr:nvSpPr>
      <xdr:spPr>
        <a:xfrm>
          <a:off x="3048000" y="62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47007</xdr:rowOff>
    </xdr:from>
    <xdr:ext cx="762000" cy="259045"/>
    <xdr:sp macro="" textlink="">
      <xdr:nvSpPr>
        <xdr:cNvPr id="74" name="テキスト ボックス 73"/>
        <xdr:cNvSpPr txBox="1"/>
      </xdr:nvSpPr>
      <xdr:spPr>
        <a:xfrm>
          <a:off x="2717800" y="6047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146050</xdr:rowOff>
    </xdr:from>
    <xdr:to>
      <xdr:col>11</xdr:col>
      <xdr:colOff>9525</xdr:colOff>
      <xdr:row>38</xdr:row>
      <xdr:rowOff>43180</xdr:rowOff>
    </xdr:to>
    <xdr:cxnSp macro="">
      <xdr:nvCxnSpPr>
        <xdr:cNvPr id="75" name="直線コネクタ 74"/>
        <xdr:cNvCxnSpPr/>
      </xdr:nvCxnSpPr>
      <xdr:spPr>
        <a:xfrm flipV="1">
          <a:off x="1320800" y="648970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76200</xdr:rowOff>
    </xdr:from>
    <xdr:to>
      <xdr:col>11</xdr:col>
      <xdr:colOff>60325</xdr:colOff>
      <xdr:row>37</xdr:row>
      <xdr:rowOff>6350</xdr:rowOff>
    </xdr:to>
    <xdr:sp macro="" textlink="">
      <xdr:nvSpPr>
        <xdr:cNvPr id="76" name="フローチャート: 判断 75"/>
        <xdr:cNvSpPr/>
      </xdr:nvSpPr>
      <xdr:spPr>
        <a:xfrm>
          <a:off x="2159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16527</xdr:rowOff>
    </xdr:from>
    <xdr:ext cx="762000" cy="259045"/>
    <xdr:sp macro="" textlink="">
      <xdr:nvSpPr>
        <xdr:cNvPr id="77" name="テキスト ボックス 76"/>
        <xdr:cNvSpPr txBox="1"/>
      </xdr:nvSpPr>
      <xdr:spPr>
        <a:xfrm>
          <a:off x="1828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34290</xdr:rowOff>
    </xdr:from>
    <xdr:to>
      <xdr:col>6</xdr:col>
      <xdr:colOff>171450</xdr:colOff>
      <xdr:row>37</xdr:row>
      <xdr:rowOff>135890</xdr:rowOff>
    </xdr:to>
    <xdr:sp macro="" textlink="">
      <xdr:nvSpPr>
        <xdr:cNvPr id="78" name="フローチャート: 判断 77"/>
        <xdr:cNvSpPr/>
      </xdr:nvSpPr>
      <xdr:spPr>
        <a:xfrm>
          <a:off x="1270000" y="637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146067</xdr:rowOff>
    </xdr:from>
    <xdr:ext cx="762000" cy="259045"/>
    <xdr:sp macro="" textlink="">
      <xdr:nvSpPr>
        <xdr:cNvPr id="79" name="テキスト ボックス 78"/>
        <xdr:cNvSpPr txBox="1"/>
      </xdr:nvSpPr>
      <xdr:spPr>
        <a:xfrm>
          <a:off x="939800" y="6146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133350</xdr:rowOff>
    </xdr:from>
    <xdr:to>
      <xdr:col>24</xdr:col>
      <xdr:colOff>76200</xdr:colOff>
      <xdr:row>38</xdr:row>
      <xdr:rowOff>63500</xdr:rowOff>
    </xdr:to>
    <xdr:sp macro="" textlink="">
      <xdr:nvSpPr>
        <xdr:cNvPr id="85" name="楕円 84"/>
        <xdr:cNvSpPr/>
      </xdr:nvSpPr>
      <xdr:spPr>
        <a:xfrm>
          <a:off x="47752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105427</xdr:rowOff>
    </xdr:from>
    <xdr:ext cx="762000" cy="259045"/>
    <xdr:sp macro="" textlink="">
      <xdr:nvSpPr>
        <xdr:cNvPr id="86" name="人件費該当値テキスト"/>
        <xdr:cNvSpPr txBox="1"/>
      </xdr:nvSpPr>
      <xdr:spPr>
        <a:xfrm>
          <a:off x="49149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34290</xdr:rowOff>
    </xdr:from>
    <xdr:to>
      <xdr:col>20</xdr:col>
      <xdr:colOff>38100</xdr:colOff>
      <xdr:row>37</xdr:row>
      <xdr:rowOff>135890</xdr:rowOff>
    </xdr:to>
    <xdr:sp macro="" textlink="">
      <xdr:nvSpPr>
        <xdr:cNvPr id="87" name="楕円 86"/>
        <xdr:cNvSpPr/>
      </xdr:nvSpPr>
      <xdr:spPr>
        <a:xfrm>
          <a:off x="3937000" y="6377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120667</xdr:rowOff>
    </xdr:from>
    <xdr:ext cx="736600" cy="259045"/>
    <xdr:sp macro="" textlink="">
      <xdr:nvSpPr>
        <xdr:cNvPr id="88" name="テキスト ボックス 87"/>
        <xdr:cNvSpPr txBox="1"/>
      </xdr:nvSpPr>
      <xdr:spPr>
        <a:xfrm>
          <a:off x="3606800" y="64643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95250</xdr:rowOff>
    </xdr:from>
    <xdr:to>
      <xdr:col>15</xdr:col>
      <xdr:colOff>149225</xdr:colOff>
      <xdr:row>38</xdr:row>
      <xdr:rowOff>25400</xdr:rowOff>
    </xdr:to>
    <xdr:sp macro="" textlink="">
      <xdr:nvSpPr>
        <xdr:cNvPr id="89" name="楕円 88"/>
        <xdr:cNvSpPr/>
      </xdr:nvSpPr>
      <xdr:spPr>
        <a:xfrm>
          <a:off x="3048000" y="643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10177</xdr:rowOff>
    </xdr:from>
    <xdr:ext cx="762000" cy="259045"/>
    <xdr:sp macro="" textlink="">
      <xdr:nvSpPr>
        <xdr:cNvPr id="90" name="テキスト ボックス 89"/>
        <xdr:cNvSpPr txBox="1"/>
      </xdr:nvSpPr>
      <xdr:spPr>
        <a:xfrm>
          <a:off x="2717800" y="652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95250</xdr:rowOff>
    </xdr:from>
    <xdr:to>
      <xdr:col>11</xdr:col>
      <xdr:colOff>60325</xdr:colOff>
      <xdr:row>38</xdr:row>
      <xdr:rowOff>25400</xdr:rowOff>
    </xdr:to>
    <xdr:sp macro="" textlink="">
      <xdr:nvSpPr>
        <xdr:cNvPr id="91" name="楕円 90"/>
        <xdr:cNvSpPr/>
      </xdr:nvSpPr>
      <xdr:spPr>
        <a:xfrm>
          <a:off x="2159000" y="643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10177</xdr:rowOff>
    </xdr:from>
    <xdr:ext cx="762000" cy="259045"/>
    <xdr:sp macro="" textlink="">
      <xdr:nvSpPr>
        <xdr:cNvPr id="92" name="テキスト ボックス 91"/>
        <xdr:cNvSpPr txBox="1"/>
      </xdr:nvSpPr>
      <xdr:spPr>
        <a:xfrm>
          <a:off x="1828800" y="652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163830</xdr:rowOff>
    </xdr:from>
    <xdr:to>
      <xdr:col>6</xdr:col>
      <xdr:colOff>171450</xdr:colOff>
      <xdr:row>38</xdr:row>
      <xdr:rowOff>93980</xdr:rowOff>
    </xdr:to>
    <xdr:sp macro="" textlink="">
      <xdr:nvSpPr>
        <xdr:cNvPr id="93" name="楕円 92"/>
        <xdr:cNvSpPr/>
      </xdr:nvSpPr>
      <xdr:spPr>
        <a:xfrm>
          <a:off x="1270000" y="6507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78757</xdr:rowOff>
    </xdr:from>
    <xdr:ext cx="762000" cy="259045"/>
    <xdr:sp macro="" textlink="">
      <xdr:nvSpPr>
        <xdr:cNvPr id="94" name="テキスト ボックス 93"/>
        <xdr:cNvSpPr txBox="1"/>
      </xdr:nvSpPr>
      <xdr:spPr>
        <a:xfrm>
          <a:off x="939800" y="659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再資源分別回収事業の回収資源の対象拡大等に伴い、前年度より</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ポイント増加した。引き続き物件費の抑制に努める。</a:t>
          </a: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60706</xdr:rowOff>
    </xdr:from>
    <xdr:to>
      <xdr:col>82</xdr:col>
      <xdr:colOff>107950</xdr:colOff>
      <xdr:row>21</xdr:row>
      <xdr:rowOff>78994</xdr:rowOff>
    </xdr:to>
    <xdr:cxnSp macro="">
      <xdr:nvCxnSpPr>
        <xdr:cNvPr id="120" name="直線コネクタ 119"/>
        <xdr:cNvCxnSpPr/>
      </xdr:nvCxnSpPr>
      <xdr:spPr>
        <a:xfrm flipV="1">
          <a:off x="16510000" y="2289556"/>
          <a:ext cx="0" cy="1389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51071</xdr:rowOff>
    </xdr:from>
    <xdr:ext cx="762000" cy="259045"/>
    <xdr:sp macro="" textlink="">
      <xdr:nvSpPr>
        <xdr:cNvPr id="121" name="物件費最小値テキスト"/>
        <xdr:cNvSpPr txBox="1"/>
      </xdr:nvSpPr>
      <xdr:spPr>
        <a:xfrm>
          <a:off x="16598900" y="3651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78994</xdr:rowOff>
    </xdr:from>
    <xdr:to>
      <xdr:col>82</xdr:col>
      <xdr:colOff>196850</xdr:colOff>
      <xdr:row>21</xdr:row>
      <xdr:rowOff>78994</xdr:rowOff>
    </xdr:to>
    <xdr:cxnSp macro="">
      <xdr:nvCxnSpPr>
        <xdr:cNvPr id="122" name="直線コネクタ 121"/>
        <xdr:cNvCxnSpPr/>
      </xdr:nvCxnSpPr>
      <xdr:spPr>
        <a:xfrm>
          <a:off x="16421100" y="3679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147083</xdr:rowOff>
    </xdr:from>
    <xdr:ext cx="762000" cy="259045"/>
    <xdr:sp macro="" textlink="">
      <xdr:nvSpPr>
        <xdr:cNvPr id="123" name="物件費最大値テキスト"/>
        <xdr:cNvSpPr txBox="1"/>
      </xdr:nvSpPr>
      <xdr:spPr>
        <a:xfrm>
          <a:off x="16598900" y="2033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60706</xdr:rowOff>
    </xdr:from>
    <xdr:to>
      <xdr:col>82</xdr:col>
      <xdr:colOff>196850</xdr:colOff>
      <xdr:row>13</xdr:row>
      <xdr:rowOff>60706</xdr:rowOff>
    </xdr:to>
    <xdr:cxnSp macro="">
      <xdr:nvCxnSpPr>
        <xdr:cNvPr id="124" name="直線コネクタ 123"/>
        <xdr:cNvCxnSpPr/>
      </xdr:nvCxnSpPr>
      <xdr:spPr>
        <a:xfrm>
          <a:off x="16421100" y="2289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30988</xdr:rowOff>
    </xdr:from>
    <xdr:to>
      <xdr:col>82</xdr:col>
      <xdr:colOff>107950</xdr:colOff>
      <xdr:row>16</xdr:row>
      <xdr:rowOff>76708</xdr:rowOff>
    </xdr:to>
    <xdr:cxnSp macro="">
      <xdr:nvCxnSpPr>
        <xdr:cNvPr id="125" name="直線コネクタ 124"/>
        <xdr:cNvCxnSpPr/>
      </xdr:nvCxnSpPr>
      <xdr:spPr>
        <a:xfrm>
          <a:off x="15671800" y="2774188"/>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9415</xdr:rowOff>
    </xdr:from>
    <xdr:ext cx="762000" cy="259045"/>
    <xdr:sp macro="" textlink="">
      <xdr:nvSpPr>
        <xdr:cNvPr id="126" name="物件費平均値テキスト"/>
        <xdr:cNvSpPr txBox="1"/>
      </xdr:nvSpPr>
      <xdr:spPr>
        <a:xfrm>
          <a:off x="16598900" y="29240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37338</xdr:rowOff>
    </xdr:from>
    <xdr:to>
      <xdr:col>82</xdr:col>
      <xdr:colOff>158750</xdr:colOff>
      <xdr:row>17</xdr:row>
      <xdr:rowOff>138938</xdr:rowOff>
    </xdr:to>
    <xdr:sp macro="" textlink="">
      <xdr:nvSpPr>
        <xdr:cNvPr id="127" name="フローチャート: 判断 126"/>
        <xdr:cNvSpPr/>
      </xdr:nvSpPr>
      <xdr:spPr>
        <a:xfrm>
          <a:off x="16459200" y="2951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3556</xdr:rowOff>
    </xdr:from>
    <xdr:to>
      <xdr:col>78</xdr:col>
      <xdr:colOff>69850</xdr:colOff>
      <xdr:row>16</xdr:row>
      <xdr:rowOff>30988</xdr:rowOff>
    </xdr:to>
    <xdr:cxnSp macro="">
      <xdr:nvCxnSpPr>
        <xdr:cNvPr id="128" name="直線コネクタ 127"/>
        <xdr:cNvCxnSpPr/>
      </xdr:nvCxnSpPr>
      <xdr:spPr>
        <a:xfrm>
          <a:off x="14782800" y="2746756"/>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163068</xdr:rowOff>
    </xdr:from>
    <xdr:to>
      <xdr:col>78</xdr:col>
      <xdr:colOff>120650</xdr:colOff>
      <xdr:row>17</xdr:row>
      <xdr:rowOff>93218</xdr:rowOff>
    </xdr:to>
    <xdr:sp macro="" textlink="">
      <xdr:nvSpPr>
        <xdr:cNvPr id="129" name="フローチャート: 判断 128"/>
        <xdr:cNvSpPr/>
      </xdr:nvSpPr>
      <xdr:spPr>
        <a:xfrm>
          <a:off x="15621000" y="2906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77995</xdr:rowOff>
    </xdr:from>
    <xdr:ext cx="736600" cy="259045"/>
    <xdr:sp macro="" textlink="">
      <xdr:nvSpPr>
        <xdr:cNvPr id="130" name="テキスト ボックス 129"/>
        <xdr:cNvSpPr txBox="1"/>
      </xdr:nvSpPr>
      <xdr:spPr>
        <a:xfrm>
          <a:off x="15290800" y="29926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56134</xdr:rowOff>
    </xdr:from>
    <xdr:to>
      <xdr:col>73</xdr:col>
      <xdr:colOff>180975</xdr:colOff>
      <xdr:row>16</xdr:row>
      <xdr:rowOff>3556</xdr:rowOff>
    </xdr:to>
    <xdr:cxnSp macro="">
      <xdr:nvCxnSpPr>
        <xdr:cNvPr id="131" name="直線コネクタ 130"/>
        <xdr:cNvCxnSpPr/>
      </xdr:nvCxnSpPr>
      <xdr:spPr>
        <a:xfrm>
          <a:off x="13893800" y="2627884"/>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135636</xdr:rowOff>
    </xdr:from>
    <xdr:to>
      <xdr:col>74</xdr:col>
      <xdr:colOff>31750</xdr:colOff>
      <xdr:row>17</xdr:row>
      <xdr:rowOff>65786</xdr:rowOff>
    </xdr:to>
    <xdr:sp macro="" textlink="">
      <xdr:nvSpPr>
        <xdr:cNvPr id="132" name="フローチャート: 判断 131"/>
        <xdr:cNvSpPr/>
      </xdr:nvSpPr>
      <xdr:spPr>
        <a:xfrm>
          <a:off x="14732000" y="2878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50563</xdr:rowOff>
    </xdr:from>
    <xdr:ext cx="762000" cy="259045"/>
    <xdr:sp macro="" textlink="">
      <xdr:nvSpPr>
        <xdr:cNvPr id="133" name="テキスト ボックス 132"/>
        <xdr:cNvSpPr txBox="1"/>
      </xdr:nvSpPr>
      <xdr:spPr>
        <a:xfrm>
          <a:off x="14401800" y="2965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56134</xdr:rowOff>
    </xdr:from>
    <xdr:to>
      <xdr:col>69</xdr:col>
      <xdr:colOff>92075</xdr:colOff>
      <xdr:row>15</xdr:row>
      <xdr:rowOff>101854</xdr:rowOff>
    </xdr:to>
    <xdr:cxnSp macro="">
      <xdr:nvCxnSpPr>
        <xdr:cNvPr id="134" name="直線コネクタ 133"/>
        <xdr:cNvCxnSpPr/>
      </xdr:nvCxnSpPr>
      <xdr:spPr>
        <a:xfrm flipV="1">
          <a:off x="13004800" y="262788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35052</xdr:rowOff>
    </xdr:from>
    <xdr:to>
      <xdr:col>69</xdr:col>
      <xdr:colOff>142875</xdr:colOff>
      <xdr:row>16</xdr:row>
      <xdr:rowOff>136652</xdr:rowOff>
    </xdr:to>
    <xdr:sp macro="" textlink="">
      <xdr:nvSpPr>
        <xdr:cNvPr id="135" name="フローチャート: 判断 134"/>
        <xdr:cNvSpPr/>
      </xdr:nvSpPr>
      <xdr:spPr>
        <a:xfrm>
          <a:off x="13843000" y="2778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121429</xdr:rowOff>
    </xdr:from>
    <xdr:ext cx="762000" cy="259045"/>
    <xdr:sp macro="" textlink="">
      <xdr:nvSpPr>
        <xdr:cNvPr id="136" name="テキスト ボックス 135"/>
        <xdr:cNvSpPr txBox="1"/>
      </xdr:nvSpPr>
      <xdr:spPr>
        <a:xfrm>
          <a:off x="13512800" y="2864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99060</xdr:rowOff>
    </xdr:from>
    <xdr:to>
      <xdr:col>65</xdr:col>
      <xdr:colOff>53975</xdr:colOff>
      <xdr:row>17</xdr:row>
      <xdr:rowOff>29210</xdr:rowOff>
    </xdr:to>
    <xdr:sp macro="" textlink="">
      <xdr:nvSpPr>
        <xdr:cNvPr id="137" name="フローチャート: 判断 136"/>
        <xdr:cNvSpPr/>
      </xdr:nvSpPr>
      <xdr:spPr>
        <a:xfrm>
          <a:off x="12954000" y="2842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13987</xdr:rowOff>
    </xdr:from>
    <xdr:ext cx="762000" cy="259045"/>
    <xdr:sp macro="" textlink="">
      <xdr:nvSpPr>
        <xdr:cNvPr id="138" name="テキスト ボックス 137"/>
        <xdr:cNvSpPr txBox="1"/>
      </xdr:nvSpPr>
      <xdr:spPr>
        <a:xfrm>
          <a:off x="12623800" y="2928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25908</xdr:rowOff>
    </xdr:from>
    <xdr:to>
      <xdr:col>82</xdr:col>
      <xdr:colOff>158750</xdr:colOff>
      <xdr:row>16</xdr:row>
      <xdr:rowOff>127508</xdr:rowOff>
    </xdr:to>
    <xdr:sp macro="" textlink="">
      <xdr:nvSpPr>
        <xdr:cNvPr id="144" name="楕円 143"/>
        <xdr:cNvSpPr/>
      </xdr:nvSpPr>
      <xdr:spPr>
        <a:xfrm>
          <a:off x="16459200" y="2769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42435</xdr:rowOff>
    </xdr:from>
    <xdr:ext cx="762000" cy="259045"/>
    <xdr:sp macro="" textlink="">
      <xdr:nvSpPr>
        <xdr:cNvPr id="145" name="物件費該当値テキスト"/>
        <xdr:cNvSpPr txBox="1"/>
      </xdr:nvSpPr>
      <xdr:spPr>
        <a:xfrm>
          <a:off x="16598900" y="2614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151638</xdr:rowOff>
    </xdr:from>
    <xdr:to>
      <xdr:col>78</xdr:col>
      <xdr:colOff>120650</xdr:colOff>
      <xdr:row>16</xdr:row>
      <xdr:rowOff>81788</xdr:rowOff>
    </xdr:to>
    <xdr:sp macro="" textlink="">
      <xdr:nvSpPr>
        <xdr:cNvPr id="146" name="楕円 145"/>
        <xdr:cNvSpPr/>
      </xdr:nvSpPr>
      <xdr:spPr>
        <a:xfrm>
          <a:off x="15621000" y="2723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91965</xdr:rowOff>
    </xdr:from>
    <xdr:ext cx="736600" cy="259045"/>
    <xdr:sp macro="" textlink="">
      <xdr:nvSpPr>
        <xdr:cNvPr id="147" name="テキスト ボックス 146"/>
        <xdr:cNvSpPr txBox="1"/>
      </xdr:nvSpPr>
      <xdr:spPr>
        <a:xfrm>
          <a:off x="15290800" y="24922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124206</xdr:rowOff>
    </xdr:from>
    <xdr:to>
      <xdr:col>74</xdr:col>
      <xdr:colOff>31750</xdr:colOff>
      <xdr:row>16</xdr:row>
      <xdr:rowOff>54356</xdr:rowOff>
    </xdr:to>
    <xdr:sp macro="" textlink="">
      <xdr:nvSpPr>
        <xdr:cNvPr id="148" name="楕円 147"/>
        <xdr:cNvSpPr/>
      </xdr:nvSpPr>
      <xdr:spPr>
        <a:xfrm>
          <a:off x="14732000" y="2695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64533</xdr:rowOff>
    </xdr:from>
    <xdr:ext cx="762000" cy="259045"/>
    <xdr:sp macro="" textlink="">
      <xdr:nvSpPr>
        <xdr:cNvPr id="149" name="テキスト ボックス 148"/>
        <xdr:cNvSpPr txBox="1"/>
      </xdr:nvSpPr>
      <xdr:spPr>
        <a:xfrm>
          <a:off x="14401800" y="2464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5334</xdr:rowOff>
    </xdr:from>
    <xdr:to>
      <xdr:col>69</xdr:col>
      <xdr:colOff>142875</xdr:colOff>
      <xdr:row>15</xdr:row>
      <xdr:rowOff>106934</xdr:rowOff>
    </xdr:to>
    <xdr:sp macro="" textlink="">
      <xdr:nvSpPr>
        <xdr:cNvPr id="150" name="楕円 149"/>
        <xdr:cNvSpPr/>
      </xdr:nvSpPr>
      <xdr:spPr>
        <a:xfrm>
          <a:off x="13843000" y="2577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117111</xdr:rowOff>
    </xdr:from>
    <xdr:ext cx="762000" cy="259045"/>
    <xdr:sp macro="" textlink="">
      <xdr:nvSpPr>
        <xdr:cNvPr id="151" name="テキスト ボックス 150"/>
        <xdr:cNvSpPr txBox="1"/>
      </xdr:nvSpPr>
      <xdr:spPr>
        <a:xfrm>
          <a:off x="13512800" y="2345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51054</xdr:rowOff>
    </xdr:from>
    <xdr:to>
      <xdr:col>65</xdr:col>
      <xdr:colOff>53975</xdr:colOff>
      <xdr:row>15</xdr:row>
      <xdr:rowOff>152654</xdr:rowOff>
    </xdr:to>
    <xdr:sp macro="" textlink="">
      <xdr:nvSpPr>
        <xdr:cNvPr id="152" name="楕円 151"/>
        <xdr:cNvSpPr/>
      </xdr:nvSpPr>
      <xdr:spPr>
        <a:xfrm>
          <a:off x="12954000" y="2622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162831</xdr:rowOff>
    </xdr:from>
    <xdr:ext cx="762000" cy="259045"/>
    <xdr:sp macro="" textlink="">
      <xdr:nvSpPr>
        <xdr:cNvPr id="153" name="テキスト ボックス 152"/>
        <xdr:cNvSpPr txBox="1"/>
      </xdr:nvSpPr>
      <xdr:spPr>
        <a:xfrm>
          <a:off x="12623800" y="2391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物価高騰対策の給付金事業等の増加により前年度より</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ポイントの増加となった。今後も精査し、扶助費の抑制に努める。</a:t>
          </a:r>
        </a:p>
      </xdr:txBody>
    </xdr:sp>
    <xdr:clientData/>
  </xdr:twoCellAnchor>
  <xdr:oneCellAnchor>
    <xdr:from>
      <xdr:col>3</xdr:col>
      <xdr:colOff>123825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8" name="直線コネクタ 167"/>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9" name="テキスト ボックス 168"/>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0" name="直線コネクタ 169"/>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1" name="テキスト ボックス 170"/>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2" name="直線コネクタ 171"/>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3" name="テキスト ボックス 172"/>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4" name="直線コネクタ 173"/>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5" name="テキスト ボックス 174"/>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6" name="直線コネクタ 175"/>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7" name="テキスト ボックス 176"/>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58420</xdr:rowOff>
    </xdr:from>
    <xdr:to>
      <xdr:col>24</xdr:col>
      <xdr:colOff>25400</xdr:colOff>
      <xdr:row>61</xdr:row>
      <xdr:rowOff>146050</xdr:rowOff>
    </xdr:to>
    <xdr:cxnSp macro="">
      <xdr:nvCxnSpPr>
        <xdr:cNvPr id="181" name="直線コネクタ 180"/>
        <xdr:cNvCxnSpPr/>
      </xdr:nvCxnSpPr>
      <xdr:spPr>
        <a:xfrm flipV="1">
          <a:off x="4826000" y="9316720"/>
          <a:ext cx="0" cy="128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118127</xdr:rowOff>
    </xdr:from>
    <xdr:ext cx="762000" cy="259045"/>
    <xdr:sp macro="" textlink="">
      <xdr:nvSpPr>
        <xdr:cNvPr id="182" name="扶助費最小値テキスト"/>
        <xdr:cNvSpPr txBox="1"/>
      </xdr:nvSpPr>
      <xdr:spPr>
        <a:xfrm>
          <a:off x="49149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146050</xdr:rowOff>
    </xdr:from>
    <xdr:to>
      <xdr:col>24</xdr:col>
      <xdr:colOff>114300</xdr:colOff>
      <xdr:row>61</xdr:row>
      <xdr:rowOff>146050</xdr:rowOff>
    </xdr:to>
    <xdr:cxnSp macro="">
      <xdr:nvCxnSpPr>
        <xdr:cNvPr id="183" name="直線コネクタ 182"/>
        <xdr:cNvCxnSpPr/>
      </xdr:nvCxnSpPr>
      <xdr:spPr>
        <a:xfrm>
          <a:off x="4737100" y="10604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144797</xdr:rowOff>
    </xdr:from>
    <xdr:ext cx="762000" cy="259045"/>
    <xdr:sp macro="" textlink="">
      <xdr:nvSpPr>
        <xdr:cNvPr id="184" name="扶助費最大値テキスト"/>
        <xdr:cNvSpPr txBox="1"/>
      </xdr:nvSpPr>
      <xdr:spPr>
        <a:xfrm>
          <a:off x="4914900" y="9060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58420</xdr:rowOff>
    </xdr:from>
    <xdr:to>
      <xdr:col>24</xdr:col>
      <xdr:colOff>114300</xdr:colOff>
      <xdr:row>54</xdr:row>
      <xdr:rowOff>58420</xdr:rowOff>
    </xdr:to>
    <xdr:cxnSp macro="">
      <xdr:nvCxnSpPr>
        <xdr:cNvPr id="185" name="直線コネクタ 184"/>
        <xdr:cNvCxnSpPr/>
      </xdr:nvCxnSpPr>
      <xdr:spPr>
        <a:xfrm>
          <a:off x="4737100" y="9316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146050</xdr:rowOff>
    </xdr:from>
    <xdr:to>
      <xdr:col>24</xdr:col>
      <xdr:colOff>25400</xdr:colOff>
      <xdr:row>56</xdr:row>
      <xdr:rowOff>20320</xdr:rowOff>
    </xdr:to>
    <xdr:cxnSp macro="">
      <xdr:nvCxnSpPr>
        <xdr:cNvPr id="186" name="直線コネクタ 185"/>
        <xdr:cNvCxnSpPr/>
      </xdr:nvCxnSpPr>
      <xdr:spPr>
        <a:xfrm>
          <a:off x="3987800" y="957580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6367</xdr:rowOff>
    </xdr:from>
    <xdr:ext cx="762000" cy="259045"/>
    <xdr:sp macro="" textlink="">
      <xdr:nvSpPr>
        <xdr:cNvPr id="187" name="扶助費平均値テキスト"/>
        <xdr:cNvSpPr txBox="1"/>
      </xdr:nvSpPr>
      <xdr:spPr>
        <a:xfrm>
          <a:off x="4914900" y="9779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34290</xdr:rowOff>
    </xdr:from>
    <xdr:to>
      <xdr:col>24</xdr:col>
      <xdr:colOff>76200</xdr:colOff>
      <xdr:row>57</xdr:row>
      <xdr:rowOff>135890</xdr:rowOff>
    </xdr:to>
    <xdr:sp macro="" textlink="">
      <xdr:nvSpPr>
        <xdr:cNvPr id="188" name="フローチャート: 判断 187"/>
        <xdr:cNvSpPr/>
      </xdr:nvSpPr>
      <xdr:spPr>
        <a:xfrm>
          <a:off x="477520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69850</xdr:rowOff>
    </xdr:from>
    <xdr:to>
      <xdr:col>19</xdr:col>
      <xdr:colOff>187325</xdr:colOff>
      <xdr:row>55</xdr:row>
      <xdr:rowOff>146050</xdr:rowOff>
    </xdr:to>
    <xdr:cxnSp macro="">
      <xdr:nvCxnSpPr>
        <xdr:cNvPr id="189" name="直線コネクタ 188"/>
        <xdr:cNvCxnSpPr/>
      </xdr:nvCxnSpPr>
      <xdr:spPr>
        <a:xfrm>
          <a:off x="3098800" y="94996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19050</xdr:rowOff>
    </xdr:from>
    <xdr:to>
      <xdr:col>20</xdr:col>
      <xdr:colOff>38100</xdr:colOff>
      <xdr:row>57</xdr:row>
      <xdr:rowOff>120650</xdr:rowOff>
    </xdr:to>
    <xdr:sp macro="" textlink="">
      <xdr:nvSpPr>
        <xdr:cNvPr id="190" name="フローチャート: 判断 189"/>
        <xdr:cNvSpPr/>
      </xdr:nvSpPr>
      <xdr:spPr>
        <a:xfrm>
          <a:off x="3937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105427</xdr:rowOff>
    </xdr:from>
    <xdr:ext cx="736600" cy="259045"/>
    <xdr:sp macro="" textlink="">
      <xdr:nvSpPr>
        <xdr:cNvPr id="191" name="テキスト ボックス 190"/>
        <xdr:cNvSpPr txBox="1"/>
      </xdr:nvSpPr>
      <xdr:spPr>
        <a:xfrm>
          <a:off x="3606800" y="9878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69850</xdr:rowOff>
    </xdr:from>
    <xdr:to>
      <xdr:col>15</xdr:col>
      <xdr:colOff>98425</xdr:colOff>
      <xdr:row>55</xdr:row>
      <xdr:rowOff>138430</xdr:rowOff>
    </xdr:to>
    <xdr:cxnSp macro="">
      <xdr:nvCxnSpPr>
        <xdr:cNvPr id="192" name="直線コネクタ 191"/>
        <xdr:cNvCxnSpPr/>
      </xdr:nvCxnSpPr>
      <xdr:spPr>
        <a:xfrm flipV="1">
          <a:off x="2209800" y="949960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129540</xdr:rowOff>
    </xdr:from>
    <xdr:to>
      <xdr:col>15</xdr:col>
      <xdr:colOff>149225</xdr:colOff>
      <xdr:row>57</xdr:row>
      <xdr:rowOff>59690</xdr:rowOff>
    </xdr:to>
    <xdr:sp macro="" textlink="">
      <xdr:nvSpPr>
        <xdr:cNvPr id="193" name="フローチャート: 判断 192"/>
        <xdr:cNvSpPr/>
      </xdr:nvSpPr>
      <xdr:spPr>
        <a:xfrm>
          <a:off x="3048000" y="973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44467</xdr:rowOff>
    </xdr:from>
    <xdr:ext cx="762000" cy="259045"/>
    <xdr:sp macro="" textlink="">
      <xdr:nvSpPr>
        <xdr:cNvPr id="194" name="テキスト ボックス 193"/>
        <xdr:cNvSpPr txBox="1"/>
      </xdr:nvSpPr>
      <xdr:spPr>
        <a:xfrm>
          <a:off x="2717800" y="9817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130810</xdr:rowOff>
    </xdr:from>
    <xdr:to>
      <xdr:col>11</xdr:col>
      <xdr:colOff>9525</xdr:colOff>
      <xdr:row>55</xdr:row>
      <xdr:rowOff>138430</xdr:rowOff>
    </xdr:to>
    <xdr:cxnSp macro="">
      <xdr:nvCxnSpPr>
        <xdr:cNvPr id="195" name="直線コネクタ 194"/>
        <xdr:cNvCxnSpPr/>
      </xdr:nvCxnSpPr>
      <xdr:spPr>
        <a:xfrm>
          <a:off x="1320800" y="95605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91440</xdr:rowOff>
    </xdr:from>
    <xdr:to>
      <xdr:col>11</xdr:col>
      <xdr:colOff>60325</xdr:colOff>
      <xdr:row>57</xdr:row>
      <xdr:rowOff>21590</xdr:rowOff>
    </xdr:to>
    <xdr:sp macro="" textlink="">
      <xdr:nvSpPr>
        <xdr:cNvPr id="196" name="フローチャート: 判断 195"/>
        <xdr:cNvSpPr/>
      </xdr:nvSpPr>
      <xdr:spPr>
        <a:xfrm>
          <a:off x="2159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6367</xdr:rowOff>
    </xdr:from>
    <xdr:ext cx="762000" cy="259045"/>
    <xdr:sp macro="" textlink="">
      <xdr:nvSpPr>
        <xdr:cNvPr id="197" name="テキスト ボックス 196"/>
        <xdr:cNvSpPr txBox="1"/>
      </xdr:nvSpPr>
      <xdr:spPr>
        <a:xfrm>
          <a:off x="1828800" y="9779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91440</xdr:rowOff>
    </xdr:from>
    <xdr:to>
      <xdr:col>6</xdr:col>
      <xdr:colOff>171450</xdr:colOff>
      <xdr:row>57</xdr:row>
      <xdr:rowOff>21590</xdr:rowOff>
    </xdr:to>
    <xdr:sp macro="" textlink="">
      <xdr:nvSpPr>
        <xdr:cNvPr id="198" name="フローチャート: 判断 197"/>
        <xdr:cNvSpPr/>
      </xdr:nvSpPr>
      <xdr:spPr>
        <a:xfrm>
          <a:off x="1270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6367</xdr:rowOff>
    </xdr:from>
    <xdr:ext cx="762000" cy="259045"/>
    <xdr:sp macro="" textlink="">
      <xdr:nvSpPr>
        <xdr:cNvPr id="199" name="テキスト ボックス 198"/>
        <xdr:cNvSpPr txBox="1"/>
      </xdr:nvSpPr>
      <xdr:spPr>
        <a:xfrm>
          <a:off x="939800" y="9779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140970</xdr:rowOff>
    </xdr:from>
    <xdr:to>
      <xdr:col>24</xdr:col>
      <xdr:colOff>76200</xdr:colOff>
      <xdr:row>56</xdr:row>
      <xdr:rowOff>71120</xdr:rowOff>
    </xdr:to>
    <xdr:sp macro="" textlink="">
      <xdr:nvSpPr>
        <xdr:cNvPr id="205" name="楕円 204"/>
        <xdr:cNvSpPr/>
      </xdr:nvSpPr>
      <xdr:spPr>
        <a:xfrm>
          <a:off x="4775200" y="957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157497</xdr:rowOff>
    </xdr:from>
    <xdr:ext cx="762000" cy="259045"/>
    <xdr:sp macro="" textlink="">
      <xdr:nvSpPr>
        <xdr:cNvPr id="206" name="扶助費該当値テキスト"/>
        <xdr:cNvSpPr txBox="1"/>
      </xdr:nvSpPr>
      <xdr:spPr>
        <a:xfrm>
          <a:off x="4914900" y="941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95250</xdr:rowOff>
    </xdr:from>
    <xdr:to>
      <xdr:col>20</xdr:col>
      <xdr:colOff>38100</xdr:colOff>
      <xdr:row>56</xdr:row>
      <xdr:rowOff>25400</xdr:rowOff>
    </xdr:to>
    <xdr:sp macro="" textlink="">
      <xdr:nvSpPr>
        <xdr:cNvPr id="207" name="楕円 206"/>
        <xdr:cNvSpPr/>
      </xdr:nvSpPr>
      <xdr:spPr>
        <a:xfrm>
          <a:off x="3937000" y="952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35577</xdr:rowOff>
    </xdr:from>
    <xdr:ext cx="736600" cy="259045"/>
    <xdr:sp macro="" textlink="">
      <xdr:nvSpPr>
        <xdr:cNvPr id="208" name="テキスト ボックス 207"/>
        <xdr:cNvSpPr txBox="1"/>
      </xdr:nvSpPr>
      <xdr:spPr>
        <a:xfrm>
          <a:off x="3606800" y="9293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19050</xdr:rowOff>
    </xdr:from>
    <xdr:to>
      <xdr:col>15</xdr:col>
      <xdr:colOff>149225</xdr:colOff>
      <xdr:row>55</xdr:row>
      <xdr:rowOff>120650</xdr:rowOff>
    </xdr:to>
    <xdr:sp macro="" textlink="">
      <xdr:nvSpPr>
        <xdr:cNvPr id="209" name="楕円 208"/>
        <xdr:cNvSpPr/>
      </xdr:nvSpPr>
      <xdr:spPr>
        <a:xfrm>
          <a:off x="3048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130827</xdr:rowOff>
    </xdr:from>
    <xdr:ext cx="762000" cy="259045"/>
    <xdr:sp macro="" textlink="">
      <xdr:nvSpPr>
        <xdr:cNvPr id="210" name="テキスト ボックス 209"/>
        <xdr:cNvSpPr txBox="1"/>
      </xdr:nvSpPr>
      <xdr:spPr>
        <a:xfrm>
          <a:off x="2717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87630</xdr:rowOff>
    </xdr:from>
    <xdr:to>
      <xdr:col>11</xdr:col>
      <xdr:colOff>60325</xdr:colOff>
      <xdr:row>56</xdr:row>
      <xdr:rowOff>17780</xdr:rowOff>
    </xdr:to>
    <xdr:sp macro="" textlink="">
      <xdr:nvSpPr>
        <xdr:cNvPr id="211" name="楕円 210"/>
        <xdr:cNvSpPr/>
      </xdr:nvSpPr>
      <xdr:spPr>
        <a:xfrm>
          <a:off x="2159000" y="9517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27957</xdr:rowOff>
    </xdr:from>
    <xdr:ext cx="762000" cy="259045"/>
    <xdr:sp macro="" textlink="">
      <xdr:nvSpPr>
        <xdr:cNvPr id="212" name="テキスト ボックス 211"/>
        <xdr:cNvSpPr txBox="1"/>
      </xdr:nvSpPr>
      <xdr:spPr>
        <a:xfrm>
          <a:off x="1828800" y="928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80010</xdr:rowOff>
    </xdr:from>
    <xdr:to>
      <xdr:col>6</xdr:col>
      <xdr:colOff>171450</xdr:colOff>
      <xdr:row>56</xdr:row>
      <xdr:rowOff>10160</xdr:rowOff>
    </xdr:to>
    <xdr:sp macro="" textlink="">
      <xdr:nvSpPr>
        <xdr:cNvPr id="213" name="楕円 212"/>
        <xdr:cNvSpPr/>
      </xdr:nvSpPr>
      <xdr:spPr>
        <a:xfrm>
          <a:off x="1270000" y="9509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20337</xdr:rowOff>
    </xdr:from>
    <xdr:ext cx="762000" cy="259045"/>
    <xdr:sp macro="" textlink="">
      <xdr:nvSpPr>
        <xdr:cNvPr id="214" name="テキスト ボックス 213"/>
        <xdr:cNvSpPr txBox="1"/>
      </xdr:nvSpPr>
      <xdr:spPr>
        <a:xfrm>
          <a:off x="939800" y="9278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その他の経費は、福祉特別会計への繰出金の増加等により</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ポイントの増加となった。</a:t>
          </a:r>
        </a:p>
        <a:p>
          <a:r>
            <a:rPr kumimoji="1" lang="ja-JP" altLang="en-US" sz="1300">
              <a:latin typeface="ＭＳ Ｐゴシック" panose="020B0600070205080204" pitchFamily="50" charset="-128"/>
              <a:ea typeface="ＭＳ Ｐゴシック" panose="020B0600070205080204" pitchFamily="50" charset="-128"/>
            </a:rPr>
            <a:t>今後も、医療保険及び介護保険の安定的な運営のための繰出金の増加が見込まれることから、長期的な視点に立った財政運営に努める。</a:t>
          </a:r>
        </a:p>
      </xdr:txBody>
    </xdr:sp>
    <xdr:clientData/>
  </xdr:twoCellAnchor>
  <xdr:oneCellAnchor>
    <xdr:from>
      <xdr:col>62</xdr:col>
      <xdr:colOff>6350</xdr:colOff>
      <xdr:row>49</xdr:row>
      <xdr:rowOff>107950</xdr:rowOff>
    </xdr:from>
    <xdr:ext cx="298543" cy="225703"/>
    <xdr:sp macro="" textlink="">
      <xdr:nvSpPr>
        <xdr:cNvPr id="226" name="テキスト ボックス 225"/>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29" name="直線コネクタ 228"/>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0" name="テキスト ボックス 229"/>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1" name="直線コネクタ 230"/>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2" name="テキスト ボックス 231"/>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3" name="直線コネクタ 232"/>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4" name="テキスト ボックス 233"/>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5" name="直線コネクタ 234"/>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6" name="テキスト ボックス 235"/>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7" name="直線コネクタ 236"/>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38" name="テキスト ボックス 237"/>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39" name="直線コネクタ 238"/>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0" name="テキスト ボックス 239"/>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23585</xdr:rowOff>
    </xdr:from>
    <xdr:to>
      <xdr:col>82</xdr:col>
      <xdr:colOff>107950</xdr:colOff>
      <xdr:row>61</xdr:row>
      <xdr:rowOff>4535</xdr:rowOff>
    </xdr:to>
    <xdr:cxnSp macro="">
      <xdr:nvCxnSpPr>
        <xdr:cNvPr id="244" name="直線コネクタ 243"/>
        <xdr:cNvCxnSpPr/>
      </xdr:nvCxnSpPr>
      <xdr:spPr>
        <a:xfrm flipV="1">
          <a:off x="16510000" y="8938985"/>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148062</xdr:rowOff>
    </xdr:from>
    <xdr:ext cx="762000" cy="259045"/>
    <xdr:sp macro="" textlink="">
      <xdr:nvSpPr>
        <xdr:cNvPr id="245" name="その他最小値テキスト"/>
        <xdr:cNvSpPr txBox="1"/>
      </xdr:nvSpPr>
      <xdr:spPr>
        <a:xfrm>
          <a:off x="16598900" y="10435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4535</xdr:rowOff>
    </xdr:from>
    <xdr:to>
      <xdr:col>82</xdr:col>
      <xdr:colOff>196850</xdr:colOff>
      <xdr:row>61</xdr:row>
      <xdr:rowOff>4535</xdr:rowOff>
    </xdr:to>
    <xdr:cxnSp macro="">
      <xdr:nvCxnSpPr>
        <xdr:cNvPr id="246" name="直線コネクタ 245"/>
        <xdr:cNvCxnSpPr/>
      </xdr:nvCxnSpPr>
      <xdr:spPr>
        <a:xfrm>
          <a:off x="16421100" y="10462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50</xdr:row>
      <xdr:rowOff>109962</xdr:rowOff>
    </xdr:from>
    <xdr:ext cx="762000" cy="259045"/>
    <xdr:sp macro="" textlink="">
      <xdr:nvSpPr>
        <xdr:cNvPr id="247" name="その他最大値テキスト"/>
        <xdr:cNvSpPr txBox="1"/>
      </xdr:nvSpPr>
      <xdr:spPr>
        <a:xfrm>
          <a:off x="16598900" y="8682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23585</xdr:rowOff>
    </xdr:from>
    <xdr:to>
      <xdr:col>82</xdr:col>
      <xdr:colOff>196850</xdr:colOff>
      <xdr:row>52</xdr:row>
      <xdr:rowOff>23585</xdr:rowOff>
    </xdr:to>
    <xdr:cxnSp macro="">
      <xdr:nvCxnSpPr>
        <xdr:cNvPr id="248" name="直線コネクタ 247"/>
        <xdr:cNvCxnSpPr/>
      </xdr:nvCxnSpPr>
      <xdr:spPr>
        <a:xfrm>
          <a:off x="16421100" y="8938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48078</xdr:rowOff>
    </xdr:from>
    <xdr:to>
      <xdr:col>82</xdr:col>
      <xdr:colOff>107950</xdr:colOff>
      <xdr:row>57</xdr:row>
      <xdr:rowOff>91622</xdr:rowOff>
    </xdr:to>
    <xdr:cxnSp macro="">
      <xdr:nvCxnSpPr>
        <xdr:cNvPr id="249" name="直線コネクタ 248"/>
        <xdr:cNvCxnSpPr/>
      </xdr:nvCxnSpPr>
      <xdr:spPr>
        <a:xfrm>
          <a:off x="15671800" y="9820728"/>
          <a:ext cx="838200" cy="43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35577</xdr:rowOff>
    </xdr:from>
    <xdr:ext cx="762000" cy="259045"/>
    <xdr:sp macro="" textlink="">
      <xdr:nvSpPr>
        <xdr:cNvPr id="250" name="その他平均値テキスト"/>
        <xdr:cNvSpPr txBox="1"/>
      </xdr:nvSpPr>
      <xdr:spPr>
        <a:xfrm>
          <a:off x="16598900" y="9636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19050</xdr:rowOff>
    </xdr:from>
    <xdr:to>
      <xdr:col>82</xdr:col>
      <xdr:colOff>158750</xdr:colOff>
      <xdr:row>57</xdr:row>
      <xdr:rowOff>120650</xdr:rowOff>
    </xdr:to>
    <xdr:sp macro="" textlink="">
      <xdr:nvSpPr>
        <xdr:cNvPr id="251" name="フローチャート: 判断 250"/>
        <xdr:cNvSpPr/>
      </xdr:nvSpPr>
      <xdr:spPr>
        <a:xfrm>
          <a:off x="16459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4535</xdr:rowOff>
    </xdr:from>
    <xdr:to>
      <xdr:col>78</xdr:col>
      <xdr:colOff>69850</xdr:colOff>
      <xdr:row>57</xdr:row>
      <xdr:rowOff>48078</xdr:rowOff>
    </xdr:to>
    <xdr:cxnSp macro="">
      <xdr:nvCxnSpPr>
        <xdr:cNvPr id="252" name="直線コネクタ 251"/>
        <xdr:cNvCxnSpPr/>
      </xdr:nvCxnSpPr>
      <xdr:spPr>
        <a:xfrm>
          <a:off x="14782800" y="9777185"/>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29935</xdr:rowOff>
    </xdr:from>
    <xdr:to>
      <xdr:col>78</xdr:col>
      <xdr:colOff>120650</xdr:colOff>
      <xdr:row>57</xdr:row>
      <xdr:rowOff>131535</xdr:rowOff>
    </xdr:to>
    <xdr:sp macro="" textlink="">
      <xdr:nvSpPr>
        <xdr:cNvPr id="253" name="フローチャート: 判断 252"/>
        <xdr:cNvSpPr/>
      </xdr:nvSpPr>
      <xdr:spPr>
        <a:xfrm>
          <a:off x="15621000" y="980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116312</xdr:rowOff>
    </xdr:from>
    <xdr:ext cx="736600" cy="259045"/>
    <xdr:sp macro="" textlink="">
      <xdr:nvSpPr>
        <xdr:cNvPr id="254" name="テキスト ボックス 253"/>
        <xdr:cNvSpPr txBox="1"/>
      </xdr:nvSpPr>
      <xdr:spPr>
        <a:xfrm>
          <a:off x="15290800" y="98889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121557</xdr:rowOff>
    </xdr:from>
    <xdr:to>
      <xdr:col>73</xdr:col>
      <xdr:colOff>180975</xdr:colOff>
      <xdr:row>57</xdr:row>
      <xdr:rowOff>4535</xdr:rowOff>
    </xdr:to>
    <xdr:cxnSp macro="">
      <xdr:nvCxnSpPr>
        <xdr:cNvPr id="255" name="直線コネクタ 254"/>
        <xdr:cNvCxnSpPr/>
      </xdr:nvCxnSpPr>
      <xdr:spPr>
        <a:xfrm>
          <a:off x="13893800" y="9722757"/>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157843</xdr:rowOff>
    </xdr:from>
    <xdr:to>
      <xdr:col>74</xdr:col>
      <xdr:colOff>31750</xdr:colOff>
      <xdr:row>57</xdr:row>
      <xdr:rowOff>87993</xdr:rowOff>
    </xdr:to>
    <xdr:sp macro="" textlink="">
      <xdr:nvSpPr>
        <xdr:cNvPr id="256" name="フローチャート: 判断 255"/>
        <xdr:cNvSpPr/>
      </xdr:nvSpPr>
      <xdr:spPr>
        <a:xfrm>
          <a:off x="14732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72770</xdr:rowOff>
    </xdr:from>
    <xdr:ext cx="762000" cy="259045"/>
    <xdr:sp macro="" textlink="">
      <xdr:nvSpPr>
        <xdr:cNvPr id="257" name="テキスト ボックス 256"/>
        <xdr:cNvSpPr txBox="1"/>
      </xdr:nvSpPr>
      <xdr:spPr>
        <a:xfrm>
          <a:off x="14401800" y="9845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121557</xdr:rowOff>
    </xdr:from>
    <xdr:to>
      <xdr:col>69</xdr:col>
      <xdr:colOff>92075</xdr:colOff>
      <xdr:row>57</xdr:row>
      <xdr:rowOff>26307</xdr:rowOff>
    </xdr:to>
    <xdr:cxnSp macro="">
      <xdr:nvCxnSpPr>
        <xdr:cNvPr id="258" name="直線コネクタ 257"/>
        <xdr:cNvCxnSpPr/>
      </xdr:nvCxnSpPr>
      <xdr:spPr>
        <a:xfrm flipV="1">
          <a:off x="13004800" y="9722757"/>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81643</xdr:rowOff>
    </xdr:from>
    <xdr:to>
      <xdr:col>69</xdr:col>
      <xdr:colOff>142875</xdr:colOff>
      <xdr:row>57</xdr:row>
      <xdr:rowOff>11793</xdr:rowOff>
    </xdr:to>
    <xdr:sp macro="" textlink="">
      <xdr:nvSpPr>
        <xdr:cNvPr id="259" name="フローチャート: 判断 258"/>
        <xdr:cNvSpPr/>
      </xdr:nvSpPr>
      <xdr:spPr>
        <a:xfrm>
          <a:off x="138430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168020</xdr:rowOff>
    </xdr:from>
    <xdr:ext cx="762000" cy="259045"/>
    <xdr:sp macro="" textlink="">
      <xdr:nvSpPr>
        <xdr:cNvPr id="260" name="テキスト ボックス 259"/>
        <xdr:cNvSpPr txBox="1"/>
      </xdr:nvSpPr>
      <xdr:spPr>
        <a:xfrm>
          <a:off x="13512800" y="9769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19050</xdr:rowOff>
    </xdr:from>
    <xdr:to>
      <xdr:col>65</xdr:col>
      <xdr:colOff>53975</xdr:colOff>
      <xdr:row>57</xdr:row>
      <xdr:rowOff>120650</xdr:rowOff>
    </xdr:to>
    <xdr:sp macro="" textlink="">
      <xdr:nvSpPr>
        <xdr:cNvPr id="261" name="フローチャート: 判断 260"/>
        <xdr:cNvSpPr/>
      </xdr:nvSpPr>
      <xdr:spPr>
        <a:xfrm>
          <a:off x="12954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105427</xdr:rowOff>
    </xdr:from>
    <xdr:ext cx="762000" cy="259045"/>
    <xdr:sp macro="" textlink="">
      <xdr:nvSpPr>
        <xdr:cNvPr id="262" name="テキスト ボックス 261"/>
        <xdr:cNvSpPr txBox="1"/>
      </xdr:nvSpPr>
      <xdr:spPr>
        <a:xfrm>
          <a:off x="12623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40822</xdr:rowOff>
    </xdr:from>
    <xdr:to>
      <xdr:col>82</xdr:col>
      <xdr:colOff>158750</xdr:colOff>
      <xdr:row>57</xdr:row>
      <xdr:rowOff>142422</xdr:rowOff>
    </xdr:to>
    <xdr:sp macro="" textlink="">
      <xdr:nvSpPr>
        <xdr:cNvPr id="268" name="楕円 267"/>
        <xdr:cNvSpPr/>
      </xdr:nvSpPr>
      <xdr:spPr>
        <a:xfrm>
          <a:off x="16459200" y="9813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12899</xdr:rowOff>
    </xdr:from>
    <xdr:ext cx="762000" cy="259045"/>
    <xdr:sp macro="" textlink="">
      <xdr:nvSpPr>
        <xdr:cNvPr id="269" name="その他該当値テキスト"/>
        <xdr:cNvSpPr txBox="1"/>
      </xdr:nvSpPr>
      <xdr:spPr>
        <a:xfrm>
          <a:off x="16598900" y="9785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168728</xdr:rowOff>
    </xdr:from>
    <xdr:to>
      <xdr:col>78</xdr:col>
      <xdr:colOff>120650</xdr:colOff>
      <xdr:row>57</xdr:row>
      <xdr:rowOff>98878</xdr:rowOff>
    </xdr:to>
    <xdr:sp macro="" textlink="">
      <xdr:nvSpPr>
        <xdr:cNvPr id="270" name="楕円 269"/>
        <xdr:cNvSpPr/>
      </xdr:nvSpPr>
      <xdr:spPr>
        <a:xfrm>
          <a:off x="15621000" y="9769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109055</xdr:rowOff>
    </xdr:from>
    <xdr:ext cx="736600" cy="259045"/>
    <xdr:sp macro="" textlink="">
      <xdr:nvSpPr>
        <xdr:cNvPr id="271" name="テキスト ボックス 270"/>
        <xdr:cNvSpPr txBox="1"/>
      </xdr:nvSpPr>
      <xdr:spPr>
        <a:xfrm>
          <a:off x="15290800" y="95388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125185</xdr:rowOff>
    </xdr:from>
    <xdr:to>
      <xdr:col>74</xdr:col>
      <xdr:colOff>31750</xdr:colOff>
      <xdr:row>57</xdr:row>
      <xdr:rowOff>55335</xdr:rowOff>
    </xdr:to>
    <xdr:sp macro="" textlink="">
      <xdr:nvSpPr>
        <xdr:cNvPr id="272" name="楕円 271"/>
        <xdr:cNvSpPr/>
      </xdr:nvSpPr>
      <xdr:spPr>
        <a:xfrm>
          <a:off x="14732000" y="9726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65512</xdr:rowOff>
    </xdr:from>
    <xdr:ext cx="762000" cy="259045"/>
    <xdr:sp macro="" textlink="">
      <xdr:nvSpPr>
        <xdr:cNvPr id="273" name="テキスト ボックス 272"/>
        <xdr:cNvSpPr txBox="1"/>
      </xdr:nvSpPr>
      <xdr:spPr>
        <a:xfrm>
          <a:off x="14401800" y="9495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70757</xdr:rowOff>
    </xdr:from>
    <xdr:to>
      <xdr:col>69</xdr:col>
      <xdr:colOff>142875</xdr:colOff>
      <xdr:row>57</xdr:row>
      <xdr:rowOff>907</xdr:rowOff>
    </xdr:to>
    <xdr:sp macro="" textlink="">
      <xdr:nvSpPr>
        <xdr:cNvPr id="274" name="楕円 273"/>
        <xdr:cNvSpPr/>
      </xdr:nvSpPr>
      <xdr:spPr>
        <a:xfrm>
          <a:off x="13843000" y="9671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11084</xdr:rowOff>
    </xdr:from>
    <xdr:ext cx="762000" cy="259045"/>
    <xdr:sp macro="" textlink="">
      <xdr:nvSpPr>
        <xdr:cNvPr id="275" name="テキスト ボックス 274"/>
        <xdr:cNvSpPr txBox="1"/>
      </xdr:nvSpPr>
      <xdr:spPr>
        <a:xfrm>
          <a:off x="13512800" y="9440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146957</xdr:rowOff>
    </xdr:from>
    <xdr:to>
      <xdr:col>65</xdr:col>
      <xdr:colOff>53975</xdr:colOff>
      <xdr:row>57</xdr:row>
      <xdr:rowOff>77107</xdr:rowOff>
    </xdr:to>
    <xdr:sp macro="" textlink="">
      <xdr:nvSpPr>
        <xdr:cNvPr id="276" name="楕円 275"/>
        <xdr:cNvSpPr/>
      </xdr:nvSpPr>
      <xdr:spPr>
        <a:xfrm>
          <a:off x="12954000" y="9748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87284</xdr:rowOff>
    </xdr:from>
    <xdr:ext cx="762000" cy="259045"/>
    <xdr:sp macro="" textlink="">
      <xdr:nvSpPr>
        <xdr:cNvPr id="277" name="テキスト ボックス 276"/>
        <xdr:cNvSpPr txBox="1"/>
      </xdr:nvSpPr>
      <xdr:spPr>
        <a:xfrm>
          <a:off x="12623800" y="9517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伊勢のお店応援商品券事業の終了、病院繰出金等の減少に伴い、前年度より</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ポイントの減少となった。補助金・負担金を見直すなど、支出の一層の抑制を図る。</a:t>
          </a:r>
        </a:p>
      </xdr:txBody>
    </xdr:sp>
    <xdr:clientData/>
  </xdr:twoCellAnchor>
  <xdr:oneCellAnchor>
    <xdr:from>
      <xdr:col>62</xdr:col>
      <xdr:colOff>6350</xdr:colOff>
      <xdr:row>29</xdr:row>
      <xdr:rowOff>107950</xdr:rowOff>
    </xdr:from>
    <xdr:ext cx="298543" cy="225703"/>
    <xdr:sp macro="" textlink="">
      <xdr:nvSpPr>
        <xdr:cNvPr id="289" name="テキスト ボックス 288"/>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1" name="テキスト ボックス 300"/>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2"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131572</xdr:rowOff>
    </xdr:from>
    <xdr:to>
      <xdr:col>82</xdr:col>
      <xdr:colOff>107950</xdr:colOff>
      <xdr:row>41</xdr:row>
      <xdr:rowOff>170434</xdr:rowOff>
    </xdr:to>
    <xdr:cxnSp macro="">
      <xdr:nvCxnSpPr>
        <xdr:cNvPr id="303" name="直線コネクタ 302"/>
        <xdr:cNvCxnSpPr/>
      </xdr:nvCxnSpPr>
      <xdr:spPr>
        <a:xfrm flipV="1">
          <a:off x="16510000" y="5617972"/>
          <a:ext cx="0" cy="15819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142511</xdr:rowOff>
    </xdr:from>
    <xdr:ext cx="762000" cy="259045"/>
    <xdr:sp macro="" textlink="">
      <xdr:nvSpPr>
        <xdr:cNvPr id="304" name="補助費等最小値テキスト"/>
        <xdr:cNvSpPr txBox="1"/>
      </xdr:nvSpPr>
      <xdr:spPr>
        <a:xfrm>
          <a:off x="16598900" y="7171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170434</xdr:rowOff>
    </xdr:from>
    <xdr:to>
      <xdr:col>82</xdr:col>
      <xdr:colOff>196850</xdr:colOff>
      <xdr:row>41</xdr:row>
      <xdr:rowOff>170434</xdr:rowOff>
    </xdr:to>
    <xdr:cxnSp macro="">
      <xdr:nvCxnSpPr>
        <xdr:cNvPr id="305" name="直線コネクタ 304"/>
        <xdr:cNvCxnSpPr/>
      </xdr:nvCxnSpPr>
      <xdr:spPr>
        <a:xfrm>
          <a:off x="16421100" y="7199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46499</xdr:rowOff>
    </xdr:from>
    <xdr:ext cx="762000" cy="259045"/>
    <xdr:sp macro="" textlink="">
      <xdr:nvSpPr>
        <xdr:cNvPr id="306" name="補助費等最大値テキスト"/>
        <xdr:cNvSpPr txBox="1"/>
      </xdr:nvSpPr>
      <xdr:spPr>
        <a:xfrm>
          <a:off x="16598900" y="5361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131572</xdr:rowOff>
    </xdr:from>
    <xdr:to>
      <xdr:col>82</xdr:col>
      <xdr:colOff>196850</xdr:colOff>
      <xdr:row>32</xdr:row>
      <xdr:rowOff>131572</xdr:rowOff>
    </xdr:to>
    <xdr:cxnSp macro="">
      <xdr:nvCxnSpPr>
        <xdr:cNvPr id="307" name="直線コネクタ 306"/>
        <xdr:cNvCxnSpPr/>
      </xdr:nvCxnSpPr>
      <xdr:spPr>
        <a:xfrm>
          <a:off x="16421100" y="5617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131572</xdr:rowOff>
    </xdr:from>
    <xdr:to>
      <xdr:col>82</xdr:col>
      <xdr:colOff>107950</xdr:colOff>
      <xdr:row>36</xdr:row>
      <xdr:rowOff>159004</xdr:rowOff>
    </xdr:to>
    <xdr:cxnSp macro="">
      <xdr:nvCxnSpPr>
        <xdr:cNvPr id="308" name="直線コネクタ 307"/>
        <xdr:cNvCxnSpPr/>
      </xdr:nvCxnSpPr>
      <xdr:spPr>
        <a:xfrm flipV="1">
          <a:off x="15671800" y="6303772"/>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33291</xdr:rowOff>
    </xdr:from>
    <xdr:ext cx="762000" cy="259045"/>
    <xdr:sp macro="" textlink="">
      <xdr:nvSpPr>
        <xdr:cNvPr id="309" name="補助費等平均値テキスト"/>
        <xdr:cNvSpPr txBox="1"/>
      </xdr:nvSpPr>
      <xdr:spPr>
        <a:xfrm>
          <a:off x="16598900" y="60340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16764</xdr:rowOff>
    </xdr:from>
    <xdr:to>
      <xdr:col>82</xdr:col>
      <xdr:colOff>158750</xdr:colOff>
      <xdr:row>36</xdr:row>
      <xdr:rowOff>118364</xdr:rowOff>
    </xdr:to>
    <xdr:sp macro="" textlink="">
      <xdr:nvSpPr>
        <xdr:cNvPr id="310" name="フローチャート: 判断 309"/>
        <xdr:cNvSpPr/>
      </xdr:nvSpPr>
      <xdr:spPr>
        <a:xfrm>
          <a:off x="164592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67564</xdr:rowOff>
    </xdr:from>
    <xdr:to>
      <xdr:col>78</xdr:col>
      <xdr:colOff>69850</xdr:colOff>
      <xdr:row>36</xdr:row>
      <xdr:rowOff>159004</xdr:rowOff>
    </xdr:to>
    <xdr:cxnSp macro="">
      <xdr:nvCxnSpPr>
        <xdr:cNvPr id="311" name="直線コネクタ 310"/>
        <xdr:cNvCxnSpPr/>
      </xdr:nvCxnSpPr>
      <xdr:spPr>
        <a:xfrm>
          <a:off x="14782800" y="6239764"/>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16764</xdr:rowOff>
    </xdr:from>
    <xdr:to>
      <xdr:col>78</xdr:col>
      <xdr:colOff>120650</xdr:colOff>
      <xdr:row>36</xdr:row>
      <xdr:rowOff>118364</xdr:rowOff>
    </xdr:to>
    <xdr:sp macro="" textlink="">
      <xdr:nvSpPr>
        <xdr:cNvPr id="312" name="フローチャート: 判断 311"/>
        <xdr:cNvSpPr/>
      </xdr:nvSpPr>
      <xdr:spPr>
        <a:xfrm>
          <a:off x="156210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128541</xdr:rowOff>
    </xdr:from>
    <xdr:ext cx="736600" cy="259045"/>
    <xdr:sp macro="" textlink="">
      <xdr:nvSpPr>
        <xdr:cNvPr id="313" name="テキスト ボックス 312"/>
        <xdr:cNvSpPr txBox="1"/>
      </xdr:nvSpPr>
      <xdr:spPr>
        <a:xfrm>
          <a:off x="15290800" y="59578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49276</xdr:rowOff>
    </xdr:from>
    <xdr:to>
      <xdr:col>73</xdr:col>
      <xdr:colOff>180975</xdr:colOff>
      <xdr:row>36</xdr:row>
      <xdr:rowOff>67564</xdr:rowOff>
    </xdr:to>
    <xdr:cxnSp macro="">
      <xdr:nvCxnSpPr>
        <xdr:cNvPr id="314" name="直線コネクタ 313"/>
        <xdr:cNvCxnSpPr/>
      </xdr:nvCxnSpPr>
      <xdr:spPr>
        <a:xfrm>
          <a:off x="13893800" y="622147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169926</xdr:rowOff>
    </xdr:from>
    <xdr:to>
      <xdr:col>74</xdr:col>
      <xdr:colOff>31750</xdr:colOff>
      <xdr:row>36</xdr:row>
      <xdr:rowOff>100076</xdr:rowOff>
    </xdr:to>
    <xdr:sp macro="" textlink="">
      <xdr:nvSpPr>
        <xdr:cNvPr id="315" name="フローチャート: 判断 314"/>
        <xdr:cNvSpPr/>
      </xdr:nvSpPr>
      <xdr:spPr>
        <a:xfrm>
          <a:off x="14732000" y="617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110253</xdr:rowOff>
    </xdr:from>
    <xdr:ext cx="762000" cy="259045"/>
    <xdr:sp macro="" textlink="">
      <xdr:nvSpPr>
        <xdr:cNvPr id="316" name="テキスト ボックス 315"/>
        <xdr:cNvSpPr txBox="1"/>
      </xdr:nvSpPr>
      <xdr:spPr>
        <a:xfrm>
          <a:off x="14401800" y="5939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49276</xdr:rowOff>
    </xdr:from>
    <xdr:to>
      <xdr:col>69</xdr:col>
      <xdr:colOff>92075</xdr:colOff>
      <xdr:row>36</xdr:row>
      <xdr:rowOff>113284</xdr:rowOff>
    </xdr:to>
    <xdr:cxnSp macro="">
      <xdr:nvCxnSpPr>
        <xdr:cNvPr id="317" name="直線コネクタ 316"/>
        <xdr:cNvCxnSpPr/>
      </xdr:nvCxnSpPr>
      <xdr:spPr>
        <a:xfrm flipV="1">
          <a:off x="13004800" y="6221476"/>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160782</xdr:rowOff>
    </xdr:from>
    <xdr:to>
      <xdr:col>69</xdr:col>
      <xdr:colOff>142875</xdr:colOff>
      <xdr:row>36</xdr:row>
      <xdr:rowOff>90932</xdr:rowOff>
    </xdr:to>
    <xdr:sp macro="" textlink="">
      <xdr:nvSpPr>
        <xdr:cNvPr id="318" name="フローチャート: 判断 317"/>
        <xdr:cNvSpPr/>
      </xdr:nvSpPr>
      <xdr:spPr>
        <a:xfrm>
          <a:off x="138430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101109</xdr:rowOff>
    </xdr:from>
    <xdr:ext cx="762000" cy="259045"/>
    <xdr:sp macro="" textlink="">
      <xdr:nvSpPr>
        <xdr:cNvPr id="319" name="テキスト ボックス 318"/>
        <xdr:cNvSpPr txBox="1"/>
      </xdr:nvSpPr>
      <xdr:spPr>
        <a:xfrm>
          <a:off x="13512800" y="5930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25908</xdr:rowOff>
    </xdr:from>
    <xdr:to>
      <xdr:col>65</xdr:col>
      <xdr:colOff>53975</xdr:colOff>
      <xdr:row>36</xdr:row>
      <xdr:rowOff>127508</xdr:rowOff>
    </xdr:to>
    <xdr:sp macro="" textlink="">
      <xdr:nvSpPr>
        <xdr:cNvPr id="320" name="フローチャート: 判断 319"/>
        <xdr:cNvSpPr/>
      </xdr:nvSpPr>
      <xdr:spPr>
        <a:xfrm>
          <a:off x="12954000" y="6198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137685</xdr:rowOff>
    </xdr:from>
    <xdr:ext cx="762000" cy="259045"/>
    <xdr:sp macro="" textlink="">
      <xdr:nvSpPr>
        <xdr:cNvPr id="321" name="テキスト ボックス 320"/>
        <xdr:cNvSpPr txBox="1"/>
      </xdr:nvSpPr>
      <xdr:spPr>
        <a:xfrm>
          <a:off x="12623800" y="5966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2" name="テキスト ボックス 321"/>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3" name="テキスト ボックス 322"/>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4" name="テキスト ボックス 323"/>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5" name="テキスト ボックス 324"/>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6" name="テキスト ボックス 325"/>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80772</xdr:rowOff>
    </xdr:from>
    <xdr:to>
      <xdr:col>82</xdr:col>
      <xdr:colOff>158750</xdr:colOff>
      <xdr:row>37</xdr:row>
      <xdr:rowOff>10922</xdr:rowOff>
    </xdr:to>
    <xdr:sp macro="" textlink="">
      <xdr:nvSpPr>
        <xdr:cNvPr id="327" name="楕円 326"/>
        <xdr:cNvSpPr/>
      </xdr:nvSpPr>
      <xdr:spPr>
        <a:xfrm>
          <a:off x="16459200" y="6252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52849</xdr:rowOff>
    </xdr:from>
    <xdr:ext cx="762000" cy="259045"/>
    <xdr:sp macro="" textlink="">
      <xdr:nvSpPr>
        <xdr:cNvPr id="328" name="補助費等該当値テキスト"/>
        <xdr:cNvSpPr txBox="1"/>
      </xdr:nvSpPr>
      <xdr:spPr>
        <a:xfrm>
          <a:off x="16598900" y="6225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108204</xdr:rowOff>
    </xdr:from>
    <xdr:to>
      <xdr:col>78</xdr:col>
      <xdr:colOff>120650</xdr:colOff>
      <xdr:row>37</xdr:row>
      <xdr:rowOff>38354</xdr:rowOff>
    </xdr:to>
    <xdr:sp macro="" textlink="">
      <xdr:nvSpPr>
        <xdr:cNvPr id="329" name="楕円 328"/>
        <xdr:cNvSpPr/>
      </xdr:nvSpPr>
      <xdr:spPr>
        <a:xfrm>
          <a:off x="15621000" y="6280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23131</xdr:rowOff>
    </xdr:from>
    <xdr:ext cx="736600" cy="259045"/>
    <xdr:sp macro="" textlink="">
      <xdr:nvSpPr>
        <xdr:cNvPr id="330" name="テキスト ボックス 329"/>
        <xdr:cNvSpPr txBox="1"/>
      </xdr:nvSpPr>
      <xdr:spPr>
        <a:xfrm>
          <a:off x="15290800" y="63667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16764</xdr:rowOff>
    </xdr:from>
    <xdr:to>
      <xdr:col>74</xdr:col>
      <xdr:colOff>31750</xdr:colOff>
      <xdr:row>36</xdr:row>
      <xdr:rowOff>118364</xdr:rowOff>
    </xdr:to>
    <xdr:sp macro="" textlink="">
      <xdr:nvSpPr>
        <xdr:cNvPr id="331" name="楕円 330"/>
        <xdr:cNvSpPr/>
      </xdr:nvSpPr>
      <xdr:spPr>
        <a:xfrm>
          <a:off x="14732000" y="6188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103141</xdr:rowOff>
    </xdr:from>
    <xdr:ext cx="762000" cy="259045"/>
    <xdr:sp macro="" textlink="">
      <xdr:nvSpPr>
        <xdr:cNvPr id="332" name="テキスト ボックス 331"/>
        <xdr:cNvSpPr txBox="1"/>
      </xdr:nvSpPr>
      <xdr:spPr>
        <a:xfrm>
          <a:off x="14401800" y="6275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169926</xdr:rowOff>
    </xdr:from>
    <xdr:to>
      <xdr:col>69</xdr:col>
      <xdr:colOff>142875</xdr:colOff>
      <xdr:row>36</xdr:row>
      <xdr:rowOff>100076</xdr:rowOff>
    </xdr:to>
    <xdr:sp macro="" textlink="">
      <xdr:nvSpPr>
        <xdr:cNvPr id="333" name="楕円 332"/>
        <xdr:cNvSpPr/>
      </xdr:nvSpPr>
      <xdr:spPr>
        <a:xfrm>
          <a:off x="13843000" y="6170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84853</xdr:rowOff>
    </xdr:from>
    <xdr:ext cx="762000" cy="259045"/>
    <xdr:sp macro="" textlink="">
      <xdr:nvSpPr>
        <xdr:cNvPr id="334" name="テキスト ボックス 333"/>
        <xdr:cNvSpPr txBox="1"/>
      </xdr:nvSpPr>
      <xdr:spPr>
        <a:xfrm>
          <a:off x="13512800" y="6257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62484</xdr:rowOff>
    </xdr:from>
    <xdr:to>
      <xdr:col>65</xdr:col>
      <xdr:colOff>53975</xdr:colOff>
      <xdr:row>36</xdr:row>
      <xdr:rowOff>164084</xdr:rowOff>
    </xdr:to>
    <xdr:sp macro="" textlink="">
      <xdr:nvSpPr>
        <xdr:cNvPr id="335" name="楕円 334"/>
        <xdr:cNvSpPr/>
      </xdr:nvSpPr>
      <xdr:spPr>
        <a:xfrm>
          <a:off x="12954000" y="6234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148861</xdr:rowOff>
    </xdr:from>
    <xdr:ext cx="762000" cy="259045"/>
    <xdr:sp macro="" textlink="">
      <xdr:nvSpPr>
        <xdr:cNvPr id="336" name="テキスト ボックス 335"/>
        <xdr:cNvSpPr txBox="1"/>
      </xdr:nvSpPr>
      <xdr:spPr>
        <a:xfrm>
          <a:off x="12623800" y="6321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7" name="正方形/長方形 336"/>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8" name="正方形/長方形 337"/>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9" name="正方形/長方形 338"/>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0" name="正方形/長方形 339"/>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1" name="正方形/長方形 340"/>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2" name="正方形/長方形 341"/>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3" name="正方形/長方形 342"/>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4" name="正方形/長方形 343"/>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5" name="正方形/長方形 344"/>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6" name="正方形/長方形 345"/>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7" name="テキスト ボックス 346"/>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臨時財政対策債など、国の制度上、地方財源不足の補填等のために発行した地方債による影響や、今後計画されている大型の普通建設事業に伴う起債の増加も見込まれることから、計画的な削減が困難な状況ではあるが、長期的な視点に立った適正な公債管理が必要である。</a:t>
          </a:r>
        </a:p>
      </xdr:txBody>
    </xdr:sp>
    <xdr:clientData/>
  </xdr:twoCellAnchor>
  <xdr:oneCellAnchor>
    <xdr:from>
      <xdr:col>3</xdr:col>
      <xdr:colOff>123825</xdr:colOff>
      <xdr:row>69</xdr:row>
      <xdr:rowOff>107950</xdr:rowOff>
    </xdr:from>
    <xdr:ext cx="298543" cy="225703"/>
    <xdr:sp macro="" textlink="">
      <xdr:nvSpPr>
        <xdr:cNvPr id="348" name="テキスト ボックス 347"/>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9" name="直線コネクタ 348"/>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0" name="テキスト ボックス 349"/>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1" name="直線コネクタ 350"/>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2" name="テキスト ボックス 351"/>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3" name="直線コネクタ 352"/>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4" name="テキスト ボックス 353"/>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5" name="直線コネクタ 354"/>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6" name="テキスト ボックス 355"/>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7" name="直線コネクタ 356"/>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8" name="テキスト ボックス 357"/>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9" name="直線コネクタ 358"/>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0" name="テキスト ボックス 359"/>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33274</xdr:rowOff>
    </xdr:from>
    <xdr:to>
      <xdr:col>24</xdr:col>
      <xdr:colOff>25400</xdr:colOff>
      <xdr:row>81</xdr:row>
      <xdr:rowOff>115570</xdr:rowOff>
    </xdr:to>
    <xdr:cxnSp macro="">
      <xdr:nvCxnSpPr>
        <xdr:cNvPr id="362" name="直線コネクタ 361"/>
        <xdr:cNvCxnSpPr/>
      </xdr:nvCxnSpPr>
      <xdr:spPr>
        <a:xfrm flipV="1">
          <a:off x="4826000" y="12549124"/>
          <a:ext cx="0" cy="14538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87647</xdr:rowOff>
    </xdr:from>
    <xdr:ext cx="762000" cy="259045"/>
    <xdr:sp macro="" textlink="">
      <xdr:nvSpPr>
        <xdr:cNvPr id="363" name="公債費最小値テキスト"/>
        <xdr:cNvSpPr txBox="1"/>
      </xdr:nvSpPr>
      <xdr:spPr>
        <a:xfrm>
          <a:off x="4914900" y="13975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115570</xdr:rowOff>
    </xdr:from>
    <xdr:to>
      <xdr:col>24</xdr:col>
      <xdr:colOff>114300</xdr:colOff>
      <xdr:row>81</xdr:row>
      <xdr:rowOff>115570</xdr:rowOff>
    </xdr:to>
    <xdr:cxnSp macro="">
      <xdr:nvCxnSpPr>
        <xdr:cNvPr id="364" name="直線コネクタ 363"/>
        <xdr:cNvCxnSpPr/>
      </xdr:nvCxnSpPr>
      <xdr:spPr>
        <a:xfrm>
          <a:off x="4737100" y="14003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119651</xdr:rowOff>
    </xdr:from>
    <xdr:ext cx="762000" cy="259045"/>
    <xdr:sp macro="" textlink="">
      <xdr:nvSpPr>
        <xdr:cNvPr id="365" name="公債費最大値テキスト"/>
        <xdr:cNvSpPr txBox="1"/>
      </xdr:nvSpPr>
      <xdr:spPr>
        <a:xfrm>
          <a:off x="4914900" y="12292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33274</xdr:rowOff>
    </xdr:from>
    <xdr:to>
      <xdr:col>24</xdr:col>
      <xdr:colOff>114300</xdr:colOff>
      <xdr:row>73</xdr:row>
      <xdr:rowOff>33274</xdr:rowOff>
    </xdr:to>
    <xdr:cxnSp macro="">
      <xdr:nvCxnSpPr>
        <xdr:cNvPr id="366" name="直線コネクタ 365"/>
        <xdr:cNvCxnSpPr/>
      </xdr:nvCxnSpPr>
      <xdr:spPr>
        <a:xfrm>
          <a:off x="4737100" y="12549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80</xdr:row>
      <xdr:rowOff>21844</xdr:rowOff>
    </xdr:from>
    <xdr:to>
      <xdr:col>24</xdr:col>
      <xdr:colOff>25400</xdr:colOff>
      <xdr:row>80</xdr:row>
      <xdr:rowOff>58420</xdr:rowOff>
    </xdr:to>
    <xdr:cxnSp macro="">
      <xdr:nvCxnSpPr>
        <xdr:cNvPr id="367" name="直線コネクタ 366"/>
        <xdr:cNvCxnSpPr/>
      </xdr:nvCxnSpPr>
      <xdr:spPr>
        <a:xfrm flipV="1">
          <a:off x="3987800" y="13737844"/>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72153</xdr:rowOff>
    </xdr:from>
    <xdr:ext cx="762000" cy="259045"/>
    <xdr:sp macro="" textlink="">
      <xdr:nvSpPr>
        <xdr:cNvPr id="368" name="公債費平均値テキスト"/>
        <xdr:cNvSpPr txBox="1"/>
      </xdr:nvSpPr>
      <xdr:spPr>
        <a:xfrm>
          <a:off x="4914900" y="131023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55626</xdr:rowOff>
    </xdr:from>
    <xdr:to>
      <xdr:col>24</xdr:col>
      <xdr:colOff>76200</xdr:colOff>
      <xdr:row>77</xdr:row>
      <xdr:rowOff>157226</xdr:rowOff>
    </xdr:to>
    <xdr:sp macro="" textlink="">
      <xdr:nvSpPr>
        <xdr:cNvPr id="369" name="フローチャート: 判断 368"/>
        <xdr:cNvSpPr/>
      </xdr:nvSpPr>
      <xdr:spPr>
        <a:xfrm>
          <a:off x="47752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80</xdr:row>
      <xdr:rowOff>58420</xdr:rowOff>
    </xdr:from>
    <xdr:to>
      <xdr:col>19</xdr:col>
      <xdr:colOff>187325</xdr:colOff>
      <xdr:row>80</xdr:row>
      <xdr:rowOff>67563</xdr:rowOff>
    </xdr:to>
    <xdr:cxnSp macro="">
      <xdr:nvCxnSpPr>
        <xdr:cNvPr id="370" name="直線コネクタ 369"/>
        <xdr:cNvCxnSpPr/>
      </xdr:nvCxnSpPr>
      <xdr:spPr>
        <a:xfrm flipV="1">
          <a:off x="3098800" y="13774420"/>
          <a:ext cx="889000" cy="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137922</xdr:rowOff>
    </xdr:from>
    <xdr:to>
      <xdr:col>20</xdr:col>
      <xdr:colOff>38100</xdr:colOff>
      <xdr:row>78</xdr:row>
      <xdr:rowOff>68072</xdr:rowOff>
    </xdr:to>
    <xdr:sp macro="" textlink="">
      <xdr:nvSpPr>
        <xdr:cNvPr id="371" name="フローチャート: 判断 370"/>
        <xdr:cNvSpPr/>
      </xdr:nvSpPr>
      <xdr:spPr>
        <a:xfrm>
          <a:off x="3937000" y="1333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78249</xdr:rowOff>
    </xdr:from>
    <xdr:ext cx="736600" cy="259045"/>
    <xdr:sp macro="" textlink="">
      <xdr:nvSpPr>
        <xdr:cNvPr id="372" name="テキスト ボックス 371"/>
        <xdr:cNvSpPr txBox="1"/>
      </xdr:nvSpPr>
      <xdr:spPr>
        <a:xfrm>
          <a:off x="3606800" y="131084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79</xdr:row>
      <xdr:rowOff>156718</xdr:rowOff>
    </xdr:from>
    <xdr:to>
      <xdr:col>15</xdr:col>
      <xdr:colOff>98425</xdr:colOff>
      <xdr:row>80</xdr:row>
      <xdr:rowOff>67563</xdr:rowOff>
    </xdr:to>
    <xdr:cxnSp macro="">
      <xdr:nvCxnSpPr>
        <xdr:cNvPr id="373" name="直線コネクタ 372"/>
        <xdr:cNvCxnSpPr/>
      </xdr:nvCxnSpPr>
      <xdr:spPr>
        <a:xfrm>
          <a:off x="2209800" y="13701268"/>
          <a:ext cx="889000" cy="82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165354</xdr:rowOff>
    </xdr:from>
    <xdr:to>
      <xdr:col>15</xdr:col>
      <xdr:colOff>149225</xdr:colOff>
      <xdr:row>78</xdr:row>
      <xdr:rowOff>95504</xdr:rowOff>
    </xdr:to>
    <xdr:sp macro="" textlink="">
      <xdr:nvSpPr>
        <xdr:cNvPr id="374" name="フローチャート: 判断 373"/>
        <xdr:cNvSpPr/>
      </xdr:nvSpPr>
      <xdr:spPr>
        <a:xfrm>
          <a:off x="3048000" y="13367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105681</xdr:rowOff>
    </xdr:from>
    <xdr:ext cx="762000" cy="259045"/>
    <xdr:sp macro="" textlink="">
      <xdr:nvSpPr>
        <xdr:cNvPr id="375" name="テキスト ボックス 374"/>
        <xdr:cNvSpPr txBox="1"/>
      </xdr:nvSpPr>
      <xdr:spPr>
        <a:xfrm>
          <a:off x="2717800" y="13135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79</xdr:row>
      <xdr:rowOff>156718</xdr:rowOff>
    </xdr:from>
    <xdr:to>
      <xdr:col>11</xdr:col>
      <xdr:colOff>9525</xdr:colOff>
      <xdr:row>80</xdr:row>
      <xdr:rowOff>113285</xdr:rowOff>
    </xdr:to>
    <xdr:cxnSp macro="">
      <xdr:nvCxnSpPr>
        <xdr:cNvPr id="376" name="直線コネクタ 375"/>
        <xdr:cNvCxnSpPr/>
      </xdr:nvCxnSpPr>
      <xdr:spPr>
        <a:xfrm flipV="1">
          <a:off x="1320800" y="13701268"/>
          <a:ext cx="889000" cy="128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137922</xdr:rowOff>
    </xdr:from>
    <xdr:to>
      <xdr:col>11</xdr:col>
      <xdr:colOff>60325</xdr:colOff>
      <xdr:row>78</xdr:row>
      <xdr:rowOff>68072</xdr:rowOff>
    </xdr:to>
    <xdr:sp macro="" textlink="">
      <xdr:nvSpPr>
        <xdr:cNvPr id="377" name="フローチャート: 判断 376"/>
        <xdr:cNvSpPr/>
      </xdr:nvSpPr>
      <xdr:spPr>
        <a:xfrm>
          <a:off x="2159000" y="1333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78249</xdr:rowOff>
    </xdr:from>
    <xdr:ext cx="762000" cy="259045"/>
    <xdr:sp macro="" textlink="">
      <xdr:nvSpPr>
        <xdr:cNvPr id="378" name="テキスト ボックス 377"/>
        <xdr:cNvSpPr txBox="1"/>
      </xdr:nvSpPr>
      <xdr:spPr>
        <a:xfrm>
          <a:off x="1828800" y="13108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12192</xdr:rowOff>
    </xdr:from>
    <xdr:to>
      <xdr:col>6</xdr:col>
      <xdr:colOff>171450</xdr:colOff>
      <xdr:row>78</xdr:row>
      <xdr:rowOff>113792</xdr:rowOff>
    </xdr:to>
    <xdr:sp macro="" textlink="">
      <xdr:nvSpPr>
        <xdr:cNvPr id="379" name="フローチャート: 判断 378"/>
        <xdr:cNvSpPr/>
      </xdr:nvSpPr>
      <xdr:spPr>
        <a:xfrm>
          <a:off x="1270000" y="13385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123969</xdr:rowOff>
    </xdr:from>
    <xdr:ext cx="762000" cy="259045"/>
    <xdr:sp macro="" textlink="">
      <xdr:nvSpPr>
        <xdr:cNvPr id="380" name="テキスト ボックス 379"/>
        <xdr:cNvSpPr txBox="1"/>
      </xdr:nvSpPr>
      <xdr:spPr>
        <a:xfrm>
          <a:off x="939800" y="13154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79</xdr:row>
      <xdr:rowOff>142494</xdr:rowOff>
    </xdr:from>
    <xdr:to>
      <xdr:col>24</xdr:col>
      <xdr:colOff>76200</xdr:colOff>
      <xdr:row>80</xdr:row>
      <xdr:rowOff>72644</xdr:rowOff>
    </xdr:to>
    <xdr:sp macro="" textlink="">
      <xdr:nvSpPr>
        <xdr:cNvPr id="386" name="楕円 385"/>
        <xdr:cNvSpPr/>
      </xdr:nvSpPr>
      <xdr:spPr>
        <a:xfrm>
          <a:off x="4775200" y="13687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79</xdr:row>
      <xdr:rowOff>114571</xdr:rowOff>
    </xdr:from>
    <xdr:ext cx="762000" cy="259045"/>
    <xdr:sp macro="" textlink="">
      <xdr:nvSpPr>
        <xdr:cNvPr id="387" name="公債費該当値テキスト"/>
        <xdr:cNvSpPr txBox="1"/>
      </xdr:nvSpPr>
      <xdr:spPr>
        <a:xfrm>
          <a:off x="4914900" y="13659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80</xdr:row>
      <xdr:rowOff>7620</xdr:rowOff>
    </xdr:from>
    <xdr:to>
      <xdr:col>20</xdr:col>
      <xdr:colOff>38100</xdr:colOff>
      <xdr:row>80</xdr:row>
      <xdr:rowOff>109220</xdr:rowOff>
    </xdr:to>
    <xdr:sp macro="" textlink="">
      <xdr:nvSpPr>
        <xdr:cNvPr id="388" name="楕円 387"/>
        <xdr:cNvSpPr/>
      </xdr:nvSpPr>
      <xdr:spPr>
        <a:xfrm>
          <a:off x="3937000" y="13723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80</xdr:row>
      <xdr:rowOff>93997</xdr:rowOff>
    </xdr:from>
    <xdr:ext cx="736600" cy="259045"/>
    <xdr:sp macro="" textlink="">
      <xdr:nvSpPr>
        <xdr:cNvPr id="389" name="テキスト ボックス 388"/>
        <xdr:cNvSpPr txBox="1"/>
      </xdr:nvSpPr>
      <xdr:spPr>
        <a:xfrm>
          <a:off x="3606800" y="13809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80</xdr:row>
      <xdr:rowOff>16763</xdr:rowOff>
    </xdr:from>
    <xdr:to>
      <xdr:col>15</xdr:col>
      <xdr:colOff>149225</xdr:colOff>
      <xdr:row>80</xdr:row>
      <xdr:rowOff>118363</xdr:rowOff>
    </xdr:to>
    <xdr:sp macro="" textlink="">
      <xdr:nvSpPr>
        <xdr:cNvPr id="390" name="楕円 389"/>
        <xdr:cNvSpPr/>
      </xdr:nvSpPr>
      <xdr:spPr>
        <a:xfrm>
          <a:off x="3048000" y="13732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80</xdr:row>
      <xdr:rowOff>103140</xdr:rowOff>
    </xdr:from>
    <xdr:ext cx="762000" cy="259045"/>
    <xdr:sp macro="" textlink="">
      <xdr:nvSpPr>
        <xdr:cNvPr id="391" name="テキスト ボックス 390"/>
        <xdr:cNvSpPr txBox="1"/>
      </xdr:nvSpPr>
      <xdr:spPr>
        <a:xfrm>
          <a:off x="2717800" y="13819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79</xdr:row>
      <xdr:rowOff>105918</xdr:rowOff>
    </xdr:from>
    <xdr:to>
      <xdr:col>11</xdr:col>
      <xdr:colOff>60325</xdr:colOff>
      <xdr:row>80</xdr:row>
      <xdr:rowOff>36068</xdr:rowOff>
    </xdr:to>
    <xdr:sp macro="" textlink="">
      <xdr:nvSpPr>
        <xdr:cNvPr id="392" name="楕円 391"/>
        <xdr:cNvSpPr/>
      </xdr:nvSpPr>
      <xdr:spPr>
        <a:xfrm>
          <a:off x="2159000" y="13650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80</xdr:row>
      <xdr:rowOff>20845</xdr:rowOff>
    </xdr:from>
    <xdr:ext cx="762000" cy="259045"/>
    <xdr:sp macro="" textlink="">
      <xdr:nvSpPr>
        <xdr:cNvPr id="393" name="テキスト ボックス 392"/>
        <xdr:cNvSpPr txBox="1"/>
      </xdr:nvSpPr>
      <xdr:spPr>
        <a:xfrm>
          <a:off x="1828800" y="13736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80</xdr:row>
      <xdr:rowOff>62485</xdr:rowOff>
    </xdr:from>
    <xdr:to>
      <xdr:col>6</xdr:col>
      <xdr:colOff>171450</xdr:colOff>
      <xdr:row>80</xdr:row>
      <xdr:rowOff>164085</xdr:rowOff>
    </xdr:to>
    <xdr:sp macro="" textlink="">
      <xdr:nvSpPr>
        <xdr:cNvPr id="394" name="楕円 393"/>
        <xdr:cNvSpPr/>
      </xdr:nvSpPr>
      <xdr:spPr>
        <a:xfrm>
          <a:off x="1270000" y="13778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80</xdr:row>
      <xdr:rowOff>148862</xdr:rowOff>
    </xdr:from>
    <xdr:ext cx="762000" cy="259045"/>
    <xdr:sp macro="" textlink="">
      <xdr:nvSpPr>
        <xdr:cNvPr id="395" name="テキスト ボックス 394"/>
        <xdr:cNvSpPr txBox="1"/>
      </xdr:nvSpPr>
      <xdr:spPr>
        <a:xfrm>
          <a:off x="939800" y="13864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公債費を除いた経常収支比率は、主に扶助費、補助費等、繰出金の増加により前年度から</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ポイント増加し、</a:t>
          </a:r>
          <a:r>
            <a:rPr kumimoji="1" lang="en-US" altLang="ja-JP" sz="1300">
              <a:latin typeface="ＭＳ Ｐゴシック" panose="020B0600070205080204" pitchFamily="50" charset="-128"/>
              <a:ea typeface="ＭＳ Ｐゴシック" panose="020B0600070205080204" pitchFamily="50" charset="-128"/>
            </a:rPr>
            <a:t>79.3</a:t>
          </a:r>
          <a:r>
            <a:rPr kumimoji="1" lang="ja-JP" altLang="en-US" sz="1300">
              <a:latin typeface="ＭＳ Ｐゴシック" panose="020B0600070205080204" pitchFamily="50" charset="-128"/>
              <a:ea typeface="ＭＳ Ｐゴシック" panose="020B0600070205080204" pitchFamily="50" charset="-128"/>
            </a:rPr>
            <a:t>％となった。</a:t>
          </a:r>
        </a:p>
        <a:p>
          <a:r>
            <a:rPr kumimoji="1" lang="ja-JP" altLang="en-US" sz="1300">
              <a:latin typeface="ＭＳ Ｐゴシック" panose="020B0600070205080204" pitchFamily="50" charset="-128"/>
              <a:ea typeface="ＭＳ Ｐゴシック" panose="020B0600070205080204" pitchFamily="50" charset="-128"/>
            </a:rPr>
            <a:t>今後もより一層の歳入の確保と歳出の抑制などに努める。</a:t>
          </a:r>
        </a:p>
      </xdr:txBody>
    </xdr:sp>
    <xdr:clientData/>
  </xdr:twoCellAnchor>
  <xdr:oneCellAnchor>
    <xdr:from>
      <xdr:col>62</xdr:col>
      <xdr:colOff>6350</xdr:colOff>
      <xdr:row>69</xdr:row>
      <xdr:rowOff>107950</xdr:rowOff>
    </xdr:from>
    <xdr:ext cx="298543" cy="225703"/>
    <xdr:sp macro="" textlink="">
      <xdr:nvSpPr>
        <xdr:cNvPr id="407" name="テキスト ボックス 406"/>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0" name="直線コネクタ 409"/>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1" name="テキスト ボックス 410"/>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2" name="直線コネクタ 411"/>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3" name="テキスト ボックス 412"/>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4" name="直線コネクタ 413"/>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5" name="テキスト ボックス 414"/>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6" name="直線コネクタ 415"/>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7" name="テキスト ボックス 416"/>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8" name="直線コネクタ 417"/>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9" name="テキスト ボックス 418"/>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0" name="直線コネクタ 419"/>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1" name="テキスト ボックス 420"/>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2"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92710</xdr:rowOff>
    </xdr:from>
    <xdr:to>
      <xdr:col>82</xdr:col>
      <xdr:colOff>107950</xdr:colOff>
      <xdr:row>81</xdr:row>
      <xdr:rowOff>39370</xdr:rowOff>
    </xdr:to>
    <xdr:cxnSp macro="">
      <xdr:nvCxnSpPr>
        <xdr:cNvPr id="423" name="直線コネクタ 422"/>
        <xdr:cNvCxnSpPr/>
      </xdr:nvCxnSpPr>
      <xdr:spPr>
        <a:xfrm flipV="1">
          <a:off x="16510000" y="12608560"/>
          <a:ext cx="0" cy="131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11447</xdr:rowOff>
    </xdr:from>
    <xdr:ext cx="762000" cy="259045"/>
    <xdr:sp macro="" textlink="">
      <xdr:nvSpPr>
        <xdr:cNvPr id="424" name="公債費以外最小値テキスト"/>
        <xdr:cNvSpPr txBox="1"/>
      </xdr:nvSpPr>
      <xdr:spPr>
        <a:xfrm>
          <a:off x="16598900" y="13898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39370</xdr:rowOff>
    </xdr:from>
    <xdr:to>
      <xdr:col>82</xdr:col>
      <xdr:colOff>196850</xdr:colOff>
      <xdr:row>81</xdr:row>
      <xdr:rowOff>39370</xdr:rowOff>
    </xdr:to>
    <xdr:cxnSp macro="">
      <xdr:nvCxnSpPr>
        <xdr:cNvPr id="425" name="直線コネクタ 424"/>
        <xdr:cNvCxnSpPr/>
      </xdr:nvCxnSpPr>
      <xdr:spPr>
        <a:xfrm>
          <a:off x="16421100" y="13926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7637</xdr:rowOff>
    </xdr:from>
    <xdr:ext cx="762000" cy="259045"/>
    <xdr:sp macro="" textlink="">
      <xdr:nvSpPr>
        <xdr:cNvPr id="426" name="公債費以外最大値テキスト"/>
        <xdr:cNvSpPr txBox="1"/>
      </xdr:nvSpPr>
      <xdr:spPr>
        <a:xfrm>
          <a:off x="16598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92710</xdr:rowOff>
    </xdr:from>
    <xdr:to>
      <xdr:col>82</xdr:col>
      <xdr:colOff>196850</xdr:colOff>
      <xdr:row>73</xdr:row>
      <xdr:rowOff>92710</xdr:rowOff>
    </xdr:to>
    <xdr:cxnSp macro="">
      <xdr:nvCxnSpPr>
        <xdr:cNvPr id="427" name="直線コネクタ 426"/>
        <xdr:cNvCxnSpPr/>
      </xdr:nvCxnSpPr>
      <xdr:spPr>
        <a:xfrm>
          <a:off x="16421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168911</xdr:rowOff>
    </xdr:from>
    <xdr:to>
      <xdr:col>82</xdr:col>
      <xdr:colOff>107950</xdr:colOff>
      <xdr:row>77</xdr:row>
      <xdr:rowOff>16511</xdr:rowOff>
    </xdr:to>
    <xdr:cxnSp macro="">
      <xdr:nvCxnSpPr>
        <xdr:cNvPr id="428" name="直線コネクタ 427"/>
        <xdr:cNvCxnSpPr/>
      </xdr:nvCxnSpPr>
      <xdr:spPr>
        <a:xfrm>
          <a:off x="15671800" y="13027661"/>
          <a:ext cx="8382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120666</xdr:rowOff>
    </xdr:from>
    <xdr:ext cx="762000" cy="259045"/>
    <xdr:sp macro="" textlink="">
      <xdr:nvSpPr>
        <xdr:cNvPr id="429" name="公債費以外平均値テキスト"/>
        <xdr:cNvSpPr txBox="1"/>
      </xdr:nvSpPr>
      <xdr:spPr>
        <a:xfrm>
          <a:off x="16598900" y="133223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148589</xdr:rowOff>
    </xdr:from>
    <xdr:to>
      <xdr:col>82</xdr:col>
      <xdr:colOff>158750</xdr:colOff>
      <xdr:row>78</xdr:row>
      <xdr:rowOff>78739</xdr:rowOff>
    </xdr:to>
    <xdr:sp macro="" textlink="">
      <xdr:nvSpPr>
        <xdr:cNvPr id="430" name="フローチャート: 判断 429"/>
        <xdr:cNvSpPr/>
      </xdr:nvSpPr>
      <xdr:spPr>
        <a:xfrm>
          <a:off x="16459200" y="1335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24130</xdr:rowOff>
    </xdr:from>
    <xdr:to>
      <xdr:col>78</xdr:col>
      <xdr:colOff>69850</xdr:colOff>
      <xdr:row>75</xdr:row>
      <xdr:rowOff>168911</xdr:rowOff>
    </xdr:to>
    <xdr:cxnSp macro="">
      <xdr:nvCxnSpPr>
        <xdr:cNvPr id="431" name="直線コネクタ 430"/>
        <xdr:cNvCxnSpPr/>
      </xdr:nvCxnSpPr>
      <xdr:spPr>
        <a:xfrm>
          <a:off x="14782800" y="12882880"/>
          <a:ext cx="889000" cy="144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34289</xdr:rowOff>
    </xdr:from>
    <xdr:to>
      <xdr:col>78</xdr:col>
      <xdr:colOff>120650</xdr:colOff>
      <xdr:row>77</xdr:row>
      <xdr:rowOff>135889</xdr:rowOff>
    </xdr:to>
    <xdr:sp macro="" textlink="">
      <xdr:nvSpPr>
        <xdr:cNvPr id="432" name="フローチャート: 判断 431"/>
        <xdr:cNvSpPr/>
      </xdr:nvSpPr>
      <xdr:spPr>
        <a:xfrm>
          <a:off x="156210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120666</xdr:rowOff>
    </xdr:from>
    <xdr:ext cx="736600" cy="259045"/>
    <xdr:sp macro="" textlink="">
      <xdr:nvSpPr>
        <xdr:cNvPr id="433" name="テキスト ボックス 432"/>
        <xdr:cNvSpPr txBox="1"/>
      </xdr:nvSpPr>
      <xdr:spPr>
        <a:xfrm>
          <a:off x="15290800" y="133223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74</xdr:row>
      <xdr:rowOff>111760</xdr:rowOff>
    </xdr:from>
    <xdr:to>
      <xdr:col>73</xdr:col>
      <xdr:colOff>180975</xdr:colOff>
      <xdr:row>75</xdr:row>
      <xdr:rowOff>24130</xdr:rowOff>
    </xdr:to>
    <xdr:cxnSp macro="">
      <xdr:nvCxnSpPr>
        <xdr:cNvPr id="434" name="直線コネクタ 433"/>
        <xdr:cNvCxnSpPr/>
      </xdr:nvCxnSpPr>
      <xdr:spPr>
        <a:xfrm>
          <a:off x="13893800" y="1279906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83820</xdr:rowOff>
    </xdr:from>
    <xdr:to>
      <xdr:col>74</xdr:col>
      <xdr:colOff>31750</xdr:colOff>
      <xdr:row>77</xdr:row>
      <xdr:rowOff>13970</xdr:rowOff>
    </xdr:to>
    <xdr:sp macro="" textlink="">
      <xdr:nvSpPr>
        <xdr:cNvPr id="435" name="フローチャート: 判断 434"/>
        <xdr:cNvSpPr/>
      </xdr:nvSpPr>
      <xdr:spPr>
        <a:xfrm>
          <a:off x="14732000" y="13114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170197</xdr:rowOff>
    </xdr:from>
    <xdr:ext cx="762000" cy="259045"/>
    <xdr:sp macro="" textlink="">
      <xdr:nvSpPr>
        <xdr:cNvPr id="436" name="テキスト ボックス 435"/>
        <xdr:cNvSpPr txBox="1"/>
      </xdr:nvSpPr>
      <xdr:spPr>
        <a:xfrm>
          <a:off x="14401800" y="13200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74</xdr:row>
      <xdr:rowOff>111760</xdr:rowOff>
    </xdr:from>
    <xdr:to>
      <xdr:col>69</xdr:col>
      <xdr:colOff>92075</xdr:colOff>
      <xdr:row>75</xdr:row>
      <xdr:rowOff>146050</xdr:rowOff>
    </xdr:to>
    <xdr:cxnSp macro="">
      <xdr:nvCxnSpPr>
        <xdr:cNvPr id="437" name="直線コネクタ 436"/>
        <xdr:cNvCxnSpPr/>
      </xdr:nvCxnSpPr>
      <xdr:spPr>
        <a:xfrm flipV="1">
          <a:off x="13004800" y="12799060"/>
          <a:ext cx="889000" cy="205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41910</xdr:rowOff>
    </xdr:from>
    <xdr:to>
      <xdr:col>69</xdr:col>
      <xdr:colOff>142875</xdr:colOff>
      <xdr:row>75</xdr:row>
      <xdr:rowOff>143510</xdr:rowOff>
    </xdr:to>
    <xdr:sp macro="" textlink="">
      <xdr:nvSpPr>
        <xdr:cNvPr id="438" name="フローチャート: 判断 437"/>
        <xdr:cNvSpPr/>
      </xdr:nvSpPr>
      <xdr:spPr>
        <a:xfrm>
          <a:off x="13843000" y="1290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128288</xdr:rowOff>
    </xdr:from>
    <xdr:ext cx="762000" cy="259045"/>
    <xdr:sp macro="" textlink="">
      <xdr:nvSpPr>
        <xdr:cNvPr id="439" name="テキスト ボックス 438"/>
        <xdr:cNvSpPr txBox="1"/>
      </xdr:nvSpPr>
      <xdr:spPr>
        <a:xfrm>
          <a:off x="13512800" y="12987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160020</xdr:rowOff>
    </xdr:from>
    <xdr:to>
      <xdr:col>65</xdr:col>
      <xdr:colOff>53975</xdr:colOff>
      <xdr:row>77</xdr:row>
      <xdr:rowOff>90170</xdr:rowOff>
    </xdr:to>
    <xdr:sp macro="" textlink="">
      <xdr:nvSpPr>
        <xdr:cNvPr id="440" name="フローチャート: 判断 439"/>
        <xdr:cNvSpPr/>
      </xdr:nvSpPr>
      <xdr:spPr>
        <a:xfrm>
          <a:off x="12954000" y="1319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74947</xdr:rowOff>
    </xdr:from>
    <xdr:ext cx="762000" cy="259045"/>
    <xdr:sp macro="" textlink="">
      <xdr:nvSpPr>
        <xdr:cNvPr id="441" name="テキスト ボックス 440"/>
        <xdr:cNvSpPr txBox="1"/>
      </xdr:nvSpPr>
      <xdr:spPr>
        <a:xfrm>
          <a:off x="12623800" y="13276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2" name="テキスト ボックス 441"/>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3" name="テキスト ボックス 442"/>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4" name="テキスト ボックス 443"/>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5" name="テキスト ボックス 444"/>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6" name="テキスト ボックス 445"/>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137161</xdr:rowOff>
    </xdr:from>
    <xdr:to>
      <xdr:col>82</xdr:col>
      <xdr:colOff>158750</xdr:colOff>
      <xdr:row>77</xdr:row>
      <xdr:rowOff>67311</xdr:rowOff>
    </xdr:to>
    <xdr:sp macro="" textlink="">
      <xdr:nvSpPr>
        <xdr:cNvPr id="447" name="楕円 446"/>
        <xdr:cNvSpPr/>
      </xdr:nvSpPr>
      <xdr:spPr>
        <a:xfrm>
          <a:off x="16459200" y="13167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153688</xdr:rowOff>
    </xdr:from>
    <xdr:ext cx="762000" cy="259045"/>
    <xdr:sp macro="" textlink="">
      <xdr:nvSpPr>
        <xdr:cNvPr id="448" name="公債費以外該当値テキスト"/>
        <xdr:cNvSpPr txBox="1"/>
      </xdr:nvSpPr>
      <xdr:spPr>
        <a:xfrm>
          <a:off x="16598900" y="13012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118110</xdr:rowOff>
    </xdr:from>
    <xdr:to>
      <xdr:col>78</xdr:col>
      <xdr:colOff>120650</xdr:colOff>
      <xdr:row>76</xdr:row>
      <xdr:rowOff>48261</xdr:rowOff>
    </xdr:to>
    <xdr:sp macro="" textlink="">
      <xdr:nvSpPr>
        <xdr:cNvPr id="449" name="楕円 448"/>
        <xdr:cNvSpPr/>
      </xdr:nvSpPr>
      <xdr:spPr>
        <a:xfrm>
          <a:off x="15621000" y="1297686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58437</xdr:rowOff>
    </xdr:from>
    <xdr:ext cx="736600" cy="259045"/>
    <xdr:sp macro="" textlink="">
      <xdr:nvSpPr>
        <xdr:cNvPr id="450" name="テキスト ボックス 449"/>
        <xdr:cNvSpPr txBox="1"/>
      </xdr:nvSpPr>
      <xdr:spPr>
        <a:xfrm>
          <a:off x="15290800" y="12745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74</xdr:row>
      <xdr:rowOff>144780</xdr:rowOff>
    </xdr:from>
    <xdr:to>
      <xdr:col>74</xdr:col>
      <xdr:colOff>31750</xdr:colOff>
      <xdr:row>75</xdr:row>
      <xdr:rowOff>74930</xdr:rowOff>
    </xdr:to>
    <xdr:sp macro="" textlink="">
      <xdr:nvSpPr>
        <xdr:cNvPr id="451" name="楕円 450"/>
        <xdr:cNvSpPr/>
      </xdr:nvSpPr>
      <xdr:spPr>
        <a:xfrm>
          <a:off x="14732000" y="12832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85107</xdr:rowOff>
    </xdr:from>
    <xdr:ext cx="762000" cy="259045"/>
    <xdr:sp macro="" textlink="">
      <xdr:nvSpPr>
        <xdr:cNvPr id="452" name="テキスト ボックス 451"/>
        <xdr:cNvSpPr txBox="1"/>
      </xdr:nvSpPr>
      <xdr:spPr>
        <a:xfrm>
          <a:off x="14401800" y="1260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74</xdr:row>
      <xdr:rowOff>60960</xdr:rowOff>
    </xdr:from>
    <xdr:to>
      <xdr:col>69</xdr:col>
      <xdr:colOff>142875</xdr:colOff>
      <xdr:row>74</xdr:row>
      <xdr:rowOff>162560</xdr:rowOff>
    </xdr:to>
    <xdr:sp macro="" textlink="">
      <xdr:nvSpPr>
        <xdr:cNvPr id="453" name="楕円 452"/>
        <xdr:cNvSpPr/>
      </xdr:nvSpPr>
      <xdr:spPr>
        <a:xfrm>
          <a:off x="13843000" y="12748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1287</xdr:rowOff>
    </xdr:from>
    <xdr:ext cx="762000" cy="259045"/>
    <xdr:sp macro="" textlink="">
      <xdr:nvSpPr>
        <xdr:cNvPr id="454" name="テキスト ボックス 453"/>
        <xdr:cNvSpPr txBox="1"/>
      </xdr:nvSpPr>
      <xdr:spPr>
        <a:xfrm>
          <a:off x="13512800" y="12517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95250</xdr:rowOff>
    </xdr:from>
    <xdr:to>
      <xdr:col>65</xdr:col>
      <xdr:colOff>53975</xdr:colOff>
      <xdr:row>76</xdr:row>
      <xdr:rowOff>25400</xdr:rowOff>
    </xdr:to>
    <xdr:sp macro="" textlink="">
      <xdr:nvSpPr>
        <xdr:cNvPr id="455" name="楕円 454"/>
        <xdr:cNvSpPr/>
      </xdr:nvSpPr>
      <xdr:spPr>
        <a:xfrm>
          <a:off x="12954000" y="1295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35577</xdr:rowOff>
    </xdr:from>
    <xdr:ext cx="762000" cy="259045"/>
    <xdr:sp macro="" textlink="">
      <xdr:nvSpPr>
        <xdr:cNvPr id="456" name="テキスト ボックス 455"/>
        <xdr:cNvSpPr txBox="1"/>
      </xdr:nvSpPr>
      <xdr:spPr>
        <a:xfrm>
          <a:off x="12623800" y="1272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三重県伊勢市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164948</xdr:rowOff>
    </xdr:from>
    <xdr:to>
      <xdr:col>29</xdr:col>
      <xdr:colOff>127000</xdr:colOff>
      <xdr:row>19</xdr:row>
      <xdr:rowOff>7157</xdr:rowOff>
    </xdr:to>
    <xdr:cxnSp macro="">
      <xdr:nvCxnSpPr>
        <xdr:cNvPr id="45" name="直線コネクタ 44"/>
        <xdr:cNvCxnSpPr/>
      </xdr:nvCxnSpPr>
      <xdr:spPr bwMode="auto">
        <a:xfrm flipV="1">
          <a:off x="5651500" y="2269973"/>
          <a:ext cx="0" cy="104235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150684</xdr:rowOff>
    </xdr:from>
    <xdr:ext cx="762000" cy="259045"/>
    <xdr:sp macro="" textlink="">
      <xdr:nvSpPr>
        <xdr:cNvPr id="46" name="人口1人当たり決算額の推移最小値テキスト130"/>
        <xdr:cNvSpPr txBox="1"/>
      </xdr:nvSpPr>
      <xdr:spPr>
        <a:xfrm>
          <a:off x="5740400" y="3284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52,791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7157</xdr:rowOff>
    </xdr:from>
    <xdr:to>
      <xdr:col>30</xdr:col>
      <xdr:colOff>25400</xdr:colOff>
      <xdr:row>19</xdr:row>
      <xdr:rowOff>7157</xdr:rowOff>
    </xdr:to>
    <xdr:cxnSp macro="">
      <xdr:nvCxnSpPr>
        <xdr:cNvPr id="47" name="直線コネクタ 46"/>
        <xdr:cNvCxnSpPr/>
      </xdr:nvCxnSpPr>
      <xdr:spPr bwMode="auto">
        <a:xfrm>
          <a:off x="5562600" y="331233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79875</xdr:rowOff>
    </xdr:from>
    <xdr:ext cx="762000" cy="259045"/>
    <xdr:sp macro="" textlink="">
      <xdr:nvSpPr>
        <xdr:cNvPr id="48" name="人口1人当たり決算額の推移最大値テキスト130"/>
        <xdr:cNvSpPr txBox="1"/>
      </xdr:nvSpPr>
      <xdr:spPr>
        <a:xfrm>
          <a:off x="5740400" y="20134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164948</xdr:rowOff>
    </xdr:from>
    <xdr:to>
      <xdr:col>30</xdr:col>
      <xdr:colOff>25400</xdr:colOff>
      <xdr:row>12</xdr:row>
      <xdr:rowOff>164948</xdr:rowOff>
    </xdr:to>
    <xdr:cxnSp macro="">
      <xdr:nvCxnSpPr>
        <xdr:cNvPr id="49" name="直線コネクタ 48"/>
        <xdr:cNvCxnSpPr/>
      </xdr:nvCxnSpPr>
      <xdr:spPr bwMode="auto">
        <a:xfrm>
          <a:off x="5562600" y="226997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84747</xdr:rowOff>
    </xdr:from>
    <xdr:to>
      <xdr:col>29</xdr:col>
      <xdr:colOff>127000</xdr:colOff>
      <xdr:row>16</xdr:row>
      <xdr:rowOff>19444</xdr:rowOff>
    </xdr:to>
    <xdr:cxnSp macro="">
      <xdr:nvCxnSpPr>
        <xdr:cNvPr id="50" name="直線コネクタ 49"/>
        <xdr:cNvCxnSpPr/>
      </xdr:nvCxnSpPr>
      <xdr:spPr bwMode="auto">
        <a:xfrm flipV="1">
          <a:off x="5003800" y="2704122"/>
          <a:ext cx="647700" cy="1061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38924</xdr:rowOff>
    </xdr:from>
    <xdr:ext cx="762000" cy="259045"/>
    <xdr:sp macro="" textlink="">
      <xdr:nvSpPr>
        <xdr:cNvPr id="51" name="人口1人当たり決算額の推移平均値テキスト130"/>
        <xdr:cNvSpPr txBox="1"/>
      </xdr:nvSpPr>
      <xdr:spPr>
        <a:xfrm>
          <a:off x="5740400" y="28297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66847</xdr:rowOff>
    </xdr:from>
    <xdr:to>
      <xdr:col>29</xdr:col>
      <xdr:colOff>177800</xdr:colOff>
      <xdr:row>16</xdr:row>
      <xdr:rowOff>168447</xdr:rowOff>
    </xdr:to>
    <xdr:sp macro="" textlink="">
      <xdr:nvSpPr>
        <xdr:cNvPr id="52" name="フローチャート: 判断 51"/>
        <xdr:cNvSpPr/>
      </xdr:nvSpPr>
      <xdr:spPr bwMode="auto">
        <a:xfrm>
          <a:off x="5600700" y="28576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19444</xdr:rowOff>
    </xdr:from>
    <xdr:to>
      <xdr:col>26</xdr:col>
      <xdr:colOff>50800</xdr:colOff>
      <xdr:row>16</xdr:row>
      <xdr:rowOff>56324</xdr:rowOff>
    </xdr:to>
    <xdr:cxnSp macro="">
      <xdr:nvCxnSpPr>
        <xdr:cNvPr id="53" name="直線コネクタ 52"/>
        <xdr:cNvCxnSpPr/>
      </xdr:nvCxnSpPr>
      <xdr:spPr bwMode="auto">
        <a:xfrm flipV="1">
          <a:off x="4305300" y="2810269"/>
          <a:ext cx="698500" cy="3688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166745</xdr:rowOff>
    </xdr:from>
    <xdr:to>
      <xdr:col>26</xdr:col>
      <xdr:colOff>101600</xdr:colOff>
      <xdr:row>17</xdr:row>
      <xdr:rowOff>96895</xdr:rowOff>
    </xdr:to>
    <xdr:sp macro="" textlink="">
      <xdr:nvSpPr>
        <xdr:cNvPr id="54" name="フローチャート: 判断 53"/>
        <xdr:cNvSpPr/>
      </xdr:nvSpPr>
      <xdr:spPr bwMode="auto">
        <a:xfrm>
          <a:off x="4953000" y="29575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81672</xdr:rowOff>
    </xdr:from>
    <xdr:ext cx="736600" cy="259045"/>
    <xdr:sp macro="" textlink="">
      <xdr:nvSpPr>
        <xdr:cNvPr id="55" name="テキスト ボックス 54"/>
        <xdr:cNvSpPr txBox="1"/>
      </xdr:nvSpPr>
      <xdr:spPr>
        <a:xfrm>
          <a:off x="4622800" y="30439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48476</xdr:rowOff>
    </xdr:from>
    <xdr:to>
      <xdr:col>22</xdr:col>
      <xdr:colOff>114300</xdr:colOff>
      <xdr:row>16</xdr:row>
      <xdr:rowOff>56324</xdr:rowOff>
    </xdr:to>
    <xdr:cxnSp macro="">
      <xdr:nvCxnSpPr>
        <xdr:cNvPr id="56" name="直線コネクタ 55"/>
        <xdr:cNvCxnSpPr/>
      </xdr:nvCxnSpPr>
      <xdr:spPr bwMode="auto">
        <a:xfrm>
          <a:off x="3606800" y="2839301"/>
          <a:ext cx="698500" cy="784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30404</xdr:rowOff>
    </xdr:from>
    <xdr:to>
      <xdr:col>22</xdr:col>
      <xdr:colOff>165100</xdr:colOff>
      <xdr:row>17</xdr:row>
      <xdr:rowOff>132004</xdr:rowOff>
    </xdr:to>
    <xdr:sp macro="" textlink="">
      <xdr:nvSpPr>
        <xdr:cNvPr id="57" name="フローチャート: 判断 56"/>
        <xdr:cNvSpPr/>
      </xdr:nvSpPr>
      <xdr:spPr bwMode="auto">
        <a:xfrm>
          <a:off x="4254500" y="29926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116781</xdr:rowOff>
    </xdr:from>
    <xdr:ext cx="762000" cy="259045"/>
    <xdr:sp macro="" textlink="">
      <xdr:nvSpPr>
        <xdr:cNvPr id="58" name="テキスト ボックス 57"/>
        <xdr:cNvSpPr txBox="1"/>
      </xdr:nvSpPr>
      <xdr:spPr>
        <a:xfrm>
          <a:off x="3924300" y="30790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48476</xdr:rowOff>
    </xdr:from>
    <xdr:to>
      <xdr:col>18</xdr:col>
      <xdr:colOff>177800</xdr:colOff>
      <xdr:row>16</xdr:row>
      <xdr:rowOff>78232</xdr:rowOff>
    </xdr:to>
    <xdr:cxnSp macro="">
      <xdr:nvCxnSpPr>
        <xdr:cNvPr id="59" name="直線コネクタ 58"/>
        <xdr:cNvCxnSpPr/>
      </xdr:nvCxnSpPr>
      <xdr:spPr bwMode="auto">
        <a:xfrm flipV="1">
          <a:off x="2908300" y="2839301"/>
          <a:ext cx="698500" cy="2975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39262</xdr:rowOff>
    </xdr:from>
    <xdr:to>
      <xdr:col>19</xdr:col>
      <xdr:colOff>38100</xdr:colOff>
      <xdr:row>17</xdr:row>
      <xdr:rowOff>140862</xdr:rowOff>
    </xdr:to>
    <xdr:sp macro="" textlink="">
      <xdr:nvSpPr>
        <xdr:cNvPr id="60" name="フローチャート: 判断 59"/>
        <xdr:cNvSpPr/>
      </xdr:nvSpPr>
      <xdr:spPr bwMode="auto">
        <a:xfrm>
          <a:off x="3556000" y="30015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125639</xdr:rowOff>
    </xdr:from>
    <xdr:ext cx="762000" cy="259045"/>
    <xdr:sp macro="" textlink="">
      <xdr:nvSpPr>
        <xdr:cNvPr id="61" name="テキスト ボックス 60"/>
        <xdr:cNvSpPr txBox="1"/>
      </xdr:nvSpPr>
      <xdr:spPr>
        <a:xfrm>
          <a:off x="3225800" y="30879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59017</xdr:rowOff>
    </xdr:from>
    <xdr:to>
      <xdr:col>15</xdr:col>
      <xdr:colOff>101600</xdr:colOff>
      <xdr:row>17</xdr:row>
      <xdr:rowOff>160617</xdr:rowOff>
    </xdr:to>
    <xdr:sp macro="" textlink="">
      <xdr:nvSpPr>
        <xdr:cNvPr id="62" name="フローチャート: 判断 61"/>
        <xdr:cNvSpPr/>
      </xdr:nvSpPr>
      <xdr:spPr bwMode="auto">
        <a:xfrm>
          <a:off x="2857500" y="302129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145394</xdr:rowOff>
    </xdr:from>
    <xdr:ext cx="762000" cy="259045"/>
    <xdr:sp macro="" textlink="">
      <xdr:nvSpPr>
        <xdr:cNvPr id="63" name="テキスト ボックス 62"/>
        <xdr:cNvSpPr txBox="1"/>
      </xdr:nvSpPr>
      <xdr:spPr>
        <a:xfrm>
          <a:off x="2527300" y="3107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33947</xdr:rowOff>
    </xdr:from>
    <xdr:to>
      <xdr:col>29</xdr:col>
      <xdr:colOff>177800</xdr:colOff>
      <xdr:row>15</xdr:row>
      <xdr:rowOff>135547</xdr:rowOff>
    </xdr:to>
    <xdr:sp macro="" textlink="">
      <xdr:nvSpPr>
        <xdr:cNvPr id="69" name="楕円 68"/>
        <xdr:cNvSpPr/>
      </xdr:nvSpPr>
      <xdr:spPr bwMode="auto">
        <a:xfrm>
          <a:off x="5600700" y="26533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50474</xdr:rowOff>
    </xdr:from>
    <xdr:ext cx="762000" cy="259045"/>
    <xdr:sp macro="" textlink="">
      <xdr:nvSpPr>
        <xdr:cNvPr id="70" name="人口1人当たり決算額の推移該当値テキスト130"/>
        <xdr:cNvSpPr txBox="1"/>
      </xdr:nvSpPr>
      <xdr:spPr>
        <a:xfrm>
          <a:off x="5740400" y="2498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15</xdr:row>
      <xdr:rowOff>140094</xdr:rowOff>
    </xdr:from>
    <xdr:to>
      <xdr:col>26</xdr:col>
      <xdr:colOff>101600</xdr:colOff>
      <xdr:row>16</xdr:row>
      <xdr:rowOff>70244</xdr:rowOff>
    </xdr:to>
    <xdr:sp macro="" textlink="">
      <xdr:nvSpPr>
        <xdr:cNvPr id="71" name="楕円 70"/>
        <xdr:cNvSpPr/>
      </xdr:nvSpPr>
      <xdr:spPr bwMode="auto">
        <a:xfrm>
          <a:off x="4953000" y="27594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80421</xdr:rowOff>
    </xdr:from>
    <xdr:ext cx="736600" cy="259045"/>
    <xdr:sp macro="" textlink="">
      <xdr:nvSpPr>
        <xdr:cNvPr id="72" name="テキスト ボックス 71"/>
        <xdr:cNvSpPr txBox="1"/>
      </xdr:nvSpPr>
      <xdr:spPr>
        <a:xfrm>
          <a:off x="4622800" y="25283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5524</xdr:rowOff>
    </xdr:from>
    <xdr:to>
      <xdr:col>22</xdr:col>
      <xdr:colOff>165100</xdr:colOff>
      <xdr:row>16</xdr:row>
      <xdr:rowOff>107124</xdr:rowOff>
    </xdr:to>
    <xdr:sp macro="" textlink="">
      <xdr:nvSpPr>
        <xdr:cNvPr id="73" name="楕円 72"/>
        <xdr:cNvSpPr/>
      </xdr:nvSpPr>
      <xdr:spPr bwMode="auto">
        <a:xfrm>
          <a:off x="4254500" y="27963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117301</xdr:rowOff>
    </xdr:from>
    <xdr:ext cx="762000" cy="259045"/>
    <xdr:sp macro="" textlink="">
      <xdr:nvSpPr>
        <xdr:cNvPr id="74" name="テキスト ボックス 73"/>
        <xdr:cNvSpPr txBox="1"/>
      </xdr:nvSpPr>
      <xdr:spPr>
        <a:xfrm>
          <a:off x="3924300" y="25652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15</xdr:row>
      <xdr:rowOff>169126</xdr:rowOff>
    </xdr:from>
    <xdr:to>
      <xdr:col>19</xdr:col>
      <xdr:colOff>38100</xdr:colOff>
      <xdr:row>16</xdr:row>
      <xdr:rowOff>99276</xdr:rowOff>
    </xdr:to>
    <xdr:sp macro="" textlink="">
      <xdr:nvSpPr>
        <xdr:cNvPr id="75" name="楕円 74"/>
        <xdr:cNvSpPr/>
      </xdr:nvSpPr>
      <xdr:spPr bwMode="auto">
        <a:xfrm>
          <a:off x="3556000" y="27885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109453</xdr:rowOff>
    </xdr:from>
    <xdr:ext cx="762000" cy="259045"/>
    <xdr:sp macro="" textlink="">
      <xdr:nvSpPr>
        <xdr:cNvPr id="76" name="テキスト ボックス 75"/>
        <xdr:cNvSpPr txBox="1"/>
      </xdr:nvSpPr>
      <xdr:spPr>
        <a:xfrm>
          <a:off x="3225800" y="2557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27432</xdr:rowOff>
    </xdr:from>
    <xdr:to>
      <xdr:col>15</xdr:col>
      <xdr:colOff>101600</xdr:colOff>
      <xdr:row>16</xdr:row>
      <xdr:rowOff>129032</xdr:rowOff>
    </xdr:to>
    <xdr:sp macro="" textlink="">
      <xdr:nvSpPr>
        <xdr:cNvPr id="77" name="楕円 76"/>
        <xdr:cNvSpPr/>
      </xdr:nvSpPr>
      <xdr:spPr bwMode="auto">
        <a:xfrm>
          <a:off x="2857500" y="28182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139209</xdr:rowOff>
    </xdr:from>
    <xdr:ext cx="762000" cy="259045"/>
    <xdr:sp macro="" textlink="">
      <xdr:nvSpPr>
        <xdr:cNvPr id="78" name="テキスト ボックス 77"/>
        <xdr:cNvSpPr txBox="1"/>
      </xdr:nvSpPr>
      <xdr:spPr>
        <a:xfrm>
          <a:off x="2527300" y="2587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90272</xdr:rowOff>
    </xdr:from>
    <xdr:to>
      <xdr:col>29</xdr:col>
      <xdr:colOff>127000</xdr:colOff>
      <xdr:row>37</xdr:row>
      <xdr:rowOff>177559</xdr:rowOff>
    </xdr:to>
    <xdr:cxnSp macro="">
      <xdr:nvCxnSpPr>
        <xdr:cNvPr id="106" name="直線コネクタ 105"/>
        <xdr:cNvCxnSpPr/>
      </xdr:nvCxnSpPr>
      <xdr:spPr bwMode="auto">
        <a:xfrm flipV="1">
          <a:off x="5651500" y="6014822"/>
          <a:ext cx="0" cy="128743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149636</xdr:rowOff>
    </xdr:from>
    <xdr:ext cx="762000" cy="259045"/>
    <xdr:sp macro="" textlink="">
      <xdr:nvSpPr>
        <xdr:cNvPr id="107" name="人口1人当たり決算額の推移最小値テキスト445"/>
        <xdr:cNvSpPr txBox="1"/>
      </xdr:nvSpPr>
      <xdr:spPr>
        <a:xfrm>
          <a:off x="5740400" y="72743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177559</xdr:rowOff>
    </xdr:from>
    <xdr:to>
      <xdr:col>30</xdr:col>
      <xdr:colOff>25400</xdr:colOff>
      <xdr:row>37</xdr:row>
      <xdr:rowOff>177559</xdr:rowOff>
    </xdr:to>
    <xdr:cxnSp macro="">
      <xdr:nvCxnSpPr>
        <xdr:cNvPr id="108" name="直線コネクタ 107"/>
        <xdr:cNvCxnSpPr/>
      </xdr:nvCxnSpPr>
      <xdr:spPr bwMode="auto">
        <a:xfrm>
          <a:off x="5562600" y="730225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5199</xdr:rowOff>
    </xdr:from>
    <xdr:ext cx="762000" cy="259045"/>
    <xdr:sp macro="" textlink="">
      <xdr:nvSpPr>
        <xdr:cNvPr id="109" name="人口1人当たり決算額の推移最大値テキスト445"/>
        <xdr:cNvSpPr txBox="1"/>
      </xdr:nvSpPr>
      <xdr:spPr>
        <a:xfrm>
          <a:off x="5740400" y="5758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90272</xdr:rowOff>
    </xdr:from>
    <xdr:to>
      <xdr:col>30</xdr:col>
      <xdr:colOff>25400</xdr:colOff>
      <xdr:row>33</xdr:row>
      <xdr:rowOff>90272</xdr:rowOff>
    </xdr:to>
    <xdr:cxnSp macro="">
      <xdr:nvCxnSpPr>
        <xdr:cNvPr id="110" name="直線コネクタ 109"/>
        <xdr:cNvCxnSpPr/>
      </xdr:nvCxnSpPr>
      <xdr:spPr bwMode="auto">
        <a:xfrm>
          <a:off x="5562600" y="601482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30302</xdr:rowOff>
    </xdr:from>
    <xdr:to>
      <xdr:col>29</xdr:col>
      <xdr:colOff>127000</xdr:colOff>
      <xdr:row>35</xdr:row>
      <xdr:rowOff>106121</xdr:rowOff>
    </xdr:to>
    <xdr:cxnSp macro="">
      <xdr:nvCxnSpPr>
        <xdr:cNvPr id="111" name="直線コネクタ 110"/>
        <xdr:cNvCxnSpPr/>
      </xdr:nvCxnSpPr>
      <xdr:spPr bwMode="auto">
        <a:xfrm>
          <a:off x="5003800" y="6640652"/>
          <a:ext cx="647700" cy="758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109390</xdr:rowOff>
    </xdr:from>
    <xdr:ext cx="762000" cy="259045"/>
    <xdr:sp macro="" textlink="">
      <xdr:nvSpPr>
        <xdr:cNvPr id="112" name="人口1人当たり決算額の推移平均値テキスト445"/>
        <xdr:cNvSpPr txBox="1"/>
      </xdr:nvSpPr>
      <xdr:spPr>
        <a:xfrm>
          <a:off x="5740400" y="67197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137313</xdr:rowOff>
    </xdr:from>
    <xdr:to>
      <xdr:col>29</xdr:col>
      <xdr:colOff>177800</xdr:colOff>
      <xdr:row>35</xdr:row>
      <xdr:rowOff>238913</xdr:rowOff>
    </xdr:to>
    <xdr:sp macro="" textlink="">
      <xdr:nvSpPr>
        <xdr:cNvPr id="113" name="フローチャート: 判断 112"/>
        <xdr:cNvSpPr/>
      </xdr:nvSpPr>
      <xdr:spPr bwMode="auto">
        <a:xfrm>
          <a:off x="5600700" y="67476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30302</xdr:rowOff>
    </xdr:from>
    <xdr:to>
      <xdr:col>26</xdr:col>
      <xdr:colOff>50800</xdr:colOff>
      <xdr:row>35</xdr:row>
      <xdr:rowOff>121818</xdr:rowOff>
    </xdr:to>
    <xdr:cxnSp macro="">
      <xdr:nvCxnSpPr>
        <xdr:cNvPr id="114" name="直線コネクタ 113"/>
        <xdr:cNvCxnSpPr/>
      </xdr:nvCxnSpPr>
      <xdr:spPr bwMode="auto">
        <a:xfrm flipV="1">
          <a:off x="4305300" y="6640652"/>
          <a:ext cx="698500" cy="915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143256</xdr:rowOff>
    </xdr:from>
    <xdr:to>
      <xdr:col>26</xdr:col>
      <xdr:colOff>101600</xdr:colOff>
      <xdr:row>35</xdr:row>
      <xdr:rowOff>244856</xdr:rowOff>
    </xdr:to>
    <xdr:sp macro="" textlink="">
      <xdr:nvSpPr>
        <xdr:cNvPr id="115" name="フローチャート: 判断 114"/>
        <xdr:cNvSpPr/>
      </xdr:nvSpPr>
      <xdr:spPr bwMode="auto">
        <a:xfrm>
          <a:off x="4953000" y="67536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229633</xdr:rowOff>
    </xdr:from>
    <xdr:ext cx="736600" cy="259045"/>
    <xdr:sp macro="" textlink="">
      <xdr:nvSpPr>
        <xdr:cNvPr id="116" name="テキスト ボックス 115"/>
        <xdr:cNvSpPr txBox="1"/>
      </xdr:nvSpPr>
      <xdr:spPr>
        <a:xfrm>
          <a:off x="4622800" y="68399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121818</xdr:rowOff>
    </xdr:from>
    <xdr:to>
      <xdr:col>22</xdr:col>
      <xdr:colOff>114300</xdr:colOff>
      <xdr:row>35</xdr:row>
      <xdr:rowOff>216839</xdr:rowOff>
    </xdr:to>
    <xdr:cxnSp macro="">
      <xdr:nvCxnSpPr>
        <xdr:cNvPr id="117" name="直線コネクタ 116"/>
        <xdr:cNvCxnSpPr/>
      </xdr:nvCxnSpPr>
      <xdr:spPr bwMode="auto">
        <a:xfrm flipV="1">
          <a:off x="3606800" y="6732168"/>
          <a:ext cx="698500" cy="950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148437</xdr:rowOff>
    </xdr:from>
    <xdr:to>
      <xdr:col>22</xdr:col>
      <xdr:colOff>165100</xdr:colOff>
      <xdr:row>35</xdr:row>
      <xdr:rowOff>250037</xdr:rowOff>
    </xdr:to>
    <xdr:sp macro="" textlink="">
      <xdr:nvSpPr>
        <xdr:cNvPr id="118" name="フローチャート: 判断 117"/>
        <xdr:cNvSpPr/>
      </xdr:nvSpPr>
      <xdr:spPr bwMode="auto">
        <a:xfrm>
          <a:off x="4254500" y="67587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234814</xdr:rowOff>
    </xdr:from>
    <xdr:ext cx="762000" cy="259045"/>
    <xdr:sp macro="" textlink="">
      <xdr:nvSpPr>
        <xdr:cNvPr id="119" name="テキスト ボックス 118"/>
        <xdr:cNvSpPr txBox="1"/>
      </xdr:nvSpPr>
      <xdr:spPr>
        <a:xfrm>
          <a:off x="3924300" y="6845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214973</xdr:rowOff>
    </xdr:from>
    <xdr:to>
      <xdr:col>18</xdr:col>
      <xdr:colOff>177800</xdr:colOff>
      <xdr:row>35</xdr:row>
      <xdr:rowOff>216839</xdr:rowOff>
    </xdr:to>
    <xdr:cxnSp macro="">
      <xdr:nvCxnSpPr>
        <xdr:cNvPr id="120" name="直線コネクタ 119"/>
        <xdr:cNvCxnSpPr/>
      </xdr:nvCxnSpPr>
      <xdr:spPr bwMode="auto">
        <a:xfrm>
          <a:off x="2908300" y="6825323"/>
          <a:ext cx="698500" cy="186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166574</xdr:rowOff>
    </xdr:from>
    <xdr:to>
      <xdr:col>19</xdr:col>
      <xdr:colOff>38100</xdr:colOff>
      <xdr:row>35</xdr:row>
      <xdr:rowOff>268174</xdr:rowOff>
    </xdr:to>
    <xdr:sp macro="" textlink="">
      <xdr:nvSpPr>
        <xdr:cNvPr id="121" name="フローチャート: 判断 120"/>
        <xdr:cNvSpPr/>
      </xdr:nvSpPr>
      <xdr:spPr bwMode="auto">
        <a:xfrm>
          <a:off x="3556000" y="67769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252951</xdr:rowOff>
    </xdr:from>
    <xdr:ext cx="762000" cy="259045"/>
    <xdr:sp macro="" textlink="">
      <xdr:nvSpPr>
        <xdr:cNvPr id="122" name="テキスト ボックス 121"/>
        <xdr:cNvSpPr txBox="1"/>
      </xdr:nvSpPr>
      <xdr:spPr>
        <a:xfrm>
          <a:off x="3225800" y="6863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220866</xdr:rowOff>
    </xdr:from>
    <xdr:to>
      <xdr:col>15</xdr:col>
      <xdr:colOff>101600</xdr:colOff>
      <xdr:row>35</xdr:row>
      <xdr:rowOff>322466</xdr:rowOff>
    </xdr:to>
    <xdr:sp macro="" textlink="">
      <xdr:nvSpPr>
        <xdr:cNvPr id="123" name="フローチャート: 判断 122"/>
        <xdr:cNvSpPr/>
      </xdr:nvSpPr>
      <xdr:spPr bwMode="auto">
        <a:xfrm>
          <a:off x="2857500" y="68312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307243</xdr:rowOff>
    </xdr:from>
    <xdr:ext cx="762000" cy="259045"/>
    <xdr:sp macro="" textlink="">
      <xdr:nvSpPr>
        <xdr:cNvPr id="124" name="テキスト ボックス 123"/>
        <xdr:cNvSpPr txBox="1"/>
      </xdr:nvSpPr>
      <xdr:spPr>
        <a:xfrm>
          <a:off x="2527300" y="6917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55321</xdr:rowOff>
    </xdr:from>
    <xdr:to>
      <xdr:col>29</xdr:col>
      <xdr:colOff>177800</xdr:colOff>
      <xdr:row>35</xdr:row>
      <xdr:rowOff>156921</xdr:rowOff>
    </xdr:to>
    <xdr:sp macro="" textlink="">
      <xdr:nvSpPr>
        <xdr:cNvPr id="130" name="楕円 129"/>
        <xdr:cNvSpPr/>
      </xdr:nvSpPr>
      <xdr:spPr bwMode="auto">
        <a:xfrm>
          <a:off x="5600700" y="66656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243298</xdr:rowOff>
    </xdr:from>
    <xdr:ext cx="762000" cy="259045"/>
    <xdr:sp macro="" textlink="">
      <xdr:nvSpPr>
        <xdr:cNvPr id="131" name="人口1人当たり決算額の推移該当値テキスト445"/>
        <xdr:cNvSpPr txBox="1"/>
      </xdr:nvSpPr>
      <xdr:spPr>
        <a:xfrm>
          <a:off x="5740400" y="6510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34</xdr:row>
      <xdr:rowOff>322402</xdr:rowOff>
    </xdr:from>
    <xdr:to>
      <xdr:col>26</xdr:col>
      <xdr:colOff>101600</xdr:colOff>
      <xdr:row>35</xdr:row>
      <xdr:rowOff>81102</xdr:rowOff>
    </xdr:to>
    <xdr:sp macro="" textlink="">
      <xdr:nvSpPr>
        <xdr:cNvPr id="132" name="楕円 131"/>
        <xdr:cNvSpPr/>
      </xdr:nvSpPr>
      <xdr:spPr bwMode="auto">
        <a:xfrm>
          <a:off x="4953000" y="65898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91279</xdr:rowOff>
    </xdr:from>
    <xdr:ext cx="736600" cy="259045"/>
    <xdr:sp macro="" textlink="">
      <xdr:nvSpPr>
        <xdr:cNvPr id="133" name="テキスト ボックス 132"/>
        <xdr:cNvSpPr txBox="1"/>
      </xdr:nvSpPr>
      <xdr:spPr>
        <a:xfrm>
          <a:off x="4622800" y="63587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71018</xdr:rowOff>
    </xdr:from>
    <xdr:to>
      <xdr:col>22</xdr:col>
      <xdr:colOff>165100</xdr:colOff>
      <xdr:row>35</xdr:row>
      <xdr:rowOff>172618</xdr:rowOff>
    </xdr:to>
    <xdr:sp macro="" textlink="">
      <xdr:nvSpPr>
        <xdr:cNvPr id="134" name="楕円 133"/>
        <xdr:cNvSpPr/>
      </xdr:nvSpPr>
      <xdr:spPr bwMode="auto">
        <a:xfrm>
          <a:off x="4254500" y="66813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182795</xdr:rowOff>
    </xdr:from>
    <xdr:ext cx="762000" cy="259045"/>
    <xdr:sp macro="" textlink="">
      <xdr:nvSpPr>
        <xdr:cNvPr id="135" name="テキスト ボックス 134"/>
        <xdr:cNvSpPr txBox="1"/>
      </xdr:nvSpPr>
      <xdr:spPr>
        <a:xfrm>
          <a:off x="3924300" y="6450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166039</xdr:rowOff>
    </xdr:from>
    <xdr:to>
      <xdr:col>19</xdr:col>
      <xdr:colOff>38100</xdr:colOff>
      <xdr:row>35</xdr:row>
      <xdr:rowOff>267639</xdr:rowOff>
    </xdr:to>
    <xdr:sp macro="" textlink="">
      <xdr:nvSpPr>
        <xdr:cNvPr id="136" name="楕円 135"/>
        <xdr:cNvSpPr/>
      </xdr:nvSpPr>
      <xdr:spPr bwMode="auto">
        <a:xfrm>
          <a:off x="3556000" y="67763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277816</xdr:rowOff>
    </xdr:from>
    <xdr:ext cx="762000" cy="259045"/>
    <xdr:sp macro="" textlink="">
      <xdr:nvSpPr>
        <xdr:cNvPr id="137" name="テキスト ボックス 136"/>
        <xdr:cNvSpPr txBox="1"/>
      </xdr:nvSpPr>
      <xdr:spPr>
        <a:xfrm>
          <a:off x="3225800" y="65452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164173</xdr:rowOff>
    </xdr:from>
    <xdr:to>
      <xdr:col>15</xdr:col>
      <xdr:colOff>101600</xdr:colOff>
      <xdr:row>35</xdr:row>
      <xdr:rowOff>265773</xdr:rowOff>
    </xdr:to>
    <xdr:sp macro="" textlink="">
      <xdr:nvSpPr>
        <xdr:cNvPr id="138" name="楕円 137"/>
        <xdr:cNvSpPr/>
      </xdr:nvSpPr>
      <xdr:spPr bwMode="auto">
        <a:xfrm>
          <a:off x="2857500" y="67745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275950</xdr:rowOff>
    </xdr:from>
    <xdr:ext cx="762000" cy="259045"/>
    <xdr:sp macro="" textlink="">
      <xdr:nvSpPr>
        <xdr:cNvPr id="139" name="テキスト ボックス 138"/>
        <xdr:cNvSpPr txBox="1"/>
      </xdr:nvSpPr>
      <xdr:spPr>
        <a:xfrm>
          <a:off x="2527300" y="6543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三重県伊勢市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118,849
117,424
208.37
56,564,071
56,171,731
306,661
31,447,643
54,459,985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6" name="テキスト ボックス 45"/>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8" name="テキスト ボックス 47"/>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146764</xdr:rowOff>
    </xdr:from>
    <xdr:to>
      <xdr:col>24</xdr:col>
      <xdr:colOff>62865</xdr:colOff>
      <xdr:row>38</xdr:row>
      <xdr:rowOff>85339</xdr:rowOff>
    </xdr:to>
    <xdr:cxnSp macro="">
      <xdr:nvCxnSpPr>
        <xdr:cNvPr id="54" name="直線コネクタ 53"/>
        <xdr:cNvCxnSpPr/>
      </xdr:nvCxnSpPr>
      <xdr:spPr>
        <a:xfrm flipV="1">
          <a:off x="4633595" y="5290264"/>
          <a:ext cx="1270" cy="1310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89166</xdr:rowOff>
    </xdr:from>
    <xdr:ext cx="534377" cy="259045"/>
    <xdr:sp macro="" textlink="">
      <xdr:nvSpPr>
        <xdr:cNvPr id="55" name="人件費最小値テキスト"/>
        <xdr:cNvSpPr txBox="1"/>
      </xdr:nvSpPr>
      <xdr:spPr>
        <a:xfrm>
          <a:off x="4686300" y="6604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85339</xdr:rowOff>
    </xdr:from>
    <xdr:to>
      <xdr:col>24</xdr:col>
      <xdr:colOff>152400</xdr:colOff>
      <xdr:row>38</xdr:row>
      <xdr:rowOff>85339</xdr:rowOff>
    </xdr:to>
    <xdr:cxnSp macro="">
      <xdr:nvCxnSpPr>
        <xdr:cNvPr id="56" name="直線コネクタ 55"/>
        <xdr:cNvCxnSpPr/>
      </xdr:nvCxnSpPr>
      <xdr:spPr>
        <a:xfrm>
          <a:off x="4546600" y="6600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93441</xdr:rowOff>
    </xdr:from>
    <xdr:ext cx="534377" cy="259045"/>
    <xdr:sp macro="" textlink="">
      <xdr:nvSpPr>
        <xdr:cNvPr id="57" name="人件費最大値テキスト"/>
        <xdr:cNvSpPr txBox="1"/>
      </xdr:nvSpPr>
      <xdr:spPr>
        <a:xfrm>
          <a:off x="4686300" y="5065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146764</xdr:rowOff>
    </xdr:from>
    <xdr:to>
      <xdr:col>24</xdr:col>
      <xdr:colOff>152400</xdr:colOff>
      <xdr:row>30</xdr:row>
      <xdr:rowOff>146764</xdr:rowOff>
    </xdr:to>
    <xdr:cxnSp macro="">
      <xdr:nvCxnSpPr>
        <xdr:cNvPr id="58" name="直線コネクタ 57"/>
        <xdr:cNvCxnSpPr/>
      </xdr:nvCxnSpPr>
      <xdr:spPr>
        <a:xfrm>
          <a:off x="4546600" y="5290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32</xdr:row>
      <xdr:rowOff>64628</xdr:rowOff>
    </xdr:from>
    <xdr:to>
      <xdr:col>24</xdr:col>
      <xdr:colOff>63500</xdr:colOff>
      <xdr:row>33</xdr:row>
      <xdr:rowOff>71714</xdr:rowOff>
    </xdr:to>
    <xdr:cxnSp macro="">
      <xdr:nvCxnSpPr>
        <xdr:cNvPr id="59" name="直線コネクタ 58"/>
        <xdr:cNvCxnSpPr/>
      </xdr:nvCxnSpPr>
      <xdr:spPr>
        <a:xfrm flipV="1">
          <a:off x="3797300" y="5551028"/>
          <a:ext cx="838200" cy="178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106784</xdr:rowOff>
    </xdr:from>
    <xdr:ext cx="534377" cy="259045"/>
    <xdr:sp macro="" textlink="">
      <xdr:nvSpPr>
        <xdr:cNvPr id="60" name="人件費平均値テキスト"/>
        <xdr:cNvSpPr txBox="1"/>
      </xdr:nvSpPr>
      <xdr:spPr>
        <a:xfrm>
          <a:off x="4686300" y="59360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128357</xdr:rowOff>
    </xdr:from>
    <xdr:to>
      <xdr:col>24</xdr:col>
      <xdr:colOff>114300</xdr:colOff>
      <xdr:row>35</xdr:row>
      <xdr:rowOff>58507</xdr:rowOff>
    </xdr:to>
    <xdr:sp macro="" textlink="">
      <xdr:nvSpPr>
        <xdr:cNvPr id="61" name="フローチャート: 判断 60"/>
        <xdr:cNvSpPr/>
      </xdr:nvSpPr>
      <xdr:spPr>
        <a:xfrm>
          <a:off x="4584700" y="5957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45997</xdr:rowOff>
    </xdr:from>
    <xdr:to>
      <xdr:col>19</xdr:col>
      <xdr:colOff>177800</xdr:colOff>
      <xdr:row>33</xdr:row>
      <xdr:rowOff>71714</xdr:rowOff>
    </xdr:to>
    <xdr:cxnSp macro="">
      <xdr:nvCxnSpPr>
        <xdr:cNvPr id="62" name="直線コネクタ 61"/>
        <xdr:cNvCxnSpPr/>
      </xdr:nvCxnSpPr>
      <xdr:spPr>
        <a:xfrm>
          <a:off x="2908300" y="5703847"/>
          <a:ext cx="889000" cy="25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73813</xdr:rowOff>
    </xdr:from>
    <xdr:to>
      <xdr:col>20</xdr:col>
      <xdr:colOff>38100</xdr:colOff>
      <xdr:row>36</xdr:row>
      <xdr:rowOff>3963</xdr:rowOff>
    </xdr:to>
    <xdr:sp macro="" textlink="">
      <xdr:nvSpPr>
        <xdr:cNvPr id="63" name="フローチャート: 判断 62"/>
        <xdr:cNvSpPr/>
      </xdr:nvSpPr>
      <xdr:spPr>
        <a:xfrm>
          <a:off x="3746500" y="6074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166540</xdr:rowOff>
    </xdr:from>
    <xdr:ext cx="534377" cy="259045"/>
    <xdr:sp macro="" textlink="">
      <xdr:nvSpPr>
        <xdr:cNvPr id="64" name="テキスト ボックス 63"/>
        <xdr:cNvSpPr txBox="1"/>
      </xdr:nvSpPr>
      <xdr:spPr>
        <a:xfrm>
          <a:off x="3530111" y="6167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41562</xdr:rowOff>
    </xdr:from>
    <xdr:to>
      <xdr:col>15</xdr:col>
      <xdr:colOff>50800</xdr:colOff>
      <xdr:row>33</xdr:row>
      <xdr:rowOff>45997</xdr:rowOff>
    </xdr:to>
    <xdr:cxnSp macro="">
      <xdr:nvCxnSpPr>
        <xdr:cNvPr id="65" name="直線コネクタ 64"/>
        <xdr:cNvCxnSpPr/>
      </xdr:nvCxnSpPr>
      <xdr:spPr>
        <a:xfrm>
          <a:off x="2019300" y="5699412"/>
          <a:ext cx="889000" cy="4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91780</xdr:rowOff>
    </xdr:from>
    <xdr:to>
      <xdr:col>15</xdr:col>
      <xdr:colOff>101600</xdr:colOff>
      <xdr:row>36</xdr:row>
      <xdr:rowOff>21930</xdr:rowOff>
    </xdr:to>
    <xdr:sp macro="" textlink="">
      <xdr:nvSpPr>
        <xdr:cNvPr id="66" name="フローチャート: 判断 65"/>
        <xdr:cNvSpPr/>
      </xdr:nvSpPr>
      <xdr:spPr>
        <a:xfrm>
          <a:off x="2857500" y="609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13057</xdr:rowOff>
    </xdr:from>
    <xdr:ext cx="534377" cy="259045"/>
    <xdr:sp macro="" textlink="">
      <xdr:nvSpPr>
        <xdr:cNvPr id="67" name="テキスト ボックス 66"/>
        <xdr:cNvSpPr txBox="1"/>
      </xdr:nvSpPr>
      <xdr:spPr>
        <a:xfrm>
          <a:off x="2641111" y="6185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41562</xdr:rowOff>
    </xdr:from>
    <xdr:to>
      <xdr:col>10</xdr:col>
      <xdr:colOff>114300</xdr:colOff>
      <xdr:row>33</xdr:row>
      <xdr:rowOff>113868</xdr:rowOff>
    </xdr:to>
    <xdr:cxnSp macro="">
      <xdr:nvCxnSpPr>
        <xdr:cNvPr id="68" name="直線コネクタ 67"/>
        <xdr:cNvCxnSpPr/>
      </xdr:nvCxnSpPr>
      <xdr:spPr>
        <a:xfrm flipV="1">
          <a:off x="1130300" y="5699412"/>
          <a:ext cx="889000" cy="72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99850</xdr:rowOff>
    </xdr:from>
    <xdr:to>
      <xdr:col>10</xdr:col>
      <xdr:colOff>165100</xdr:colOff>
      <xdr:row>36</xdr:row>
      <xdr:rowOff>30000</xdr:rowOff>
    </xdr:to>
    <xdr:sp macro="" textlink="">
      <xdr:nvSpPr>
        <xdr:cNvPr id="69" name="フローチャート: 判断 68"/>
        <xdr:cNvSpPr/>
      </xdr:nvSpPr>
      <xdr:spPr>
        <a:xfrm>
          <a:off x="1968500" y="610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21127</xdr:rowOff>
    </xdr:from>
    <xdr:ext cx="534377" cy="259045"/>
    <xdr:sp macro="" textlink="">
      <xdr:nvSpPr>
        <xdr:cNvPr id="70" name="テキスト ボックス 69"/>
        <xdr:cNvSpPr txBox="1"/>
      </xdr:nvSpPr>
      <xdr:spPr>
        <a:xfrm>
          <a:off x="1752111" y="6193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116698</xdr:rowOff>
    </xdr:from>
    <xdr:to>
      <xdr:col>6</xdr:col>
      <xdr:colOff>38100</xdr:colOff>
      <xdr:row>36</xdr:row>
      <xdr:rowOff>46848</xdr:rowOff>
    </xdr:to>
    <xdr:sp macro="" textlink="">
      <xdr:nvSpPr>
        <xdr:cNvPr id="71" name="フローチャート: 判断 70"/>
        <xdr:cNvSpPr/>
      </xdr:nvSpPr>
      <xdr:spPr>
        <a:xfrm>
          <a:off x="1079500" y="6117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37975</xdr:rowOff>
    </xdr:from>
    <xdr:ext cx="534377" cy="259045"/>
    <xdr:sp macro="" textlink="">
      <xdr:nvSpPr>
        <xdr:cNvPr id="72" name="テキスト ボックス 71"/>
        <xdr:cNvSpPr txBox="1"/>
      </xdr:nvSpPr>
      <xdr:spPr>
        <a:xfrm>
          <a:off x="863111" y="6210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13828</xdr:rowOff>
    </xdr:from>
    <xdr:to>
      <xdr:col>24</xdr:col>
      <xdr:colOff>114300</xdr:colOff>
      <xdr:row>32</xdr:row>
      <xdr:rowOff>115428</xdr:rowOff>
    </xdr:to>
    <xdr:sp macro="" textlink="">
      <xdr:nvSpPr>
        <xdr:cNvPr id="78" name="楕円 77"/>
        <xdr:cNvSpPr/>
      </xdr:nvSpPr>
      <xdr:spPr>
        <a:xfrm>
          <a:off x="4584700" y="5500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36705</xdr:rowOff>
    </xdr:from>
    <xdr:ext cx="534377" cy="259045"/>
    <xdr:sp macro="" textlink="">
      <xdr:nvSpPr>
        <xdr:cNvPr id="79" name="人件費該当値テキスト"/>
        <xdr:cNvSpPr txBox="1"/>
      </xdr:nvSpPr>
      <xdr:spPr>
        <a:xfrm>
          <a:off x="4686300" y="5351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20914</xdr:rowOff>
    </xdr:from>
    <xdr:to>
      <xdr:col>20</xdr:col>
      <xdr:colOff>38100</xdr:colOff>
      <xdr:row>33</xdr:row>
      <xdr:rowOff>122514</xdr:rowOff>
    </xdr:to>
    <xdr:sp macro="" textlink="">
      <xdr:nvSpPr>
        <xdr:cNvPr id="80" name="楕円 79"/>
        <xdr:cNvSpPr/>
      </xdr:nvSpPr>
      <xdr:spPr>
        <a:xfrm>
          <a:off x="3746500" y="5678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31</xdr:row>
      <xdr:rowOff>139041</xdr:rowOff>
    </xdr:from>
    <xdr:ext cx="534377" cy="259045"/>
    <xdr:sp macro="" textlink="">
      <xdr:nvSpPr>
        <xdr:cNvPr id="81" name="テキスト ボックス 80"/>
        <xdr:cNvSpPr txBox="1"/>
      </xdr:nvSpPr>
      <xdr:spPr>
        <a:xfrm>
          <a:off x="3530111" y="5453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32</xdr:row>
      <xdr:rowOff>166647</xdr:rowOff>
    </xdr:from>
    <xdr:to>
      <xdr:col>15</xdr:col>
      <xdr:colOff>101600</xdr:colOff>
      <xdr:row>33</xdr:row>
      <xdr:rowOff>96797</xdr:rowOff>
    </xdr:to>
    <xdr:sp macro="" textlink="">
      <xdr:nvSpPr>
        <xdr:cNvPr id="82" name="楕円 81"/>
        <xdr:cNvSpPr/>
      </xdr:nvSpPr>
      <xdr:spPr>
        <a:xfrm>
          <a:off x="2857500" y="5653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31</xdr:row>
      <xdr:rowOff>113324</xdr:rowOff>
    </xdr:from>
    <xdr:ext cx="534377" cy="259045"/>
    <xdr:sp macro="" textlink="">
      <xdr:nvSpPr>
        <xdr:cNvPr id="83" name="テキスト ボックス 82"/>
        <xdr:cNvSpPr txBox="1"/>
      </xdr:nvSpPr>
      <xdr:spPr>
        <a:xfrm>
          <a:off x="2641111" y="5428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32</xdr:row>
      <xdr:rowOff>162212</xdr:rowOff>
    </xdr:from>
    <xdr:to>
      <xdr:col>10</xdr:col>
      <xdr:colOff>165100</xdr:colOff>
      <xdr:row>33</xdr:row>
      <xdr:rowOff>92362</xdr:rowOff>
    </xdr:to>
    <xdr:sp macro="" textlink="">
      <xdr:nvSpPr>
        <xdr:cNvPr id="84" name="楕円 83"/>
        <xdr:cNvSpPr/>
      </xdr:nvSpPr>
      <xdr:spPr>
        <a:xfrm>
          <a:off x="1968500" y="5648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31</xdr:row>
      <xdr:rowOff>108889</xdr:rowOff>
    </xdr:from>
    <xdr:ext cx="534377" cy="259045"/>
    <xdr:sp macro="" textlink="">
      <xdr:nvSpPr>
        <xdr:cNvPr id="85" name="テキスト ボックス 84"/>
        <xdr:cNvSpPr txBox="1"/>
      </xdr:nvSpPr>
      <xdr:spPr>
        <a:xfrm>
          <a:off x="1752111" y="5423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63068</xdr:rowOff>
    </xdr:from>
    <xdr:to>
      <xdr:col>6</xdr:col>
      <xdr:colOff>38100</xdr:colOff>
      <xdr:row>33</xdr:row>
      <xdr:rowOff>164668</xdr:rowOff>
    </xdr:to>
    <xdr:sp macro="" textlink="">
      <xdr:nvSpPr>
        <xdr:cNvPr id="86" name="楕円 85"/>
        <xdr:cNvSpPr/>
      </xdr:nvSpPr>
      <xdr:spPr>
        <a:xfrm>
          <a:off x="1079500" y="5720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32</xdr:row>
      <xdr:rowOff>9745</xdr:rowOff>
    </xdr:from>
    <xdr:ext cx="534377" cy="259045"/>
    <xdr:sp macro="" textlink="">
      <xdr:nvSpPr>
        <xdr:cNvPr id="87" name="テキスト ボックス 86"/>
        <xdr:cNvSpPr txBox="1"/>
      </xdr:nvSpPr>
      <xdr:spPr>
        <a:xfrm>
          <a:off x="863111" y="5496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98" name="テキスト ボックス 97"/>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99" name="直線コネクタ 98"/>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0" name="テキスト ボックス 99"/>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2" name="テキスト ボックス 101"/>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4" name="テキスト ボックス 103"/>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0" name="テキスト ボックス 109"/>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168291</xdr:rowOff>
    </xdr:from>
    <xdr:to>
      <xdr:col>24</xdr:col>
      <xdr:colOff>62865</xdr:colOff>
      <xdr:row>59</xdr:row>
      <xdr:rowOff>26396</xdr:rowOff>
    </xdr:to>
    <xdr:cxnSp macro="">
      <xdr:nvCxnSpPr>
        <xdr:cNvPr id="114" name="直線コネクタ 113"/>
        <xdr:cNvCxnSpPr/>
      </xdr:nvCxnSpPr>
      <xdr:spPr>
        <a:xfrm flipV="1">
          <a:off x="4633595" y="8740791"/>
          <a:ext cx="1270" cy="1401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30223</xdr:rowOff>
    </xdr:from>
    <xdr:ext cx="534377" cy="259045"/>
    <xdr:sp macro="" textlink="">
      <xdr:nvSpPr>
        <xdr:cNvPr id="115" name="物件費最小値テキスト"/>
        <xdr:cNvSpPr txBox="1"/>
      </xdr:nvSpPr>
      <xdr:spPr>
        <a:xfrm>
          <a:off x="4686300" y="10145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26396</xdr:rowOff>
    </xdr:from>
    <xdr:to>
      <xdr:col>24</xdr:col>
      <xdr:colOff>152400</xdr:colOff>
      <xdr:row>59</xdr:row>
      <xdr:rowOff>26396</xdr:rowOff>
    </xdr:to>
    <xdr:cxnSp macro="">
      <xdr:nvCxnSpPr>
        <xdr:cNvPr id="116" name="直線コネクタ 115"/>
        <xdr:cNvCxnSpPr/>
      </xdr:nvCxnSpPr>
      <xdr:spPr>
        <a:xfrm>
          <a:off x="4546600" y="10141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114968</xdr:rowOff>
    </xdr:from>
    <xdr:ext cx="599010" cy="259045"/>
    <xdr:sp macro="" textlink="">
      <xdr:nvSpPr>
        <xdr:cNvPr id="117" name="物件費最大値テキスト"/>
        <xdr:cNvSpPr txBox="1"/>
      </xdr:nvSpPr>
      <xdr:spPr>
        <a:xfrm>
          <a:off x="4686300" y="8516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168291</xdr:rowOff>
    </xdr:from>
    <xdr:to>
      <xdr:col>24</xdr:col>
      <xdr:colOff>152400</xdr:colOff>
      <xdr:row>50</xdr:row>
      <xdr:rowOff>168291</xdr:rowOff>
    </xdr:to>
    <xdr:cxnSp macro="">
      <xdr:nvCxnSpPr>
        <xdr:cNvPr id="118" name="直線コネクタ 117"/>
        <xdr:cNvCxnSpPr/>
      </xdr:nvCxnSpPr>
      <xdr:spPr>
        <a:xfrm>
          <a:off x="4546600" y="8740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49093</xdr:rowOff>
    </xdr:from>
    <xdr:to>
      <xdr:col>24</xdr:col>
      <xdr:colOff>63500</xdr:colOff>
      <xdr:row>57</xdr:row>
      <xdr:rowOff>108578</xdr:rowOff>
    </xdr:to>
    <xdr:cxnSp macro="">
      <xdr:nvCxnSpPr>
        <xdr:cNvPr id="119" name="直線コネクタ 118"/>
        <xdr:cNvCxnSpPr/>
      </xdr:nvCxnSpPr>
      <xdr:spPr>
        <a:xfrm flipV="1">
          <a:off x="3797300" y="9821743"/>
          <a:ext cx="838200" cy="59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117476</xdr:rowOff>
    </xdr:from>
    <xdr:ext cx="534377" cy="259045"/>
    <xdr:sp macro="" textlink="">
      <xdr:nvSpPr>
        <xdr:cNvPr id="120" name="物件費平均値テキスト"/>
        <xdr:cNvSpPr txBox="1"/>
      </xdr:nvSpPr>
      <xdr:spPr>
        <a:xfrm>
          <a:off x="4686300" y="95472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94599</xdr:rowOff>
    </xdr:from>
    <xdr:to>
      <xdr:col>24</xdr:col>
      <xdr:colOff>114300</xdr:colOff>
      <xdr:row>57</xdr:row>
      <xdr:rowOff>24749</xdr:rowOff>
    </xdr:to>
    <xdr:sp macro="" textlink="">
      <xdr:nvSpPr>
        <xdr:cNvPr id="121" name="フローチャート: 判断 120"/>
        <xdr:cNvSpPr/>
      </xdr:nvSpPr>
      <xdr:spPr>
        <a:xfrm>
          <a:off x="4584700" y="9695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12109</xdr:rowOff>
    </xdr:from>
    <xdr:to>
      <xdr:col>19</xdr:col>
      <xdr:colOff>177800</xdr:colOff>
      <xdr:row>57</xdr:row>
      <xdr:rowOff>108578</xdr:rowOff>
    </xdr:to>
    <xdr:cxnSp macro="">
      <xdr:nvCxnSpPr>
        <xdr:cNvPr id="122" name="直線コネクタ 121"/>
        <xdr:cNvCxnSpPr/>
      </xdr:nvCxnSpPr>
      <xdr:spPr>
        <a:xfrm>
          <a:off x="2908300" y="9784759"/>
          <a:ext cx="889000" cy="96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154900</xdr:rowOff>
    </xdr:from>
    <xdr:to>
      <xdr:col>20</xdr:col>
      <xdr:colOff>38100</xdr:colOff>
      <xdr:row>57</xdr:row>
      <xdr:rowOff>85050</xdr:rowOff>
    </xdr:to>
    <xdr:sp macro="" textlink="">
      <xdr:nvSpPr>
        <xdr:cNvPr id="123" name="フローチャート: 判断 122"/>
        <xdr:cNvSpPr/>
      </xdr:nvSpPr>
      <xdr:spPr>
        <a:xfrm>
          <a:off x="3746500" y="975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101577</xdr:rowOff>
    </xdr:from>
    <xdr:ext cx="534377" cy="259045"/>
    <xdr:sp macro="" textlink="">
      <xdr:nvSpPr>
        <xdr:cNvPr id="124" name="テキスト ボックス 123"/>
        <xdr:cNvSpPr txBox="1"/>
      </xdr:nvSpPr>
      <xdr:spPr>
        <a:xfrm>
          <a:off x="3530111" y="9531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12109</xdr:rowOff>
    </xdr:from>
    <xdr:to>
      <xdr:col>15</xdr:col>
      <xdr:colOff>50800</xdr:colOff>
      <xdr:row>57</xdr:row>
      <xdr:rowOff>81913</xdr:rowOff>
    </xdr:to>
    <xdr:cxnSp macro="">
      <xdr:nvCxnSpPr>
        <xdr:cNvPr id="125" name="直線コネクタ 124"/>
        <xdr:cNvCxnSpPr/>
      </xdr:nvCxnSpPr>
      <xdr:spPr>
        <a:xfrm flipV="1">
          <a:off x="2019300" y="9784759"/>
          <a:ext cx="889000" cy="69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96411</xdr:rowOff>
    </xdr:from>
    <xdr:to>
      <xdr:col>15</xdr:col>
      <xdr:colOff>101600</xdr:colOff>
      <xdr:row>57</xdr:row>
      <xdr:rowOff>26561</xdr:rowOff>
    </xdr:to>
    <xdr:sp macro="" textlink="">
      <xdr:nvSpPr>
        <xdr:cNvPr id="126" name="フローチャート: 判断 125"/>
        <xdr:cNvSpPr/>
      </xdr:nvSpPr>
      <xdr:spPr>
        <a:xfrm>
          <a:off x="2857500" y="96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43088</xdr:rowOff>
    </xdr:from>
    <xdr:ext cx="534377" cy="259045"/>
    <xdr:sp macro="" textlink="">
      <xdr:nvSpPr>
        <xdr:cNvPr id="127" name="テキスト ボックス 126"/>
        <xdr:cNvSpPr txBox="1"/>
      </xdr:nvSpPr>
      <xdr:spPr>
        <a:xfrm>
          <a:off x="2641111" y="9472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81913</xdr:rowOff>
    </xdr:from>
    <xdr:to>
      <xdr:col>10</xdr:col>
      <xdr:colOff>114300</xdr:colOff>
      <xdr:row>58</xdr:row>
      <xdr:rowOff>40325</xdr:rowOff>
    </xdr:to>
    <xdr:cxnSp macro="">
      <xdr:nvCxnSpPr>
        <xdr:cNvPr id="128" name="直線コネクタ 127"/>
        <xdr:cNvCxnSpPr/>
      </xdr:nvCxnSpPr>
      <xdr:spPr>
        <a:xfrm flipV="1">
          <a:off x="1130300" y="9854563"/>
          <a:ext cx="889000" cy="129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162966</xdr:rowOff>
    </xdr:from>
    <xdr:to>
      <xdr:col>10</xdr:col>
      <xdr:colOff>165100</xdr:colOff>
      <xdr:row>57</xdr:row>
      <xdr:rowOff>93116</xdr:rowOff>
    </xdr:to>
    <xdr:sp macro="" textlink="">
      <xdr:nvSpPr>
        <xdr:cNvPr id="129" name="フローチャート: 判断 128"/>
        <xdr:cNvSpPr/>
      </xdr:nvSpPr>
      <xdr:spPr>
        <a:xfrm>
          <a:off x="1968500" y="9764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109643</xdr:rowOff>
    </xdr:from>
    <xdr:ext cx="534377" cy="259045"/>
    <xdr:sp macro="" textlink="">
      <xdr:nvSpPr>
        <xdr:cNvPr id="130" name="テキスト ボックス 129"/>
        <xdr:cNvSpPr txBox="1"/>
      </xdr:nvSpPr>
      <xdr:spPr>
        <a:xfrm>
          <a:off x="1752111" y="9539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97521</xdr:rowOff>
    </xdr:from>
    <xdr:to>
      <xdr:col>6</xdr:col>
      <xdr:colOff>38100</xdr:colOff>
      <xdr:row>58</xdr:row>
      <xdr:rowOff>27671</xdr:rowOff>
    </xdr:to>
    <xdr:sp macro="" textlink="">
      <xdr:nvSpPr>
        <xdr:cNvPr id="131" name="フローチャート: 判断 130"/>
        <xdr:cNvSpPr/>
      </xdr:nvSpPr>
      <xdr:spPr>
        <a:xfrm>
          <a:off x="1079500" y="9870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44198</xdr:rowOff>
    </xdr:from>
    <xdr:ext cx="534377" cy="259045"/>
    <xdr:sp macro="" textlink="">
      <xdr:nvSpPr>
        <xdr:cNvPr id="132" name="テキスト ボックス 131"/>
        <xdr:cNvSpPr txBox="1"/>
      </xdr:nvSpPr>
      <xdr:spPr>
        <a:xfrm>
          <a:off x="863111" y="9645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169743</xdr:rowOff>
    </xdr:from>
    <xdr:to>
      <xdr:col>24</xdr:col>
      <xdr:colOff>114300</xdr:colOff>
      <xdr:row>57</xdr:row>
      <xdr:rowOff>99893</xdr:rowOff>
    </xdr:to>
    <xdr:sp macro="" textlink="">
      <xdr:nvSpPr>
        <xdr:cNvPr id="138" name="楕円 137"/>
        <xdr:cNvSpPr/>
      </xdr:nvSpPr>
      <xdr:spPr>
        <a:xfrm>
          <a:off x="4584700" y="9770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148170</xdr:rowOff>
    </xdr:from>
    <xdr:ext cx="534377" cy="259045"/>
    <xdr:sp macro="" textlink="">
      <xdr:nvSpPr>
        <xdr:cNvPr id="139" name="物件費該当値テキスト"/>
        <xdr:cNvSpPr txBox="1"/>
      </xdr:nvSpPr>
      <xdr:spPr>
        <a:xfrm>
          <a:off x="4686300" y="9749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57778</xdr:rowOff>
    </xdr:from>
    <xdr:to>
      <xdr:col>20</xdr:col>
      <xdr:colOff>38100</xdr:colOff>
      <xdr:row>57</xdr:row>
      <xdr:rowOff>159378</xdr:rowOff>
    </xdr:to>
    <xdr:sp macro="" textlink="">
      <xdr:nvSpPr>
        <xdr:cNvPr id="140" name="楕円 139"/>
        <xdr:cNvSpPr/>
      </xdr:nvSpPr>
      <xdr:spPr>
        <a:xfrm>
          <a:off x="3746500" y="9830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150505</xdr:rowOff>
    </xdr:from>
    <xdr:ext cx="534377" cy="259045"/>
    <xdr:sp macro="" textlink="">
      <xdr:nvSpPr>
        <xdr:cNvPr id="141" name="テキスト ボックス 140"/>
        <xdr:cNvSpPr txBox="1"/>
      </xdr:nvSpPr>
      <xdr:spPr>
        <a:xfrm>
          <a:off x="3530111" y="9923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132759</xdr:rowOff>
    </xdr:from>
    <xdr:to>
      <xdr:col>15</xdr:col>
      <xdr:colOff>101600</xdr:colOff>
      <xdr:row>57</xdr:row>
      <xdr:rowOff>62909</xdr:rowOff>
    </xdr:to>
    <xdr:sp macro="" textlink="">
      <xdr:nvSpPr>
        <xdr:cNvPr id="142" name="楕円 141"/>
        <xdr:cNvSpPr/>
      </xdr:nvSpPr>
      <xdr:spPr>
        <a:xfrm>
          <a:off x="2857500" y="9733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54036</xdr:rowOff>
    </xdr:from>
    <xdr:ext cx="534377" cy="259045"/>
    <xdr:sp macro="" textlink="">
      <xdr:nvSpPr>
        <xdr:cNvPr id="143" name="テキスト ボックス 142"/>
        <xdr:cNvSpPr txBox="1"/>
      </xdr:nvSpPr>
      <xdr:spPr>
        <a:xfrm>
          <a:off x="2641111" y="9826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31113</xdr:rowOff>
    </xdr:from>
    <xdr:to>
      <xdr:col>10</xdr:col>
      <xdr:colOff>165100</xdr:colOff>
      <xdr:row>57</xdr:row>
      <xdr:rowOff>132713</xdr:rowOff>
    </xdr:to>
    <xdr:sp macro="" textlink="">
      <xdr:nvSpPr>
        <xdr:cNvPr id="144" name="楕円 143"/>
        <xdr:cNvSpPr/>
      </xdr:nvSpPr>
      <xdr:spPr>
        <a:xfrm>
          <a:off x="1968500" y="9803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123840</xdr:rowOff>
    </xdr:from>
    <xdr:ext cx="534377" cy="259045"/>
    <xdr:sp macro="" textlink="">
      <xdr:nvSpPr>
        <xdr:cNvPr id="145" name="テキスト ボックス 144"/>
        <xdr:cNvSpPr txBox="1"/>
      </xdr:nvSpPr>
      <xdr:spPr>
        <a:xfrm>
          <a:off x="1752111" y="9896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160975</xdr:rowOff>
    </xdr:from>
    <xdr:to>
      <xdr:col>6</xdr:col>
      <xdr:colOff>38100</xdr:colOff>
      <xdr:row>58</xdr:row>
      <xdr:rowOff>91125</xdr:rowOff>
    </xdr:to>
    <xdr:sp macro="" textlink="">
      <xdr:nvSpPr>
        <xdr:cNvPr id="146" name="楕円 145"/>
        <xdr:cNvSpPr/>
      </xdr:nvSpPr>
      <xdr:spPr>
        <a:xfrm>
          <a:off x="1079500" y="9933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82252</xdr:rowOff>
    </xdr:from>
    <xdr:ext cx="534377" cy="259045"/>
    <xdr:sp macro="" textlink="">
      <xdr:nvSpPr>
        <xdr:cNvPr id="147" name="テキスト ボックス 146"/>
        <xdr:cNvSpPr txBox="1"/>
      </xdr:nvSpPr>
      <xdr:spPr>
        <a:xfrm>
          <a:off x="863111" y="10026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8" name="直線コネクタ 157"/>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59" name="テキスト ボックス 158"/>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1" name="テキスト ボックス 160"/>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2" name="直線コネクタ 161"/>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70</xdr:row>
      <xdr:rowOff>111777</xdr:rowOff>
    </xdr:from>
    <xdr:ext cx="531299" cy="259045"/>
    <xdr:sp macro="" textlink="">
      <xdr:nvSpPr>
        <xdr:cNvPr id="163" name="テキスト ボックス 162"/>
        <xdr:cNvSpPr txBox="1"/>
      </xdr:nvSpPr>
      <xdr:spPr>
        <a:xfrm>
          <a:off x="230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5" name="テキスト ボックス 164"/>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91580</xdr:rowOff>
    </xdr:from>
    <xdr:to>
      <xdr:col>24</xdr:col>
      <xdr:colOff>62865</xdr:colOff>
      <xdr:row>77</xdr:row>
      <xdr:rowOff>152502</xdr:rowOff>
    </xdr:to>
    <xdr:cxnSp macro="">
      <xdr:nvCxnSpPr>
        <xdr:cNvPr id="167" name="直線コネクタ 166"/>
        <xdr:cNvCxnSpPr/>
      </xdr:nvCxnSpPr>
      <xdr:spPr>
        <a:xfrm flipV="1">
          <a:off x="4633595" y="12093080"/>
          <a:ext cx="1270" cy="12610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156329</xdr:rowOff>
    </xdr:from>
    <xdr:ext cx="378565" cy="259045"/>
    <xdr:sp macro="" textlink="">
      <xdr:nvSpPr>
        <xdr:cNvPr id="168" name="維持補修費最小値テキスト"/>
        <xdr:cNvSpPr txBox="1"/>
      </xdr:nvSpPr>
      <xdr:spPr>
        <a:xfrm>
          <a:off x="4686300" y="133579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152502</xdr:rowOff>
    </xdr:from>
    <xdr:to>
      <xdr:col>24</xdr:col>
      <xdr:colOff>152400</xdr:colOff>
      <xdr:row>77</xdr:row>
      <xdr:rowOff>152502</xdr:rowOff>
    </xdr:to>
    <xdr:cxnSp macro="">
      <xdr:nvCxnSpPr>
        <xdr:cNvPr id="169" name="直線コネクタ 168"/>
        <xdr:cNvCxnSpPr/>
      </xdr:nvCxnSpPr>
      <xdr:spPr>
        <a:xfrm>
          <a:off x="4546600" y="13354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38257</xdr:rowOff>
    </xdr:from>
    <xdr:ext cx="534377" cy="259045"/>
    <xdr:sp macro="" textlink="">
      <xdr:nvSpPr>
        <xdr:cNvPr id="170" name="維持補修費最大値テキスト"/>
        <xdr:cNvSpPr txBox="1"/>
      </xdr:nvSpPr>
      <xdr:spPr>
        <a:xfrm>
          <a:off x="4686300" y="11868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91580</xdr:rowOff>
    </xdr:from>
    <xdr:to>
      <xdr:col>24</xdr:col>
      <xdr:colOff>152400</xdr:colOff>
      <xdr:row>70</xdr:row>
      <xdr:rowOff>91580</xdr:rowOff>
    </xdr:to>
    <xdr:cxnSp macro="">
      <xdr:nvCxnSpPr>
        <xdr:cNvPr id="171" name="直線コネクタ 170"/>
        <xdr:cNvCxnSpPr/>
      </xdr:nvCxnSpPr>
      <xdr:spPr>
        <a:xfrm>
          <a:off x="4546600" y="12093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14027</xdr:rowOff>
    </xdr:from>
    <xdr:to>
      <xdr:col>24</xdr:col>
      <xdr:colOff>63500</xdr:colOff>
      <xdr:row>77</xdr:row>
      <xdr:rowOff>21513</xdr:rowOff>
    </xdr:to>
    <xdr:cxnSp macro="">
      <xdr:nvCxnSpPr>
        <xdr:cNvPr id="172" name="直線コネクタ 171"/>
        <xdr:cNvCxnSpPr/>
      </xdr:nvCxnSpPr>
      <xdr:spPr>
        <a:xfrm flipV="1">
          <a:off x="3797300" y="13215677"/>
          <a:ext cx="838200" cy="7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92289</xdr:rowOff>
    </xdr:from>
    <xdr:ext cx="469744" cy="259045"/>
    <xdr:sp macro="" textlink="">
      <xdr:nvSpPr>
        <xdr:cNvPr id="173" name="維持補修費平均値テキスト"/>
        <xdr:cNvSpPr txBox="1"/>
      </xdr:nvSpPr>
      <xdr:spPr>
        <a:xfrm>
          <a:off x="4686300" y="129510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69411</xdr:rowOff>
    </xdr:from>
    <xdr:to>
      <xdr:col>24</xdr:col>
      <xdr:colOff>114300</xdr:colOff>
      <xdr:row>76</xdr:row>
      <xdr:rowOff>171011</xdr:rowOff>
    </xdr:to>
    <xdr:sp macro="" textlink="">
      <xdr:nvSpPr>
        <xdr:cNvPr id="174" name="フローチャート: 判断 173"/>
        <xdr:cNvSpPr/>
      </xdr:nvSpPr>
      <xdr:spPr>
        <a:xfrm>
          <a:off x="4584700" y="13099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21513</xdr:rowOff>
    </xdr:from>
    <xdr:to>
      <xdr:col>19</xdr:col>
      <xdr:colOff>177800</xdr:colOff>
      <xdr:row>77</xdr:row>
      <xdr:rowOff>41117</xdr:rowOff>
    </xdr:to>
    <xdr:cxnSp macro="">
      <xdr:nvCxnSpPr>
        <xdr:cNvPr id="175" name="直線コネクタ 174"/>
        <xdr:cNvCxnSpPr/>
      </xdr:nvCxnSpPr>
      <xdr:spPr>
        <a:xfrm flipV="1">
          <a:off x="2908300" y="13223163"/>
          <a:ext cx="889000" cy="19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83241</xdr:rowOff>
    </xdr:from>
    <xdr:to>
      <xdr:col>20</xdr:col>
      <xdr:colOff>38100</xdr:colOff>
      <xdr:row>77</xdr:row>
      <xdr:rowOff>13391</xdr:rowOff>
    </xdr:to>
    <xdr:sp macro="" textlink="">
      <xdr:nvSpPr>
        <xdr:cNvPr id="176" name="フローチャート: 判断 175"/>
        <xdr:cNvSpPr/>
      </xdr:nvSpPr>
      <xdr:spPr>
        <a:xfrm>
          <a:off x="3746500" y="13113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29919</xdr:rowOff>
    </xdr:from>
    <xdr:ext cx="469744" cy="259045"/>
    <xdr:sp macro="" textlink="">
      <xdr:nvSpPr>
        <xdr:cNvPr id="177" name="テキスト ボックス 176"/>
        <xdr:cNvSpPr txBox="1"/>
      </xdr:nvSpPr>
      <xdr:spPr>
        <a:xfrm>
          <a:off x="3562428" y="12888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8770</xdr:rowOff>
    </xdr:from>
    <xdr:to>
      <xdr:col>15</xdr:col>
      <xdr:colOff>50800</xdr:colOff>
      <xdr:row>77</xdr:row>
      <xdr:rowOff>41117</xdr:rowOff>
    </xdr:to>
    <xdr:cxnSp macro="">
      <xdr:nvCxnSpPr>
        <xdr:cNvPr id="178" name="直線コネクタ 177"/>
        <xdr:cNvCxnSpPr/>
      </xdr:nvCxnSpPr>
      <xdr:spPr>
        <a:xfrm>
          <a:off x="2019300" y="13210420"/>
          <a:ext cx="889000" cy="32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91415</xdr:rowOff>
    </xdr:from>
    <xdr:to>
      <xdr:col>15</xdr:col>
      <xdr:colOff>101600</xdr:colOff>
      <xdr:row>77</xdr:row>
      <xdr:rowOff>21565</xdr:rowOff>
    </xdr:to>
    <xdr:sp macro="" textlink="">
      <xdr:nvSpPr>
        <xdr:cNvPr id="179" name="フローチャート: 判断 178"/>
        <xdr:cNvSpPr/>
      </xdr:nvSpPr>
      <xdr:spPr>
        <a:xfrm>
          <a:off x="2857500" y="13121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38092</xdr:rowOff>
    </xdr:from>
    <xdr:ext cx="469744" cy="259045"/>
    <xdr:sp macro="" textlink="">
      <xdr:nvSpPr>
        <xdr:cNvPr id="180" name="テキスト ボックス 179"/>
        <xdr:cNvSpPr txBox="1"/>
      </xdr:nvSpPr>
      <xdr:spPr>
        <a:xfrm>
          <a:off x="2673428" y="12896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8770</xdr:rowOff>
    </xdr:from>
    <xdr:to>
      <xdr:col>10</xdr:col>
      <xdr:colOff>114300</xdr:colOff>
      <xdr:row>77</xdr:row>
      <xdr:rowOff>34258</xdr:rowOff>
    </xdr:to>
    <xdr:cxnSp macro="">
      <xdr:nvCxnSpPr>
        <xdr:cNvPr id="181" name="直線コネクタ 180"/>
        <xdr:cNvCxnSpPr/>
      </xdr:nvCxnSpPr>
      <xdr:spPr>
        <a:xfrm flipV="1">
          <a:off x="1130300" y="13210420"/>
          <a:ext cx="889000" cy="25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95244</xdr:rowOff>
    </xdr:from>
    <xdr:to>
      <xdr:col>10</xdr:col>
      <xdr:colOff>165100</xdr:colOff>
      <xdr:row>77</xdr:row>
      <xdr:rowOff>25394</xdr:rowOff>
    </xdr:to>
    <xdr:sp macro="" textlink="">
      <xdr:nvSpPr>
        <xdr:cNvPr id="182" name="フローチャート: 判断 181"/>
        <xdr:cNvSpPr/>
      </xdr:nvSpPr>
      <xdr:spPr>
        <a:xfrm>
          <a:off x="1968500" y="13125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41921</xdr:rowOff>
    </xdr:from>
    <xdr:ext cx="469744" cy="259045"/>
    <xdr:sp macro="" textlink="">
      <xdr:nvSpPr>
        <xdr:cNvPr id="183" name="テキスト ボックス 182"/>
        <xdr:cNvSpPr txBox="1"/>
      </xdr:nvSpPr>
      <xdr:spPr>
        <a:xfrm>
          <a:off x="1784428" y="12900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112903</xdr:rowOff>
    </xdr:from>
    <xdr:to>
      <xdr:col>6</xdr:col>
      <xdr:colOff>38100</xdr:colOff>
      <xdr:row>77</xdr:row>
      <xdr:rowOff>43053</xdr:rowOff>
    </xdr:to>
    <xdr:sp macro="" textlink="">
      <xdr:nvSpPr>
        <xdr:cNvPr id="184" name="フローチャート: 判断 183"/>
        <xdr:cNvSpPr/>
      </xdr:nvSpPr>
      <xdr:spPr>
        <a:xfrm>
          <a:off x="1079500" y="13143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59580</xdr:rowOff>
    </xdr:from>
    <xdr:ext cx="469744" cy="259045"/>
    <xdr:sp macro="" textlink="">
      <xdr:nvSpPr>
        <xdr:cNvPr id="185" name="テキスト ボックス 184"/>
        <xdr:cNvSpPr txBox="1"/>
      </xdr:nvSpPr>
      <xdr:spPr>
        <a:xfrm>
          <a:off x="895428" y="12918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134677</xdr:rowOff>
    </xdr:from>
    <xdr:to>
      <xdr:col>24</xdr:col>
      <xdr:colOff>114300</xdr:colOff>
      <xdr:row>77</xdr:row>
      <xdr:rowOff>64827</xdr:rowOff>
    </xdr:to>
    <xdr:sp macro="" textlink="">
      <xdr:nvSpPr>
        <xdr:cNvPr id="191" name="楕円 190"/>
        <xdr:cNvSpPr/>
      </xdr:nvSpPr>
      <xdr:spPr>
        <a:xfrm>
          <a:off x="4584700" y="13164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113104</xdr:rowOff>
    </xdr:from>
    <xdr:ext cx="469744" cy="259045"/>
    <xdr:sp macro="" textlink="">
      <xdr:nvSpPr>
        <xdr:cNvPr id="192" name="維持補修費該当値テキスト"/>
        <xdr:cNvSpPr txBox="1"/>
      </xdr:nvSpPr>
      <xdr:spPr>
        <a:xfrm>
          <a:off x="4686300" y="13143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142163</xdr:rowOff>
    </xdr:from>
    <xdr:to>
      <xdr:col>20</xdr:col>
      <xdr:colOff>38100</xdr:colOff>
      <xdr:row>77</xdr:row>
      <xdr:rowOff>72313</xdr:rowOff>
    </xdr:to>
    <xdr:sp macro="" textlink="">
      <xdr:nvSpPr>
        <xdr:cNvPr id="193" name="楕円 192"/>
        <xdr:cNvSpPr/>
      </xdr:nvSpPr>
      <xdr:spPr>
        <a:xfrm>
          <a:off x="3746500" y="13172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63440</xdr:rowOff>
    </xdr:from>
    <xdr:ext cx="469744" cy="259045"/>
    <xdr:sp macro="" textlink="">
      <xdr:nvSpPr>
        <xdr:cNvPr id="194" name="テキスト ボックス 193"/>
        <xdr:cNvSpPr txBox="1"/>
      </xdr:nvSpPr>
      <xdr:spPr>
        <a:xfrm>
          <a:off x="3562428" y="13265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161767</xdr:rowOff>
    </xdr:from>
    <xdr:to>
      <xdr:col>15</xdr:col>
      <xdr:colOff>101600</xdr:colOff>
      <xdr:row>77</xdr:row>
      <xdr:rowOff>91917</xdr:rowOff>
    </xdr:to>
    <xdr:sp macro="" textlink="">
      <xdr:nvSpPr>
        <xdr:cNvPr id="195" name="楕円 194"/>
        <xdr:cNvSpPr/>
      </xdr:nvSpPr>
      <xdr:spPr>
        <a:xfrm>
          <a:off x="2857500" y="13191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83044</xdr:rowOff>
    </xdr:from>
    <xdr:ext cx="469744" cy="259045"/>
    <xdr:sp macro="" textlink="">
      <xdr:nvSpPr>
        <xdr:cNvPr id="196" name="テキスト ボックス 195"/>
        <xdr:cNvSpPr txBox="1"/>
      </xdr:nvSpPr>
      <xdr:spPr>
        <a:xfrm>
          <a:off x="2673428" y="132846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129420</xdr:rowOff>
    </xdr:from>
    <xdr:to>
      <xdr:col>10</xdr:col>
      <xdr:colOff>165100</xdr:colOff>
      <xdr:row>77</xdr:row>
      <xdr:rowOff>59570</xdr:rowOff>
    </xdr:to>
    <xdr:sp macro="" textlink="">
      <xdr:nvSpPr>
        <xdr:cNvPr id="197" name="楕円 196"/>
        <xdr:cNvSpPr/>
      </xdr:nvSpPr>
      <xdr:spPr>
        <a:xfrm>
          <a:off x="1968500" y="13159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50697</xdr:rowOff>
    </xdr:from>
    <xdr:ext cx="469744" cy="259045"/>
    <xdr:sp macro="" textlink="">
      <xdr:nvSpPr>
        <xdr:cNvPr id="198" name="テキスト ボックス 197"/>
        <xdr:cNvSpPr txBox="1"/>
      </xdr:nvSpPr>
      <xdr:spPr>
        <a:xfrm>
          <a:off x="1784428" y="1325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154908</xdr:rowOff>
    </xdr:from>
    <xdr:to>
      <xdr:col>6</xdr:col>
      <xdr:colOff>38100</xdr:colOff>
      <xdr:row>77</xdr:row>
      <xdr:rowOff>85058</xdr:rowOff>
    </xdr:to>
    <xdr:sp macro="" textlink="">
      <xdr:nvSpPr>
        <xdr:cNvPr id="199" name="楕円 198"/>
        <xdr:cNvSpPr/>
      </xdr:nvSpPr>
      <xdr:spPr>
        <a:xfrm>
          <a:off x="1079500" y="13185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76185</xdr:rowOff>
    </xdr:from>
    <xdr:ext cx="469744" cy="259045"/>
    <xdr:sp macro="" textlink="">
      <xdr:nvSpPr>
        <xdr:cNvPr id="200" name="テキスト ボックス 199"/>
        <xdr:cNvSpPr txBox="1"/>
      </xdr:nvSpPr>
      <xdr:spPr>
        <a:xfrm>
          <a:off x="895428" y="13277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1" name="テキスト ボックス 210"/>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2" name="直線コネクタ 211"/>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97</xdr:row>
      <xdr:rowOff>168927</xdr:rowOff>
    </xdr:from>
    <xdr:ext cx="595419" cy="259045"/>
    <xdr:sp macro="" textlink="">
      <xdr:nvSpPr>
        <xdr:cNvPr id="213" name="テキスト ボックス 212"/>
        <xdr:cNvSpPr txBox="1"/>
      </xdr:nvSpPr>
      <xdr:spPr>
        <a:xfrm>
          <a:off x="166581" y="16799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4" name="直線コネクタ 213"/>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5" name="テキスト ボックス 214"/>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6" name="直線コネクタ 215"/>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17" name="テキスト ボックス 216"/>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8" name="直線コネクタ 217"/>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19" name="テキスト ボックス 218"/>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0" name="直線コネクタ 219"/>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1" name="テキスト ボックス 220"/>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2"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83172</xdr:rowOff>
    </xdr:from>
    <xdr:to>
      <xdr:col>24</xdr:col>
      <xdr:colOff>62865</xdr:colOff>
      <xdr:row>99</xdr:row>
      <xdr:rowOff>8072</xdr:rowOff>
    </xdr:to>
    <xdr:cxnSp macro="">
      <xdr:nvCxnSpPr>
        <xdr:cNvPr id="223" name="直線コネクタ 222"/>
        <xdr:cNvCxnSpPr/>
      </xdr:nvCxnSpPr>
      <xdr:spPr>
        <a:xfrm flipV="1">
          <a:off x="4633595" y="15513672"/>
          <a:ext cx="1270" cy="1467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11899</xdr:rowOff>
    </xdr:from>
    <xdr:ext cx="534377" cy="259045"/>
    <xdr:sp macro="" textlink="">
      <xdr:nvSpPr>
        <xdr:cNvPr id="224" name="扶助費最小値テキスト"/>
        <xdr:cNvSpPr txBox="1"/>
      </xdr:nvSpPr>
      <xdr:spPr>
        <a:xfrm>
          <a:off x="4686300" y="16985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95,645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8072</xdr:rowOff>
    </xdr:from>
    <xdr:to>
      <xdr:col>24</xdr:col>
      <xdr:colOff>152400</xdr:colOff>
      <xdr:row>99</xdr:row>
      <xdr:rowOff>8072</xdr:rowOff>
    </xdr:to>
    <xdr:cxnSp macro="">
      <xdr:nvCxnSpPr>
        <xdr:cNvPr id="225" name="直線コネクタ 224"/>
        <xdr:cNvCxnSpPr/>
      </xdr:nvCxnSpPr>
      <xdr:spPr>
        <a:xfrm>
          <a:off x="4546600" y="169816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29849</xdr:rowOff>
    </xdr:from>
    <xdr:ext cx="599010" cy="259045"/>
    <xdr:sp macro="" textlink="">
      <xdr:nvSpPr>
        <xdr:cNvPr id="226" name="扶助費最大値テキスト"/>
        <xdr:cNvSpPr txBox="1"/>
      </xdr:nvSpPr>
      <xdr:spPr>
        <a:xfrm>
          <a:off x="4686300" y="15288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83172</xdr:rowOff>
    </xdr:from>
    <xdr:to>
      <xdr:col>24</xdr:col>
      <xdr:colOff>152400</xdr:colOff>
      <xdr:row>90</xdr:row>
      <xdr:rowOff>83172</xdr:rowOff>
    </xdr:to>
    <xdr:cxnSp macro="">
      <xdr:nvCxnSpPr>
        <xdr:cNvPr id="227" name="直線コネクタ 226"/>
        <xdr:cNvCxnSpPr/>
      </xdr:nvCxnSpPr>
      <xdr:spPr>
        <a:xfrm>
          <a:off x="4546600" y="155136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106955</xdr:rowOff>
    </xdr:from>
    <xdr:to>
      <xdr:col>24</xdr:col>
      <xdr:colOff>63500</xdr:colOff>
      <xdr:row>97</xdr:row>
      <xdr:rowOff>162716</xdr:rowOff>
    </xdr:to>
    <xdr:cxnSp macro="">
      <xdr:nvCxnSpPr>
        <xdr:cNvPr id="228" name="直線コネクタ 227"/>
        <xdr:cNvCxnSpPr/>
      </xdr:nvCxnSpPr>
      <xdr:spPr>
        <a:xfrm flipV="1">
          <a:off x="3797300" y="16737605"/>
          <a:ext cx="838200" cy="55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38789</xdr:rowOff>
    </xdr:from>
    <xdr:ext cx="599010" cy="259045"/>
    <xdr:sp macro="" textlink="">
      <xdr:nvSpPr>
        <xdr:cNvPr id="229" name="扶助費平均値テキスト"/>
        <xdr:cNvSpPr txBox="1"/>
      </xdr:nvSpPr>
      <xdr:spPr>
        <a:xfrm>
          <a:off x="4686300" y="1632653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15912</xdr:rowOff>
    </xdr:from>
    <xdr:to>
      <xdr:col>24</xdr:col>
      <xdr:colOff>114300</xdr:colOff>
      <xdr:row>96</xdr:row>
      <xdr:rowOff>117512</xdr:rowOff>
    </xdr:to>
    <xdr:sp macro="" textlink="">
      <xdr:nvSpPr>
        <xdr:cNvPr id="230" name="フローチャート: 判断 229"/>
        <xdr:cNvSpPr/>
      </xdr:nvSpPr>
      <xdr:spPr>
        <a:xfrm>
          <a:off x="4584700" y="16475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162716</xdr:rowOff>
    </xdr:from>
    <xdr:to>
      <xdr:col>19</xdr:col>
      <xdr:colOff>177800</xdr:colOff>
      <xdr:row>98</xdr:row>
      <xdr:rowOff>81417</xdr:rowOff>
    </xdr:to>
    <xdr:cxnSp macro="">
      <xdr:nvCxnSpPr>
        <xdr:cNvPr id="231" name="直線コネクタ 230"/>
        <xdr:cNvCxnSpPr/>
      </xdr:nvCxnSpPr>
      <xdr:spPr>
        <a:xfrm flipV="1">
          <a:off x="2908300" y="16793366"/>
          <a:ext cx="889000" cy="90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89202</xdr:rowOff>
    </xdr:from>
    <xdr:to>
      <xdr:col>20</xdr:col>
      <xdr:colOff>38100</xdr:colOff>
      <xdr:row>97</xdr:row>
      <xdr:rowOff>19352</xdr:rowOff>
    </xdr:to>
    <xdr:sp macro="" textlink="">
      <xdr:nvSpPr>
        <xdr:cNvPr id="232" name="フローチャート: 判断 231"/>
        <xdr:cNvSpPr/>
      </xdr:nvSpPr>
      <xdr:spPr>
        <a:xfrm>
          <a:off x="3746500" y="16548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35879</xdr:rowOff>
    </xdr:from>
    <xdr:ext cx="599010" cy="259045"/>
    <xdr:sp macro="" textlink="">
      <xdr:nvSpPr>
        <xdr:cNvPr id="233" name="テキスト ボックス 232"/>
        <xdr:cNvSpPr txBox="1"/>
      </xdr:nvSpPr>
      <xdr:spPr>
        <a:xfrm>
          <a:off x="3497795" y="163236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118129</xdr:rowOff>
    </xdr:from>
    <xdr:to>
      <xdr:col>15</xdr:col>
      <xdr:colOff>50800</xdr:colOff>
      <xdr:row>98</xdr:row>
      <xdr:rowOff>81417</xdr:rowOff>
    </xdr:to>
    <xdr:cxnSp macro="">
      <xdr:nvCxnSpPr>
        <xdr:cNvPr id="234" name="直線コネクタ 233"/>
        <xdr:cNvCxnSpPr/>
      </xdr:nvCxnSpPr>
      <xdr:spPr>
        <a:xfrm>
          <a:off x="2019300" y="16748779"/>
          <a:ext cx="889000" cy="134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2059</xdr:rowOff>
    </xdr:from>
    <xdr:to>
      <xdr:col>15</xdr:col>
      <xdr:colOff>101600</xdr:colOff>
      <xdr:row>97</xdr:row>
      <xdr:rowOff>103659</xdr:rowOff>
    </xdr:to>
    <xdr:sp macro="" textlink="">
      <xdr:nvSpPr>
        <xdr:cNvPr id="235" name="フローチャート: 判断 234"/>
        <xdr:cNvSpPr/>
      </xdr:nvSpPr>
      <xdr:spPr>
        <a:xfrm>
          <a:off x="2857500" y="16632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120186</xdr:rowOff>
    </xdr:from>
    <xdr:ext cx="599010" cy="259045"/>
    <xdr:sp macro="" textlink="">
      <xdr:nvSpPr>
        <xdr:cNvPr id="236" name="テキスト ボックス 235"/>
        <xdr:cNvSpPr txBox="1"/>
      </xdr:nvSpPr>
      <xdr:spPr>
        <a:xfrm>
          <a:off x="2608795" y="164079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118129</xdr:rowOff>
    </xdr:from>
    <xdr:to>
      <xdr:col>10</xdr:col>
      <xdr:colOff>114300</xdr:colOff>
      <xdr:row>99</xdr:row>
      <xdr:rowOff>14774</xdr:rowOff>
    </xdr:to>
    <xdr:cxnSp macro="">
      <xdr:nvCxnSpPr>
        <xdr:cNvPr id="237" name="直線コネクタ 236"/>
        <xdr:cNvCxnSpPr/>
      </xdr:nvCxnSpPr>
      <xdr:spPr>
        <a:xfrm flipV="1">
          <a:off x="1130300" y="16748779"/>
          <a:ext cx="889000" cy="239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77415</xdr:rowOff>
    </xdr:from>
    <xdr:to>
      <xdr:col>10</xdr:col>
      <xdr:colOff>165100</xdr:colOff>
      <xdr:row>97</xdr:row>
      <xdr:rowOff>7565</xdr:rowOff>
    </xdr:to>
    <xdr:sp macro="" textlink="">
      <xdr:nvSpPr>
        <xdr:cNvPr id="238" name="フローチャート: 判断 237"/>
        <xdr:cNvSpPr/>
      </xdr:nvSpPr>
      <xdr:spPr>
        <a:xfrm>
          <a:off x="1968500" y="16536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24092</xdr:rowOff>
    </xdr:from>
    <xdr:ext cx="599010" cy="259045"/>
    <xdr:sp macro="" textlink="">
      <xdr:nvSpPr>
        <xdr:cNvPr id="239" name="テキスト ボックス 238"/>
        <xdr:cNvSpPr txBox="1"/>
      </xdr:nvSpPr>
      <xdr:spPr>
        <a:xfrm>
          <a:off x="1719795" y="16311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5525</xdr:rowOff>
    </xdr:from>
    <xdr:to>
      <xdr:col>6</xdr:col>
      <xdr:colOff>38100</xdr:colOff>
      <xdr:row>98</xdr:row>
      <xdr:rowOff>107125</xdr:rowOff>
    </xdr:to>
    <xdr:sp macro="" textlink="">
      <xdr:nvSpPr>
        <xdr:cNvPr id="240" name="フローチャート: 判断 239"/>
        <xdr:cNvSpPr/>
      </xdr:nvSpPr>
      <xdr:spPr>
        <a:xfrm>
          <a:off x="1079500" y="16807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123652</xdr:rowOff>
    </xdr:from>
    <xdr:ext cx="599010" cy="259045"/>
    <xdr:sp macro="" textlink="">
      <xdr:nvSpPr>
        <xdr:cNvPr id="241" name="テキスト ボックス 240"/>
        <xdr:cNvSpPr txBox="1"/>
      </xdr:nvSpPr>
      <xdr:spPr>
        <a:xfrm>
          <a:off x="830795" y="165828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2" name="テキスト ボックス 241"/>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3" name="テキスト ボックス 242"/>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4" name="テキスト ボックス 243"/>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5" name="テキスト ボックス 244"/>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6" name="テキスト ボックス 245"/>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56155</xdr:rowOff>
    </xdr:from>
    <xdr:to>
      <xdr:col>24</xdr:col>
      <xdr:colOff>114300</xdr:colOff>
      <xdr:row>97</xdr:row>
      <xdr:rowOff>157755</xdr:rowOff>
    </xdr:to>
    <xdr:sp macro="" textlink="">
      <xdr:nvSpPr>
        <xdr:cNvPr id="247" name="楕円 246"/>
        <xdr:cNvSpPr/>
      </xdr:nvSpPr>
      <xdr:spPr>
        <a:xfrm>
          <a:off x="4584700" y="16686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34582</xdr:rowOff>
    </xdr:from>
    <xdr:ext cx="599010" cy="259045"/>
    <xdr:sp macro="" textlink="">
      <xdr:nvSpPr>
        <xdr:cNvPr id="248" name="扶助費該当値テキスト"/>
        <xdr:cNvSpPr txBox="1"/>
      </xdr:nvSpPr>
      <xdr:spPr>
        <a:xfrm>
          <a:off x="4686300" y="166652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111916</xdr:rowOff>
    </xdr:from>
    <xdr:to>
      <xdr:col>20</xdr:col>
      <xdr:colOff>38100</xdr:colOff>
      <xdr:row>98</xdr:row>
      <xdr:rowOff>42066</xdr:rowOff>
    </xdr:to>
    <xdr:sp macro="" textlink="">
      <xdr:nvSpPr>
        <xdr:cNvPr id="249" name="楕円 248"/>
        <xdr:cNvSpPr/>
      </xdr:nvSpPr>
      <xdr:spPr>
        <a:xfrm>
          <a:off x="3746500" y="16742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98</xdr:row>
      <xdr:rowOff>33193</xdr:rowOff>
    </xdr:from>
    <xdr:ext cx="599010" cy="259045"/>
    <xdr:sp macro="" textlink="">
      <xdr:nvSpPr>
        <xdr:cNvPr id="250" name="テキスト ボックス 249"/>
        <xdr:cNvSpPr txBox="1"/>
      </xdr:nvSpPr>
      <xdr:spPr>
        <a:xfrm>
          <a:off x="3497795" y="168352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30617</xdr:rowOff>
    </xdr:from>
    <xdr:to>
      <xdr:col>15</xdr:col>
      <xdr:colOff>101600</xdr:colOff>
      <xdr:row>98</xdr:row>
      <xdr:rowOff>132217</xdr:rowOff>
    </xdr:to>
    <xdr:sp macro="" textlink="">
      <xdr:nvSpPr>
        <xdr:cNvPr id="251" name="楕円 250"/>
        <xdr:cNvSpPr/>
      </xdr:nvSpPr>
      <xdr:spPr>
        <a:xfrm>
          <a:off x="2857500" y="16832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123344</xdr:rowOff>
    </xdr:from>
    <xdr:ext cx="599010" cy="259045"/>
    <xdr:sp macro="" textlink="">
      <xdr:nvSpPr>
        <xdr:cNvPr id="252" name="テキスト ボックス 251"/>
        <xdr:cNvSpPr txBox="1"/>
      </xdr:nvSpPr>
      <xdr:spPr>
        <a:xfrm>
          <a:off x="2608795" y="169254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67329</xdr:rowOff>
    </xdr:from>
    <xdr:to>
      <xdr:col>10</xdr:col>
      <xdr:colOff>165100</xdr:colOff>
      <xdr:row>97</xdr:row>
      <xdr:rowOff>168929</xdr:rowOff>
    </xdr:to>
    <xdr:sp macro="" textlink="">
      <xdr:nvSpPr>
        <xdr:cNvPr id="253" name="楕円 252"/>
        <xdr:cNvSpPr/>
      </xdr:nvSpPr>
      <xdr:spPr>
        <a:xfrm>
          <a:off x="1968500" y="16697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160056</xdr:rowOff>
    </xdr:from>
    <xdr:ext cx="599010" cy="259045"/>
    <xdr:sp macro="" textlink="">
      <xdr:nvSpPr>
        <xdr:cNvPr id="254" name="テキスト ボックス 253"/>
        <xdr:cNvSpPr txBox="1"/>
      </xdr:nvSpPr>
      <xdr:spPr>
        <a:xfrm>
          <a:off x="1719795" y="167907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135424</xdr:rowOff>
    </xdr:from>
    <xdr:to>
      <xdr:col>6</xdr:col>
      <xdr:colOff>38100</xdr:colOff>
      <xdr:row>99</xdr:row>
      <xdr:rowOff>65574</xdr:rowOff>
    </xdr:to>
    <xdr:sp macro="" textlink="">
      <xdr:nvSpPr>
        <xdr:cNvPr id="255" name="楕円 254"/>
        <xdr:cNvSpPr/>
      </xdr:nvSpPr>
      <xdr:spPr>
        <a:xfrm>
          <a:off x="1079500" y="16937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56701</xdr:rowOff>
    </xdr:from>
    <xdr:ext cx="534377" cy="259045"/>
    <xdr:sp macro="" textlink="">
      <xdr:nvSpPr>
        <xdr:cNvPr id="256" name="テキスト ボックス 255"/>
        <xdr:cNvSpPr txBox="1"/>
      </xdr:nvSpPr>
      <xdr:spPr>
        <a:xfrm>
          <a:off x="863111" y="17030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7" name="正方形/長方形 256"/>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8" name="正方形/長方形 257"/>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9" name="正方形/長方形 258"/>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0" name="正方形/長方形 259"/>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1" name="正方形/長方形 260"/>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2" name="正方形/長方形 261"/>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3" name="正方形/長方形 262"/>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4" name="正方形/長方形 263"/>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5" name="テキスト ボックス 264"/>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6" name="直線コネクタ 265"/>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7" name="直線コネクタ 266"/>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68" name="テキスト ボックス 267"/>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69" name="直線コネクタ 268"/>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0" name="テキスト ボックス 269"/>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1" name="直線コネクタ 270"/>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2" name="テキスト ボックス 271"/>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3" name="直線コネクタ 272"/>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4" name="テキスト ボックス 273"/>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5" name="直線コネクタ 274"/>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76" name="テキスト ボックス 275"/>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7" name="直線コネクタ 276"/>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8" name="テキスト ボックス 277"/>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9"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33</xdr:row>
      <xdr:rowOff>460</xdr:rowOff>
    </xdr:from>
    <xdr:to>
      <xdr:col>54</xdr:col>
      <xdr:colOff>189865</xdr:colOff>
      <xdr:row>38</xdr:row>
      <xdr:rowOff>67501</xdr:rowOff>
    </xdr:to>
    <xdr:cxnSp macro="">
      <xdr:nvCxnSpPr>
        <xdr:cNvPr id="280" name="直線コネクタ 279"/>
        <xdr:cNvCxnSpPr/>
      </xdr:nvCxnSpPr>
      <xdr:spPr>
        <a:xfrm flipV="1">
          <a:off x="10475595" y="5658310"/>
          <a:ext cx="1270" cy="924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71328</xdr:rowOff>
    </xdr:from>
    <xdr:ext cx="534377" cy="259045"/>
    <xdr:sp macro="" textlink="">
      <xdr:nvSpPr>
        <xdr:cNvPr id="281" name="補助費等最小値テキスト"/>
        <xdr:cNvSpPr txBox="1"/>
      </xdr:nvSpPr>
      <xdr:spPr>
        <a:xfrm>
          <a:off x="10528300" y="6586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67501</xdr:rowOff>
    </xdr:from>
    <xdr:to>
      <xdr:col>55</xdr:col>
      <xdr:colOff>88900</xdr:colOff>
      <xdr:row>38</xdr:row>
      <xdr:rowOff>67501</xdr:rowOff>
    </xdr:to>
    <xdr:cxnSp macro="">
      <xdr:nvCxnSpPr>
        <xdr:cNvPr id="282" name="直線コネクタ 281"/>
        <xdr:cNvCxnSpPr/>
      </xdr:nvCxnSpPr>
      <xdr:spPr>
        <a:xfrm>
          <a:off x="10388600" y="65826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118587</xdr:rowOff>
    </xdr:from>
    <xdr:ext cx="599010" cy="259045"/>
    <xdr:sp macro="" textlink="">
      <xdr:nvSpPr>
        <xdr:cNvPr id="283" name="補助費等最大値テキスト"/>
        <xdr:cNvSpPr txBox="1"/>
      </xdr:nvSpPr>
      <xdr:spPr>
        <a:xfrm>
          <a:off x="10528300" y="54335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140,773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460</xdr:rowOff>
    </xdr:from>
    <xdr:to>
      <xdr:col>55</xdr:col>
      <xdr:colOff>88900</xdr:colOff>
      <xdr:row>33</xdr:row>
      <xdr:rowOff>460</xdr:rowOff>
    </xdr:to>
    <xdr:cxnSp macro="">
      <xdr:nvCxnSpPr>
        <xdr:cNvPr id="284" name="直線コネクタ 283"/>
        <xdr:cNvCxnSpPr/>
      </xdr:nvCxnSpPr>
      <xdr:spPr>
        <a:xfrm>
          <a:off x="10388600" y="5658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42393</xdr:rowOff>
    </xdr:from>
    <xdr:to>
      <xdr:col>55</xdr:col>
      <xdr:colOff>0</xdr:colOff>
      <xdr:row>36</xdr:row>
      <xdr:rowOff>102469</xdr:rowOff>
    </xdr:to>
    <xdr:cxnSp macro="">
      <xdr:nvCxnSpPr>
        <xdr:cNvPr id="285" name="直線コネクタ 284"/>
        <xdr:cNvCxnSpPr/>
      </xdr:nvCxnSpPr>
      <xdr:spPr>
        <a:xfrm>
          <a:off x="9639300" y="6214593"/>
          <a:ext cx="838200" cy="60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134726</xdr:rowOff>
    </xdr:from>
    <xdr:ext cx="534377" cy="259045"/>
    <xdr:sp macro="" textlink="">
      <xdr:nvSpPr>
        <xdr:cNvPr id="286" name="補助費等平均値テキスト"/>
        <xdr:cNvSpPr txBox="1"/>
      </xdr:nvSpPr>
      <xdr:spPr>
        <a:xfrm>
          <a:off x="10528300" y="63069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156299</xdr:rowOff>
    </xdr:from>
    <xdr:to>
      <xdr:col>55</xdr:col>
      <xdr:colOff>50800</xdr:colOff>
      <xdr:row>37</xdr:row>
      <xdr:rowOff>86449</xdr:rowOff>
    </xdr:to>
    <xdr:sp macro="" textlink="">
      <xdr:nvSpPr>
        <xdr:cNvPr id="287" name="フローチャート: 判断 286"/>
        <xdr:cNvSpPr/>
      </xdr:nvSpPr>
      <xdr:spPr>
        <a:xfrm>
          <a:off x="10426700" y="6328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22565</xdr:rowOff>
    </xdr:from>
    <xdr:to>
      <xdr:col>50</xdr:col>
      <xdr:colOff>114300</xdr:colOff>
      <xdr:row>36</xdr:row>
      <xdr:rowOff>42393</xdr:rowOff>
    </xdr:to>
    <xdr:cxnSp macro="">
      <xdr:nvCxnSpPr>
        <xdr:cNvPr id="288" name="直線コネクタ 287"/>
        <xdr:cNvCxnSpPr/>
      </xdr:nvCxnSpPr>
      <xdr:spPr>
        <a:xfrm>
          <a:off x="8750300" y="6194765"/>
          <a:ext cx="889000" cy="19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151582</xdr:rowOff>
    </xdr:from>
    <xdr:to>
      <xdr:col>50</xdr:col>
      <xdr:colOff>165100</xdr:colOff>
      <xdr:row>37</xdr:row>
      <xdr:rowOff>81732</xdr:rowOff>
    </xdr:to>
    <xdr:sp macro="" textlink="">
      <xdr:nvSpPr>
        <xdr:cNvPr id="289" name="フローチャート: 判断 288"/>
        <xdr:cNvSpPr/>
      </xdr:nvSpPr>
      <xdr:spPr>
        <a:xfrm>
          <a:off x="9588500" y="6323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72859</xdr:rowOff>
    </xdr:from>
    <xdr:ext cx="534377" cy="259045"/>
    <xdr:sp macro="" textlink="">
      <xdr:nvSpPr>
        <xdr:cNvPr id="290" name="テキスト ボックス 289"/>
        <xdr:cNvSpPr txBox="1"/>
      </xdr:nvSpPr>
      <xdr:spPr>
        <a:xfrm>
          <a:off x="9372111" y="6416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4628</xdr:rowOff>
    </xdr:from>
    <xdr:to>
      <xdr:col>45</xdr:col>
      <xdr:colOff>177800</xdr:colOff>
      <xdr:row>36</xdr:row>
      <xdr:rowOff>22565</xdr:rowOff>
    </xdr:to>
    <xdr:cxnSp macro="">
      <xdr:nvCxnSpPr>
        <xdr:cNvPr id="291" name="直線コネクタ 290"/>
        <xdr:cNvCxnSpPr/>
      </xdr:nvCxnSpPr>
      <xdr:spPr>
        <a:xfrm>
          <a:off x="7861300" y="6176828"/>
          <a:ext cx="889000" cy="17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139230</xdr:rowOff>
    </xdr:from>
    <xdr:to>
      <xdr:col>46</xdr:col>
      <xdr:colOff>38100</xdr:colOff>
      <xdr:row>37</xdr:row>
      <xdr:rowOff>69380</xdr:rowOff>
    </xdr:to>
    <xdr:sp macro="" textlink="">
      <xdr:nvSpPr>
        <xdr:cNvPr id="292" name="フローチャート: 判断 291"/>
        <xdr:cNvSpPr/>
      </xdr:nvSpPr>
      <xdr:spPr>
        <a:xfrm>
          <a:off x="8699500" y="6311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60507</xdr:rowOff>
    </xdr:from>
    <xdr:ext cx="534377" cy="259045"/>
    <xdr:sp macro="" textlink="">
      <xdr:nvSpPr>
        <xdr:cNvPr id="293" name="テキスト ボックス 292"/>
        <xdr:cNvSpPr txBox="1"/>
      </xdr:nvSpPr>
      <xdr:spPr>
        <a:xfrm>
          <a:off x="8483111" y="6404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106035</xdr:rowOff>
    </xdr:from>
    <xdr:to>
      <xdr:col>41</xdr:col>
      <xdr:colOff>50800</xdr:colOff>
      <xdr:row>36</xdr:row>
      <xdr:rowOff>4628</xdr:rowOff>
    </xdr:to>
    <xdr:cxnSp macro="">
      <xdr:nvCxnSpPr>
        <xdr:cNvPr id="294" name="直線コネクタ 293"/>
        <xdr:cNvCxnSpPr/>
      </xdr:nvCxnSpPr>
      <xdr:spPr>
        <a:xfrm>
          <a:off x="6972300" y="5420985"/>
          <a:ext cx="889000" cy="755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165900</xdr:rowOff>
    </xdr:from>
    <xdr:to>
      <xdr:col>41</xdr:col>
      <xdr:colOff>101600</xdr:colOff>
      <xdr:row>37</xdr:row>
      <xdr:rowOff>96050</xdr:rowOff>
    </xdr:to>
    <xdr:sp macro="" textlink="">
      <xdr:nvSpPr>
        <xdr:cNvPr id="295" name="フローチャート: 判断 294"/>
        <xdr:cNvSpPr/>
      </xdr:nvSpPr>
      <xdr:spPr>
        <a:xfrm>
          <a:off x="7810500" y="633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87177</xdr:rowOff>
    </xdr:from>
    <xdr:ext cx="534377" cy="259045"/>
    <xdr:sp macro="" textlink="">
      <xdr:nvSpPr>
        <xdr:cNvPr id="296" name="テキスト ボックス 295"/>
        <xdr:cNvSpPr txBox="1"/>
      </xdr:nvSpPr>
      <xdr:spPr>
        <a:xfrm>
          <a:off x="7594111" y="6430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89479</xdr:rowOff>
    </xdr:from>
    <xdr:to>
      <xdr:col>36</xdr:col>
      <xdr:colOff>165100</xdr:colOff>
      <xdr:row>33</xdr:row>
      <xdr:rowOff>19629</xdr:rowOff>
    </xdr:to>
    <xdr:sp macro="" textlink="">
      <xdr:nvSpPr>
        <xdr:cNvPr id="297" name="フローチャート: 判断 296"/>
        <xdr:cNvSpPr/>
      </xdr:nvSpPr>
      <xdr:spPr>
        <a:xfrm>
          <a:off x="6921500" y="5575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33</xdr:row>
      <xdr:rowOff>10756</xdr:rowOff>
    </xdr:from>
    <xdr:ext cx="599010" cy="259045"/>
    <xdr:sp macro="" textlink="">
      <xdr:nvSpPr>
        <xdr:cNvPr id="298" name="テキスト ボックス 297"/>
        <xdr:cNvSpPr txBox="1"/>
      </xdr:nvSpPr>
      <xdr:spPr>
        <a:xfrm>
          <a:off x="6672795" y="56686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9" name="テキスト ボックス 298"/>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0" name="テキスト ボックス 299"/>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1" name="テキスト ボックス 300"/>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2" name="テキスト ボックス 301"/>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3" name="テキスト ボックス 302"/>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51669</xdr:rowOff>
    </xdr:from>
    <xdr:to>
      <xdr:col>55</xdr:col>
      <xdr:colOff>50800</xdr:colOff>
      <xdr:row>36</xdr:row>
      <xdr:rowOff>153269</xdr:rowOff>
    </xdr:to>
    <xdr:sp macro="" textlink="">
      <xdr:nvSpPr>
        <xdr:cNvPr id="304" name="楕円 303"/>
        <xdr:cNvSpPr/>
      </xdr:nvSpPr>
      <xdr:spPr>
        <a:xfrm>
          <a:off x="10426700" y="6223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74546</xdr:rowOff>
    </xdr:from>
    <xdr:ext cx="534377" cy="259045"/>
    <xdr:sp macro="" textlink="">
      <xdr:nvSpPr>
        <xdr:cNvPr id="305" name="補助費等該当値テキスト"/>
        <xdr:cNvSpPr txBox="1"/>
      </xdr:nvSpPr>
      <xdr:spPr>
        <a:xfrm>
          <a:off x="10528300" y="6075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163043</xdr:rowOff>
    </xdr:from>
    <xdr:to>
      <xdr:col>50</xdr:col>
      <xdr:colOff>165100</xdr:colOff>
      <xdr:row>36</xdr:row>
      <xdr:rowOff>93193</xdr:rowOff>
    </xdr:to>
    <xdr:sp macro="" textlink="">
      <xdr:nvSpPr>
        <xdr:cNvPr id="306" name="楕円 305"/>
        <xdr:cNvSpPr/>
      </xdr:nvSpPr>
      <xdr:spPr>
        <a:xfrm>
          <a:off x="9588500" y="6163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109720</xdr:rowOff>
    </xdr:from>
    <xdr:ext cx="534377" cy="259045"/>
    <xdr:sp macro="" textlink="">
      <xdr:nvSpPr>
        <xdr:cNvPr id="307" name="テキスト ボックス 306"/>
        <xdr:cNvSpPr txBox="1"/>
      </xdr:nvSpPr>
      <xdr:spPr>
        <a:xfrm>
          <a:off x="9372111" y="5939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143215</xdr:rowOff>
    </xdr:from>
    <xdr:to>
      <xdr:col>46</xdr:col>
      <xdr:colOff>38100</xdr:colOff>
      <xdr:row>36</xdr:row>
      <xdr:rowOff>73365</xdr:rowOff>
    </xdr:to>
    <xdr:sp macro="" textlink="">
      <xdr:nvSpPr>
        <xdr:cNvPr id="308" name="楕円 307"/>
        <xdr:cNvSpPr/>
      </xdr:nvSpPr>
      <xdr:spPr>
        <a:xfrm>
          <a:off x="8699500" y="6143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89892</xdr:rowOff>
    </xdr:from>
    <xdr:ext cx="534377" cy="259045"/>
    <xdr:sp macro="" textlink="">
      <xdr:nvSpPr>
        <xdr:cNvPr id="309" name="テキスト ボックス 308"/>
        <xdr:cNvSpPr txBox="1"/>
      </xdr:nvSpPr>
      <xdr:spPr>
        <a:xfrm>
          <a:off x="8483111" y="5919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125278</xdr:rowOff>
    </xdr:from>
    <xdr:to>
      <xdr:col>41</xdr:col>
      <xdr:colOff>101600</xdr:colOff>
      <xdr:row>36</xdr:row>
      <xdr:rowOff>55428</xdr:rowOff>
    </xdr:to>
    <xdr:sp macro="" textlink="">
      <xdr:nvSpPr>
        <xdr:cNvPr id="310" name="楕円 309"/>
        <xdr:cNvSpPr/>
      </xdr:nvSpPr>
      <xdr:spPr>
        <a:xfrm>
          <a:off x="7810500" y="6126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71955</xdr:rowOff>
    </xdr:from>
    <xdr:ext cx="534377" cy="259045"/>
    <xdr:sp macro="" textlink="">
      <xdr:nvSpPr>
        <xdr:cNvPr id="311" name="テキスト ボックス 310"/>
        <xdr:cNvSpPr txBox="1"/>
      </xdr:nvSpPr>
      <xdr:spPr>
        <a:xfrm>
          <a:off x="7594111" y="5901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55235</xdr:rowOff>
    </xdr:from>
    <xdr:to>
      <xdr:col>36</xdr:col>
      <xdr:colOff>165100</xdr:colOff>
      <xdr:row>31</xdr:row>
      <xdr:rowOff>156835</xdr:rowOff>
    </xdr:to>
    <xdr:sp macro="" textlink="">
      <xdr:nvSpPr>
        <xdr:cNvPr id="312" name="楕円 311"/>
        <xdr:cNvSpPr/>
      </xdr:nvSpPr>
      <xdr:spPr>
        <a:xfrm>
          <a:off x="6921500" y="5370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30</xdr:row>
      <xdr:rowOff>1912</xdr:rowOff>
    </xdr:from>
    <xdr:ext cx="599010" cy="259045"/>
    <xdr:sp macro="" textlink="">
      <xdr:nvSpPr>
        <xdr:cNvPr id="313" name="テキスト ボックス 312"/>
        <xdr:cNvSpPr txBox="1"/>
      </xdr:nvSpPr>
      <xdr:spPr>
        <a:xfrm>
          <a:off x="6672795" y="51454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4" name="正方形/長方形 313"/>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5" name="正方形/長方形 314"/>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6" name="正方形/長方形 315"/>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7" name="正方形/長方形 316"/>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8" name="正方形/長方形 317"/>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9" name="正方形/長方形 318"/>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0" name="正方形/長方形 319"/>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1" name="正方形/長方形 320"/>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2" name="テキスト ボックス 321"/>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3" name="直線コネクタ 322"/>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4" name="直線コネクタ 323"/>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5" name="テキスト ボックス 324"/>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6" name="直線コネクタ 325"/>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27" name="テキスト ボックス 326"/>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28" name="直線コネクタ 327"/>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29" name="テキスト ボックス 328"/>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0" name="直線コネクタ 329"/>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1" name="テキスト ボックス 330"/>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2" name="直線コネクタ 331"/>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3" name="テキスト ボックス 332"/>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4" name="直線コネクタ 333"/>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35" name="テキスト ボックス 334"/>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7" name="テキスト ボックス 336"/>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50949</xdr:rowOff>
    </xdr:from>
    <xdr:to>
      <xdr:col>54</xdr:col>
      <xdr:colOff>189865</xdr:colOff>
      <xdr:row>58</xdr:row>
      <xdr:rowOff>100468</xdr:rowOff>
    </xdr:to>
    <xdr:cxnSp macro="">
      <xdr:nvCxnSpPr>
        <xdr:cNvPr id="339" name="直線コネクタ 338"/>
        <xdr:cNvCxnSpPr/>
      </xdr:nvCxnSpPr>
      <xdr:spPr>
        <a:xfrm flipV="1">
          <a:off x="10475595" y="8794899"/>
          <a:ext cx="1270" cy="12496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104295</xdr:rowOff>
    </xdr:from>
    <xdr:ext cx="534377" cy="259045"/>
    <xdr:sp macro="" textlink="">
      <xdr:nvSpPr>
        <xdr:cNvPr id="340" name="普通建設事業費最小値テキスト"/>
        <xdr:cNvSpPr txBox="1"/>
      </xdr:nvSpPr>
      <xdr:spPr>
        <a:xfrm>
          <a:off x="10528300" y="10048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100468</xdr:rowOff>
    </xdr:from>
    <xdr:to>
      <xdr:col>55</xdr:col>
      <xdr:colOff>88900</xdr:colOff>
      <xdr:row>58</xdr:row>
      <xdr:rowOff>100468</xdr:rowOff>
    </xdr:to>
    <xdr:cxnSp macro="">
      <xdr:nvCxnSpPr>
        <xdr:cNvPr id="341" name="直線コネクタ 340"/>
        <xdr:cNvCxnSpPr/>
      </xdr:nvCxnSpPr>
      <xdr:spPr>
        <a:xfrm>
          <a:off x="10388600" y="10044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169076</xdr:rowOff>
    </xdr:from>
    <xdr:ext cx="599010" cy="259045"/>
    <xdr:sp macro="" textlink="">
      <xdr:nvSpPr>
        <xdr:cNvPr id="342" name="普通建設事業費最大値テキスト"/>
        <xdr:cNvSpPr txBox="1"/>
      </xdr:nvSpPr>
      <xdr:spPr>
        <a:xfrm>
          <a:off x="10528300" y="8570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50949</xdr:rowOff>
    </xdr:from>
    <xdr:to>
      <xdr:col>55</xdr:col>
      <xdr:colOff>88900</xdr:colOff>
      <xdr:row>51</xdr:row>
      <xdr:rowOff>50949</xdr:rowOff>
    </xdr:to>
    <xdr:cxnSp macro="">
      <xdr:nvCxnSpPr>
        <xdr:cNvPr id="343" name="直線コネクタ 342"/>
        <xdr:cNvCxnSpPr/>
      </xdr:nvCxnSpPr>
      <xdr:spPr>
        <a:xfrm>
          <a:off x="10388600" y="8794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22657</xdr:rowOff>
    </xdr:from>
    <xdr:to>
      <xdr:col>55</xdr:col>
      <xdr:colOff>0</xdr:colOff>
      <xdr:row>57</xdr:row>
      <xdr:rowOff>113411</xdr:rowOff>
    </xdr:to>
    <xdr:cxnSp macro="">
      <xdr:nvCxnSpPr>
        <xdr:cNvPr id="344" name="直線コネクタ 343"/>
        <xdr:cNvCxnSpPr/>
      </xdr:nvCxnSpPr>
      <xdr:spPr>
        <a:xfrm flipV="1">
          <a:off x="9639300" y="9795307"/>
          <a:ext cx="838200" cy="90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43425</xdr:rowOff>
    </xdr:from>
    <xdr:ext cx="534377" cy="259045"/>
    <xdr:sp macro="" textlink="">
      <xdr:nvSpPr>
        <xdr:cNvPr id="345" name="普通建設事業費平均値テキスト"/>
        <xdr:cNvSpPr txBox="1"/>
      </xdr:nvSpPr>
      <xdr:spPr>
        <a:xfrm>
          <a:off x="10528300" y="94731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49,779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20548</xdr:rowOff>
    </xdr:from>
    <xdr:to>
      <xdr:col>55</xdr:col>
      <xdr:colOff>50800</xdr:colOff>
      <xdr:row>56</xdr:row>
      <xdr:rowOff>122148</xdr:rowOff>
    </xdr:to>
    <xdr:sp macro="" textlink="">
      <xdr:nvSpPr>
        <xdr:cNvPr id="346" name="フローチャート: 判断 345"/>
        <xdr:cNvSpPr/>
      </xdr:nvSpPr>
      <xdr:spPr>
        <a:xfrm>
          <a:off x="10426700" y="9621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101197</xdr:rowOff>
    </xdr:from>
    <xdr:to>
      <xdr:col>50</xdr:col>
      <xdr:colOff>114300</xdr:colOff>
      <xdr:row>57</xdr:row>
      <xdr:rowOff>113411</xdr:rowOff>
    </xdr:to>
    <xdr:cxnSp macro="">
      <xdr:nvCxnSpPr>
        <xdr:cNvPr id="347" name="直線コネクタ 346"/>
        <xdr:cNvCxnSpPr/>
      </xdr:nvCxnSpPr>
      <xdr:spPr>
        <a:xfrm>
          <a:off x="8750300" y="9530947"/>
          <a:ext cx="889000" cy="355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77089</xdr:rowOff>
    </xdr:from>
    <xdr:to>
      <xdr:col>50</xdr:col>
      <xdr:colOff>165100</xdr:colOff>
      <xdr:row>57</xdr:row>
      <xdr:rowOff>7239</xdr:rowOff>
    </xdr:to>
    <xdr:sp macro="" textlink="">
      <xdr:nvSpPr>
        <xdr:cNvPr id="348" name="フローチャート: 判断 347"/>
        <xdr:cNvSpPr/>
      </xdr:nvSpPr>
      <xdr:spPr>
        <a:xfrm>
          <a:off x="9588500" y="9678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23766</xdr:rowOff>
    </xdr:from>
    <xdr:ext cx="534377" cy="259045"/>
    <xdr:sp macro="" textlink="">
      <xdr:nvSpPr>
        <xdr:cNvPr id="349" name="テキスト ボックス 348"/>
        <xdr:cNvSpPr txBox="1"/>
      </xdr:nvSpPr>
      <xdr:spPr>
        <a:xfrm>
          <a:off x="9372111" y="9453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101197</xdr:rowOff>
    </xdr:from>
    <xdr:to>
      <xdr:col>45</xdr:col>
      <xdr:colOff>177800</xdr:colOff>
      <xdr:row>57</xdr:row>
      <xdr:rowOff>75300</xdr:rowOff>
    </xdr:to>
    <xdr:cxnSp macro="">
      <xdr:nvCxnSpPr>
        <xdr:cNvPr id="350" name="直線コネクタ 349"/>
        <xdr:cNvCxnSpPr/>
      </xdr:nvCxnSpPr>
      <xdr:spPr>
        <a:xfrm flipV="1">
          <a:off x="7861300" y="9530947"/>
          <a:ext cx="889000" cy="317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106089</xdr:rowOff>
    </xdr:from>
    <xdr:to>
      <xdr:col>46</xdr:col>
      <xdr:colOff>38100</xdr:colOff>
      <xdr:row>57</xdr:row>
      <xdr:rowOff>36239</xdr:rowOff>
    </xdr:to>
    <xdr:sp macro="" textlink="">
      <xdr:nvSpPr>
        <xdr:cNvPr id="351" name="フローチャート: 判断 350"/>
        <xdr:cNvSpPr/>
      </xdr:nvSpPr>
      <xdr:spPr>
        <a:xfrm>
          <a:off x="8699500" y="9707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27366</xdr:rowOff>
    </xdr:from>
    <xdr:ext cx="534377" cy="259045"/>
    <xdr:sp macro="" textlink="">
      <xdr:nvSpPr>
        <xdr:cNvPr id="352" name="テキスト ボックス 351"/>
        <xdr:cNvSpPr txBox="1"/>
      </xdr:nvSpPr>
      <xdr:spPr>
        <a:xfrm>
          <a:off x="8483111" y="9800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130121</xdr:rowOff>
    </xdr:from>
    <xdr:to>
      <xdr:col>41</xdr:col>
      <xdr:colOff>50800</xdr:colOff>
      <xdr:row>57</xdr:row>
      <xdr:rowOff>75300</xdr:rowOff>
    </xdr:to>
    <xdr:cxnSp macro="">
      <xdr:nvCxnSpPr>
        <xdr:cNvPr id="353" name="直線コネクタ 352"/>
        <xdr:cNvCxnSpPr/>
      </xdr:nvCxnSpPr>
      <xdr:spPr>
        <a:xfrm>
          <a:off x="6972300" y="9559871"/>
          <a:ext cx="889000" cy="288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83947</xdr:rowOff>
    </xdr:from>
    <xdr:to>
      <xdr:col>41</xdr:col>
      <xdr:colOff>101600</xdr:colOff>
      <xdr:row>57</xdr:row>
      <xdr:rowOff>14097</xdr:rowOff>
    </xdr:to>
    <xdr:sp macro="" textlink="">
      <xdr:nvSpPr>
        <xdr:cNvPr id="354" name="フローチャート: 判断 353"/>
        <xdr:cNvSpPr/>
      </xdr:nvSpPr>
      <xdr:spPr>
        <a:xfrm>
          <a:off x="7810500" y="9685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30624</xdr:rowOff>
    </xdr:from>
    <xdr:ext cx="534377" cy="259045"/>
    <xdr:sp macro="" textlink="">
      <xdr:nvSpPr>
        <xdr:cNvPr id="355" name="テキスト ボックス 354"/>
        <xdr:cNvSpPr txBox="1"/>
      </xdr:nvSpPr>
      <xdr:spPr>
        <a:xfrm>
          <a:off x="7594111" y="9460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81704</xdr:rowOff>
    </xdr:from>
    <xdr:to>
      <xdr:col>36</xdr:col>
      <xdr:colOff>165100</xdr:colOff>
      <xdr:row>57</xdr:row>
      <xdr:rowOff>11854</xdr:rowOff>
    </xdr:to>
    <xdr:sp macro="" textlink="">
      <xdr:nvSpPr>
        <xdr:cNvPr id="356" name="フローチャート: 判断 355"/>
        <xdr:cNvSpPr/>
      </xdr:nvSpPr>
      <xdr:spPr>
        <a:xfrm>
          <a:off x="6921500" y="9682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2981</xdr:rowOff>
    </xdr:from>
    <xdr:ext cx="534377" cy="259045"/>
    <xdr:sp macro="" textlink="">
      <xdr:nvSpPr>
        <xdr:cNvPr id="357" name="テキスト ボックス 356"/>
        <xdr:cNvSpPr txBox="1"/>
      </xdr:nvSpPr>
      <xdr:spPr>
        <a:xfrm>
          <a:off x="6705111" y="9775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143307</xdr:rowOff>
    </xdr:from>
    <xdr:to>
      <xdr:col>55</xdr:col>
      <xdr:colOff>50800</xdr:colOff>
      <xdr:row>57</xdr:row>
      <xdr:rowOff>73457</xdr:rowOff>
    </xdr:to>
    <xdr:sp macro="" textlink="">
      <xdr:nvSpPr>
        <xdr:cNvPr id="363" name="楕円 362"/>
        <xdr:cNvSpPr/>
      </xdr:nvSpPr>
      <xdr:spPr>
        <a:xfrm>
          <a:off x="10426700" y="9744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121734</xdr:rowOff>
    </xdr:from>
    <xdr:ext cx="534377" cy="259045"/>
    <xdr:sp macro="" textlink="">
      <xdr:nvSpPr>
        <xdr:cNvPr id="364" name="普通建設事業費該当値テキスト"/>
        <xdr:cNvSpPr txBox="1"/>
      </xdr:nvSpPr>
      <xdr:spPr>
        <a:xfrm>
          <a:off x="10528300" y="9722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62611</xdr:rowOff>
    </xdr:from>
    <xdr:to>
      <xdr:col>50</xdr:col>
      <xdr:colOff>165100</xdr:colOff>
      <xdr:row>57</xdr:row>
      <xdr:rowOff>164211</xdr:rowOff>
    </xdr:to>
    <xdr:sp macro="" textlink="">
      <xdr:nvSpPr>
        <xdr:cNvPr id="365" name="楕円 364"/>
        <xdr:cNvSpPr/>
      </xdr:nvSpPr>
      <xdr:spPr>
        <a:xfrm>
          <a:off x="9588500" y="9835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155338</xdr:rowOff>
    </xdr:from>
    <xdr:ext cx="534377" cy="259045"/>
    <xdr:sp macro="" textlink="">
      <xdr:nvSpPr>
        <xdr:cNvPr id="366" name="テキスト ボックス 365"/>
        <xdr:cNvSpPr txBox="1"/>
      </xdr:nvSpPr>
      <xdr:spPr>
        <a:xfrm>
          <a:off x="9372111" y="9927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50397</xdr:rowOff>
    </xdr:from>
    <xdr:to>
      <xdr:col>46</xdr:col>
      <xdr:colOff>38100</xdr:colOff>
      <xdr:row>55</xdr:row>
      <xdr:rowOff>151997</xdr:rowOff>
    </xdr:to>
    <xdr:sp macro="" textlink="">
      <xdr:nvSpPr>
        <xdr:cNvPr id="367" name="楕円 366"/>
        <xdr:cNvSpPr/>
      </xdr:nvSpPr>
      <xdr:spPr>
        <a:xfrm>
          <a:off x="8699500" y="9480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53</xdr:row>
      <xdr:rowOff>168524</xdr:rowOff>
    </xdr:from>
    <xdr:ext cx="534377" cy="259045"/>
    <xdr:sp macro="" textlink="">
      <xdr:nvSpPr>
        <xdr:cNvPr id="368" name="テキスト ボックス 367"/>
        <xdr:cNvSpPr txBox="1"/>
      </xdr:nvSpPr>
      <xdr:spPr>
        <a:xfrm>
          <a:off x="8483111" y="9255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24500</xdr:rowOff>
    </xdr:from>
    <xdr:to>
      <xdr:col>41</xdr:col>
      <xdr:colOff>101600</xdr:colOff>
      <xdr:row>57</xdr:row>
      <xdr:rowOff>126100</xdr:rowOff>
    </xdr:to>
    <xdr:sp macro="" textlink="">
      <xdr:nvSpPr>
        <xdr:cNvPr id="369" name="楕円 368"/>
        <xdr:cNvSpPr/>
      </xdr:nvSpPr>
      <xdr:spPr>
        <a:xfrm>
          <a:off x="7810500" y="9797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117227</xdr:rowOff>
    </xdr:from>
    <xdr:ext cx="534377" cy="259045"/>
    <xdr:sp macro="" textlink="">
      <xdr:nvSpPr>
        <xdr:cNvPr id="370" name="テキスト ボックス 369"/>
        <xdr:cNvSpPr txBox="1"/>
      </xdr:nvSpPr>
      <xdr:spPr>
        <a:xfrm>
          <a:off x="7594111" y="9889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79321</xdr:rowOff>
    </xdr:from>
    <xdr:to>
      <xdr:col>36</xdr:col>
      <xdr:colOff>165100</xdr:colOff>
      <xdr:row>56</xdr:row>
      <xdr:rowOff>9471</xdr:rowOff>
    </xdr:to>
    <xdr:sp macro="" textlink="">
      <xdr:nvSpPr>
        <xdr:cNvPr id="371" name="楕円 370"/>
        <xdr:cNvSpPr/>
      </xdr:nvSpPr>
      <xdr:spPr>
        <a:xfrm>
          <a:off x="6921500" y="9509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25998</xdr:rowOff>
    </xdr:from>
    <xdr:ext cx="534377" cy="259045"/>
    <xdr:sp macro="" textlink="">
      <xdr:nvSpPr>
        <xdr:cNvPr id="372" name="テキスト ボックス 371"/>
        <xdr:cNvSpPr txBox="1"/>
      </xdr:nvSpPr>
      <xdr:spPr>
        <a:xfrm>
          <a:off x="6705111" y="9284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3" name="直線コネクタ 382"/>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4" name="テキスト ボックス 383"/>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5" name="直線コネクタ 384"/>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6" name="テキスト ボックス 385"/>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7" name="直線コネクタ 386"/>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88" name="テキスト ボックス 387"/>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9" name="直線コネクタ 388"/>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0" name="テキスト ボックス 389"/>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2" name="テキスト ボックス 391"/>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26315</xdr:rowOff>
    </xdr:from>
    <xdr:to>
      <xdr:col>54</xdr:col>
      <xdr:colOff>189865</xdr:colOff>
      <xdr:row>78</xdr:row>
      <xdr:rowOff>138374</xdr:rowOff>
    </xdr:to>
    <xdr:cxnSp macro="">
      <xdr:nvCxnSpPr>
        <xdr:cNvPr id="394" name="直線コネクタ 393"/>
        <xdr:cNvCxnSpPr/>
      </xdr:nvCxnSpPr>
      <xdr:spPr>
        <a:xfrm flipV="1">
          <a:off x="10475595" y="12199265"/>
          <a:ext cx="1270" cy="13122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142201</xdr:rowOff>
    </xdr:from>
    <xdr:ext cx="313932" cy="259045"/>
    <xdr:sp macro="" textlink="">
      <xdr:nvSpPr>
        <xdr:cNvPr id="395" name="普通建設事業費 （ うち新規整備　）最小値テキスト"/>
        <xdr:cNvSpPr txBox="1"/>
      </xdr:nvSpPr>
      <xdr:spPr>
        <a:xfrm>
          <a:off x="10528300" y="1351530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138374</xdr:rowOff>
    </xdr:from>
    <xdr:to>
      <xdr:col>55</xdr:col>
      <xdr:colOff>88900</xdr:colOff>
      <xdr:row>78</xdr:row>
      <xdr:rowOff>138374</xdr:rowOff>
    </xdr:to>
    <xdr:cxnSp macro="">
      <xdr:nvCxnSpPr>
        <xdr:cNvPr id="396" name="直線コネクタ 395"/>
        <xdr:cNvCxnSpPr/>
      </xdr:nvCxnSpPr>
      <xdr:spPr>
        <a:xfrm>
          <a:off x="10388600" y="135114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144442</xdr:rowOff>
    </xdr:from>
    <xdr:ext cx="534377" cy="259045"/>
    <xdr:sp macro="" textlink="">
      <xdr:nvSpPr>
        <xdr:cNvPr id="397" name="普通建設事業費 （ うち新規整備　）最大値テキスト"/>
        <xdr:cNvSpPr txBox="1"/>
      </xdr:nvSpPr>
      <xdr:spPr>
        <a:xfrm>
          <a:off x="10528300" y="11974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57,460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26315</xdr:rowOff>
    </xdr:from>
    <xdr:to>
      <xdr:col>55</xdr:col>
      <xdr:colOff>88900</xdr:colOff>
      <xdr:row>71</xdr:row>
      <xdr:rowOff>26315</xdr:rowOff>
    </xdr:to>
    <xdr:cxnSp macro="">
      <xdr:nvCxnSpPr>
        <xdr:cNvPr id="398" name="直線コネクタ 397"/>
        <xdr:cNvCxnSpPr/>
      </xdr:nvCxnSpPr>
      <xdr:spPr>
        <a:xfrm>
          <a:off x="10388600" y="12199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86756</xdr:rowOff>
    </xdr:from>
    <xdr:to>
      <xdr:col>55</xdr:col>
      <xdr:colOff>0</xdr:colOff>
      <xdr:row>78</xdr:row>
      <xdr:rowOff>12576</xdr:rowOff>
    </xdr:to>
    <xdr:cxnSp macro="">
      <xdr:nvCxnSpPr>
        <xdr:cNvPr id="399" name="直線コネクタ 398"/>
        <xdr:cNvCxnSpPr/>
      </xdr:nvCxnSpPr>
      <xdr:spPr>
        <a:xfrm flipV="1">
          <a:off x="9639300" y="13288406"/>
          <a:ext cx="838200" cy="97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136261</xdr:rowOff>
    </xdr:from>
    <xdr:ext cx="534377" cy="259045"/>
    <xdr:sp macro="" textlink="">
      <xdr:nvSpPr>
        <xdr:cNvPr id="400" name="普通建設事業費 （ うち新規整備　）平均値テキスト"/>
        <xdr:cNvSpPr txBox="1"/>
      </xdr:nvSpPr>
      <xdr:spPr>
        <a:xfrm>
          <a:off x="10528300" y="129950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113384</xdr:rowOff>
    </xdr:from>
    <xdr:to>
      <xdr:col>55</xdr:col>
      <xdr:colOff>50800</xdr:colOff>
      <xdr:row>77</xdr:row>
      <xdr:rowOff>43534</xdr:rowOff>
    </xdr:to>
    <xdr:sp macro="" textlink="">
      <xdr:nvSpPr>
        <xdr:cNvPr id="401" name="フローチャート: 判断 400"/>
        <xdr:cNvSpPr/>
      </xdr:nvSpPr>
      <xdr:spPr>
        <a:xfrm>
          <a:off x="10426700" y="13143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74</xdr:row>
      <xdr:rowOff>68149</xdr:rowOff>
    </xdr:from>
    <xdr:to>
      <xdr:col>50</xdr:col>
      <xdr:colOff>114300</xdr:colOff>
      <xdr:row>78</xdr:row>
      <xdr:rowOff>12576</xdr:rowOff>
    </xdr:to>
    <xdr:cxnSp macro="">
      <xdr:nvCxnSpPr>
        <xdr:cNvPr id="402" name="直線コネクタ 401"/>
        <xdr:cNvCxnSpPr/>
      </xdr:nvCxnSpPr>
      <xdr:spPr>
        <a:xfrm>
          <a:off x="8750300" y="12755449"/>
          <a:ext cx="889000" cy="630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2694</xdr:rowOff>
    </xdr:from>
    <xdr:to>
      <xdr:col>50</xdr:col>
      <xdr:colOff>165100</xdr:colOff>
      <xdr:row>77</xdr:row>
      <xdr:rowOff>104294</xdr:rowOff>
    </xdr:to>
    <xdr:sp macro="" textlink="">
      <xdr:nvSpPr>
        <xdr:cNvPr id="403" name="フローチャート: 判断 402"/>
        <xdr:cNvSpPr/>
      </xdr:nvSpPr>
      <xdr:spPr>
        <a:xfrm>
          <a:off x="9588500" y="13204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120821</xdr:rowOff>
    </xdr:from>
    <xdr:ext cx="534377" cy="259045"/>
    <xdr:sp macro="" textlink="">
      <xdr:nvSpPr>
        <xdr:cNvPr id="404" name="テキスト ボックス 403"/>
        <xdr:cNvSpPr txBox="1"/>
      </xdr:nvSpPr>
      <xdr:spPr>
        <a:xfrm>
          <a:off x="9372111" y="12979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74</xdr:row>
      <xdr:rowOff>68149</xdr:rowOff>
    </xdr:from>
    <xdr:to>
      <xdr:col>45</xdr:col>
      <xdr:colOff>177800</xdr:colOff>
      <xdr:row>77</xdr:row>
      <xdr:rowOff>101043</xdr:rowOff>
    </xdr:to>
    <xdr:cxnSp macro="">
      <xdr:nvCxnSpPr>
        <xdr:cNvPr id="405" name="直線コネクタ 404"/>
        <xdr:cNvCxnSpPr/>
      </xdr:nvCxnSpPr>
      <xdr:spPr>
        <a:xfrm flipV="1">
          <a:off x="7861300" y="12755449"/>
          <a:ext cx="889000" cy="547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171104</xdr:rowOff>
    </xdr:from>
    <xdr:to>
      <xdr:col>46</xdr:col>
      <xdr:colOff>38100</xdr:colOff>
      <xdr:row>77</xdr:row>
      <xdr:rowOff>101254</xdr:rowOff>
    </xdr:to>
    <xdr:sp macro="" textlink="">
      <xdr:nvSpPr>
        <xdr:cNvPr id="406" name="フローチャート: 判断 405"/>
        <xdr:cNvSpPr/>
      </xdr:nvSpPr>
      <xdr:spPr>
        <a:xfrm>
          <a:off x="8699500" y="13201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92381</xdr:rowOff>
    </xdr:from>
    <xdr:ext cx="534377" cy="259045"/>
    <xdr:sp macro="" textlink="">
      <xdr:nvSpPr>
        <xdr:cNvPr id="407" name="テキスト ボックス 406"/>
        <xdr:cNvSpPr txBox="1"/>
      </xdr:nvSpPr>
      <xdr:spPr>
        <a:xfrm>
          <a:off x="8483111" y="13294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63645</xdr:rowOff>
    </xdr:from>
    <xdr:to>
      <xdr:col>41</xdr:col>
      <xdr:colOff>50800</xdr:colOff>
      <xdr:row>77</xdr:row>
      <xdr:rowOff>101043</xdr:rowOff>
    </xdr:to>
    <xdr:cxnSp macro="">
      <xdr:nvCxnSpPr>
        <xdr:cNvPr id="408" name="直線コネクタ 407"/>
        <xdr:cNvCxnSpPr/>
      </xdr:nvCxnSpPr>
      <xdr:spPr>
        <a:xfrm>
          <a:off x="6972300" y="12922395"/>
          <a:ext cx="889000" cy="380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14788</xdr:rowOff>
    </xdr:from>
    <xdr:to>
      <xdr:col>41</xdr:col>
      <xdr:colOff>101600</xdr:colOff>
      <xdr:row>77</xdr:row>
      <xdr:rowOff>116388</xdr:rowOff>
    </xdr:to>
    <xdr:sp macro="" textlink="">
      <xdr:nvSpPr>
        <xdr:cNvPr id="409" name="フローチャート: 判断 408"/>
        <xdr:cNvSpPr/>
      </xdr:nvSpPr>
      <xdr:spPr>
        <a:xfrm>
          <a:off x="7810500" y="13216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132915</xdr:rowOff>
    </xdr:from>
    <xdr:ext cx="534377" cy="259045"/>
    <xdr:sp macro="" textlink="">
      <xdr:nvSpPr>
        <xdr:cNvPr id="410" name="テキスト ボックス 409"/>
        <xdr:cNvSpPr txBox="1"/>
      </xdr:nvSpPr>
      <xdr:spPr>
        <a:xfrm>
          <a:off x="7594111" y="12991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114412</xdr:rowOff>
    </xdr:from>
    <xdr:to>
      <xdr:col>36</xdr:col>
      <xdr:colOff>165100</xdr:colOff>
      <xdr:row>77</xdr:row>
      <xdr:rowOff>44562</xdr:rowOff>
    </xdr:to>
    <xdr:sp macro="" textlink="">
      <xdr:nvSpPr>
        <xdr:cNvPr id="411" name="フローチャート: 判断 410"/>
        <xdr:cNvSpPr/>
      </xdr:nvSpPr>
      <xdr:spPr>
        <a:xfrm>
          <a:off x="6921500" y="13144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35689</xdr:rowOff>
    </xdr:from>
    <xdr:ext cx="534377" cy="259045"/>
    <xdr:sp macro="" textlink="">
      <xdr:nvSpPr>
        <xdr:cNvPr id="412" name="テキスト ボックス 411"/>
        <xdr:cNvSpPr txBox="1"/>
      </xdr:nvSpPr>
      <xdr:spPr>
        <a:xfrm>
          <a:off x="6705111" y="13237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35956</xdr:rowOff>
    </xdr:from>
    <xdr:to>
      <xdr:col>55</xdr:col>
      <xdr:colOff>50800</xdr:colOff>
      <xdr:row>77</xdr:row>
      <xdr:rowOff>137556</xdr:rowOff>
    </xdr:to>
    <xdr:sp macro="" textlink="">
      <xdr:nvSpPr>
        <xdr:cNvPr id="418" name="楕円 417"/>
        <xdr:cNvSpPr/>
      </xdr:nvSpPr>
      <xdr:spPr>
        <a:xfrm>
          <a:off x="10426700" y="13237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14383</xdr:rowOff>
    </xdr:from>
    <xdr:ext cx="469744" cy="259045"/>
    <xdr:sp macro="" textlink="">
      <xdr:nvSpPr>
        <xdr:cNvPr id="419" name="普通建設事業費 （ うち新規整備　）該当値テキスト"/>
        <xdr:cNvSpPr txBox="1"/>
      </xdr:nvSpPr>
      <xdr:spPr>
        <a:xfrm>
          <a:off x="10528300" y="13216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133226</xdr:rowOff>
    </xdr:from>
    <xdr:to>
      <xdr:col>50</xdr:col>
      <xdr:colOff>165100</xdr:colOff>
      <xdr:row>78</xdr:row>
      <xdr:rowOff>63376</xdr:rowOff>
    </xdr:to>
    <xdr:sp macro="" textlink="">
      <xdr:nvSpPr>
        <xdr:cNvPr id="420" name="楕円 419"/>
        <xdr:cNvSpPr/>
      </xdr:nvSpPr>
      <xdr:spPr>
        <a:xfrm>
          <a:off x="9588500" y="13334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54503</xdr:rowOff>
    </xdr:from>
    <xdr:ext cx="469744" cy="259045"/>
    <xdr:sp macro="" textlink="">
      <xdr:nvSpPr>
        <xdr:cNvPr id="421" name="テキスト ボックス 420"/>
        <xdr:cNvSpPr txBox="1"/>
      </xdr:nvSpPr>
      <xdr:spPr>
        <a:xfrm>
          <a:off x="9404428" y="13427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74</xdr:row>
      <xdr:rowOff>17349</xdr:rowOff>
    </xdr:from>
    <xdr:to>
      <xdr:col>46</xdr:col>
      <xdr:colOff>38100</xdr:colOff>
      <xdr:row>74</xdr:row>
      <xdr:rowOff>118949</xdr:rowOff>
    </xdr:to>
    <xdr:sp macro="" textlink="">
      <xdr:nvSpPr>
        <xdr:cNvPr id="422" name="楕円 421"/>
        <xdr:cNvSpPr/>
      </xdr:nvSpPr>
      <xdr:spPr>
        <a:xfrm>
          <a:off x="8699500" y="12704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72</xdr:row>
      <xdr:rowOff>135476</xdr:rowOff>
    </xdr:from>
    <xdr:ext cx="534377" cy="259045"/>
    <xdr:sp macro="" textlink="">
      <xdr:nvSpPr>
        <xdr:cNvPr id="423" name="テキスト ボックス 422"/>
        <xdr:cNvSpPr txBox="1"/>
      </xdr:nvSpPr>
      <xdr:spPr>
        <a:xfrm>
          <a:off x="8483111" y="12479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50243</xdr:rowOff>
    </xdr:from>
    <xdr:to>
      <xdr:col>41</xdr:col>
      <xdr:colOff>101600</xdr:colOff>
      <xdr:row>77</xdr:row>
      <xdr:rowOff>151843</xdr:rowOff>
    </xdr:to>
    <xdr:sp macro="" textlink="">
      <xdr:nvSpPr>
        <xdr:cNvPr id="424" name="楕円 423"/>
        <xdr:cNvSpPr/>
      </xdr:nvSpPr>
      <xdr:spPr>
        <a:xfrm>
          <a:off x="7810500" y="13251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142970</xdr:rowOff>
    </xdr:from>
    <xdr:ext cx="469744" cy="259045"/>
    <xdr:sp macro="" textlink="">
      <xdr:nvSpPr>
        <xdr:cNvPr id="425" name="テキスト ボックス 424"/>
        <xdr:cNvSpPr txBox="1"/>
      </xdr:nvSpPr>
      <xdr:spPr>
        <a:xfrm>
          <a:off x="7626428" y="133446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12845</xdr:rowOff>
    </xdr:from>
    <xdr:to>
      <xdr:col>36</xdr:col>
      <xdr:colOff>165100</xdr:colOff>
      <xdr:row>75</xdr:row>
      <xdr:rowOff>114445</xdr:rowOff>
    </xdr:to>
    <xdr:sp macro="" textlink="">
      <xdr:nvSpPr>
        <xdr:cNvPr id="426" name="楕円 425"/>
        <xdr:cNvSpPr/>
      </xdr:nvSpPr>
      <xdr:spPr>
        <a:xfrm>
          <a:off x="6921500" y="12871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73</xdr:row>
      <xdr:rowOff>130972</xdr:rowOff>
    </xdr:from>
    <xdr:ext cx="534377" cy="259045"/>
    <xdr:sp macro="" textlink="">
      <xdr:nvSpPr>
        <xdr:cNvPr id="427" name="テキスト ボックス 426"/>
        <xdr:cNvSpPr txBox="1"/>
      </xdr:nvSpPr>
      <xdr:spPr>
        <a:xfrm>
          <a:off x="6705111" y="12646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8" name="直線コネクタ 437"/>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39" name="テキスト ボックス 438"/>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0" name="直線コネクタ 439"/>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1" name="テキスト ボックス 440"/>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2" name="直線コネクタ 441"/>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43" name="テキスト ボックス 442"/>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4" name="直線コネクタ 443"/>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45" name="テキスト ボックス 444"/>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6" name="直線コネクタ 445"/>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47" name="テキスト ボックス 446"/>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8"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77406</xdr:rowOff>
    </xdr:from>
    <xdr:to>
      <xdr:col>54</xdr:col>
      <xdr:colOff>189865</xdr:colOff>
      <xdr:row>98</xdr:row>
      <xdr:rowOff>4643</xdr:rowOff>
    </xdr:to>
    <xdr:cxnSp macro="">
      <xdr:nvCxnSpPr>
        <xdr:cNvPr id="449" name="直線コネクタ 448"/>
        <xdr:cNvCxnSpPr/>
      </xdr:nvCxnSpPr>
      <xdr:spPr>
        <a:xfrm flipV="1">
          <a:off x="10475595" y="15507906"/>
          <a:ext cx="1270" cy="12988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8470</xdr:rowOff>
    </xdr:from>
    <xdr:ext cx="469744" cy="259045"/>
    <xdr:sp macro="" textlink="">
      <xdr:nvSpPr>
        <xdr:cNvPr id="450" name="普通建設事業費 （ うち更新整備　）最小値テキスト"/>
        <xdr:cNvSpPr txBox="1"/>
      </xdr:nvSpPr>
      <xdr:spPr>
        <a:xfrm>
          <a:off x="10528300" y="16810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4643</xdr:rowOff>
    </xdr:from>
    <xdr:to>
      <xdr:col>55</xdr:col>
      <xdr:colOff>88900</xdr:colOff>
      <xdr:row>98</xdr:row>
      <xdr:rowOff>4643</xdr:rowOff>
    </xdr:to>
    <xdr:cxnSp macro="">
      <xdr:nvCxnSpPr>
        <xdr:cNvPr id="451" name="直線コネクタ 450"/>
        <xdr:cNvCxnSpPr/>
      </xdr:nvCxnSpPr>
      <xdr:spPr>
        <a:xfrm>
          <a:off x="10388600" y="16806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24083</xdr:rowOff>
    </xdr:from>
    <xdr:ext cx="534377" cy="259045"/>
    <xdr:sp macro="" textlink="">
      <xdr:nvSpPr>
        <xdr:cNvPr id="452" name="普通建設事業費 （ うち更新整備　）最大値テキスト"/>
        <xdr:cNvSpPr txBox="1"/>
      </xdr:nvSpPr>
      <xdr:spPr>
        <a:xfrm>
          <a:off x="10528300" y="15283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62,725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77406</xdr:rowOff>
    </xdr:from>
    <xdr:to>
      <xdr:col>55</xdr:col>
      <xdr:colOff>88900</xdr:colOff>
      <xdr:row>90</xdr:row>
      <xdr:rowOff>77406</xdr:rowOff>
    </xdr:to>
    <xdr:cxnSp macro="">
      <xdr:nvCxnSpPr>
        <xdr:cNvPr id="453" name="直線コネクタ 452"/>
        <xdr:cNvCxnSpPr/>
      </xdr:nvCxnSpPr>
      <xdr:spPr>
        <a:xfrm>
          <a:off x="10388600" y="15507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166584</xdr:rowOff>
    </xdr:from>
    <xdr:to>
      <xdr:col>55</xdr:col>
      <xdr:colOff>0</xdr:colOff>
      <xdr:row>96</xdr:row>
      <xdr:rowOff>65793</xdr:rowOff>
    </xdr:to>
    <xdr:cxnSp macro="">
      <xdr:nvCxnSpPr>
        <xdr:cNvPr id="454" name="直線コネクタ 453"/>
        <xdr:cNvCxnSpPr/>
      </xdr:nvCxnSpPr>
      <xdr:spPr>
        <a:xfrm flipV="1">
          <a:off x="9639300" y="16454334"/>
          <a:ext cx="838200" cy="70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93</xdr:row>
      <xdr:rowOff>162069</xdr:rowOff>
    </xdr:from>
    <xdr:ext cx="534377" cy="259045"/>
    <xdr:sp macro="" textlink="">
      <xdr:nvSpPr>
        <xdr:cNvPr id="455" name="普通建設事業費 （ うち更新整備　）平均値テキスト"/>
        <xdr:cNvSpPr txBox="1"/>
      </xdr:nvSpPr>
      <xdr:spPr>
        <a:xfrm>
          <a:off x="10528300" y="161069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139192</xdr:rowOff>
    </xdr:from>
    <xdr:to>
      <xdr:col>55</xdr:col>
      <xdr:colOff>50800</xdr:colOff>
      <xdr:row>95</xdr:row>
      <xdr:rowOff>69342</xdr:rowOff>
    </xdr:to>
    <xdr:sp macro="" textlink="">
      <xdr:nvSpPr>
        <xdr:cNvPr id="456" name="フローチャート: 判断 455"/>
        <xdr:cNvSpPr/>
      </xdr:nvSpPr>
      <xdr:spPr>
        <a:xfrm>
          <a:off x="10426700" y="16255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43642</xdr:rowOff>
    </xdr:from>
    <xdr:to>
      <xdr:col>50</xdr:col>
      <xdr:colOff>114300</xdr:colOff>
      <xdr:row>96</xdr:row>
      <xdr:rowOff>65793</xdr:rowOff>
    </xdr:to>
    <xdr:cxnSp macro="">
      <xdr:nvCxnSpPr>
        <xdr:cNvPr id="457" name="直線コネクタ 456"/>
        <xdr:cNvCxnSpPr/>
      </xdr:nvCxnSpPr>
      <xdr:spPr>
        <a:xfrm>
          <a:off x="8750300" y="16502842"/>
          <a:ext cx="889000" cy="22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43821</xdr:rowOff>
    </xdr:from>
    <xdr:to>
      <xdr:col>50</xdr:col>
      <xdr:colOff>165100</xdr:colOff>
      <xdr:row>95</xdr:row>
      <xdr:rowOff>145421</xdr:rowOff>
    </xdr:to>
    <xdr:sp macro="" textlink="">
      <xdr:nvSpPr>
        <xdr:cNvPr id="458" name="フローチャート: 判断 457"/>
        <xdr:cNvSpPr/>
      </xdr:nvSpPr>
      <xdr:spPr>
        <a:xfrm>
          <a:off x="9588500" y="16331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161948</xdr:rowOff>
    </xdr:from>
    <xdr:ext cx="534377" cy="259045"/>
    <xdr:sp macro="" textlink="">
      <xdr:nvSpPr>
        <xdr:cNvPr id="459" name="テキスト ボックス 458"/>
        <xdr:cNvSpPr txBox="1"/>
      </xdr:nvSpPr>
      <xdr:spPr>
        <a:xfrm>
          <a:off x="9372111" y="16106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15593</xdr:rowOff>
    </xdr:from>
    <xdr:to>
      <xdr:col>45</xdr:col>
      <xdr:colOff>177800</xdr:colOff>
      <xdr:row>96</xdr:row>
      <xdr:rowOff>43642</xdr:rowOff>
    </xdr:to>
    <xdr:cxnSp macro="">
      <xdr:nvCxnSpPr>
        <xdr:cNvPr id="460" name="直線コネクタ 459"/>
        <xdr:cNvCxnSpPr/>
      </xdr:nvCxnSpPr>
      <xdr:spPr>
        <a:xfrm>
          <a:off x="7861300" y="16474793"/>
          <a:ext cx="889000" cy="28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99164</xdr:rowOff>
    </xdr:from>
    <xdr:to>
      <xdr:col>46</xdr:col>
      <xdr:colOff>38100</xdr:colOff>
      <xdr:row>96</xdr:row>
      <xdr:rowOff>29314</xdr:rowOff>
    </xdr:to>
    <xdr:sp macro="" textlink="">
      <xdr:nvSpPr>
        <xdr:cNvPr id="461" name="フローチャート: 判断 460"/>
        <xdr:cNvSpPr/>
      </xdr:nvSpPr>
      <xdr:spPr>
        <a:xfrm>
          <a:off x="8699500" y="16386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45841</xdr:rowOff>
    </xdr:from>
    <xdr:ext cx="534377" cy="259045"/>
    <xdr:sp macro="" textlink="">
      <xdr:nvSpPr>
        <xdr:cNvPr id="462" name="テキスト ボックス 461"/>
        <xdr:cNvSpPr txBox="1"/>
      </xdr:nvSpPr>
      <xdr:spPr>
        <a:xfrm>
          <a:off x="8483111" y="16162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97065</xdr:rowOff>
    </xdr:from>
    <xdr:to>
      <xdr:col>41</xdr:col>
      <xdr:colOff>50800</xdr:colOff>
      <xdr:row>96</xdr:row>
      <xdr:rowOff>15593</xdr:rowOff>
    </xdr:to>
    <xdr:cxnSp macro="">
      <xdr:nvCxnSpPr>
        <xdr:cNvPr id="463" name="直線コネクタ 462"/>
        <xdr:cNvCxnSpPr/>
      </xdr:nvCxnSpPr>
      <xdr:spPr>
        <a:xfrm>
          <a:off x="6972300" y="16384815"/>
          <a:ext cx="889000" cy="89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82224</xdr:rowOff>
    </xdr:from>
    <xdr:to>
      <xdr:col>41</xdr:col>
      <xdr:colOff>101600</xdr:colOff>
      <xdr:row>96</xdr:row>
      <xdr:rowOff>12374</xdr:rowOff>
    </xdr:to>
    <xdr:sp macro="" textlink="">
      <xdr:nvSpPr>
        <xdr:cNvPr id="464" name="フローチャート: 判断 463"/>
        <xdr:cNvSpPr/>
      </xdr:nvSpPr>
      <xdr:spPr>
        <a:xfrm>
          <a:off x="7810500" y="16369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28901</xdr:rowOff>
    </xdr:from>
    <xdr:ext cx="534377" cy="259045"/>
    <xdr:sp macro="" textlink="">
      <xdr:nvSpPr>
        <xdr:cNvPr id="465" name="テキスト ボックス 464"/>
        <xdr:cNvSpPr txBox="1"/>
      </xdr:nvSpPr>
      <xdr:spPr>
        <a:xfrm>
          <a:off x="7594111" y="16145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99850</xdr:rowOff>
    </xdr:from>
    <xdr:to>
      <xdr:col>36</xdr:col>
      <xdr:colOff>165100</xdr:colOff>
      <xdr:row>96</xdr:row>
      <xdr:rowOff>30000</xdr:rowOff>
    </xdr:to>
    <xdr:sp macro="" textlink="">
      <xdr:nvSpPr>
        <xdr:cNvPr id="466" name="フローチャート: 判断 465"/>
        <xdr:cNvSpPr/>
      </xdr:nvSpPr>
      <xdr:spPr>
        <a:xfrm>
          <a:off x="6921500" y="1638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21127</xdr:rowOff>
    </xdr:from>
    <xdr:ext cx="534377" cy="259045"/>
    <xdr:sp macro="" textlink="">
      <xdr:nvSpPr>
        <xdr:cNvPr id="467" name="テキスト ボックス 466"/>
        <xdr:cNvSpPr txBox="1"/>
      </xdr:nvSpPr>
      <xdr:spPr>
        <a:xfrm>
          <a:off x="6705111" y="16480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8" name="テキスト ボックス 46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9" name="テキスト ボックス 46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0" name="テキスト ボックス 46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1" name="テキスト ボックス 47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2" name="テキスト ボックス 47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115784</xdr:rowOff>
    </xdr:from>
    <xdr:to>
      <xdr:col>55</xdr:col>
      <xdr:colOff>50800</xdr:colOff>
      <xdr:row>96</xdr:row>
      <xdr:rowOff>45934</xdr:rowOff>
    </xdr:to>
    <xdr:sp macro="" textlink="">
      <xdr:nvSpPr>
        <xdr:cNvPr id="473" name="楕円 472"/>
        <xdr:cNvSpPr/>
      </xdr:nvSpPr>
      <xdr:spPr>
        <a:xfrm>
          <a:off x="10426700" y="16403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94211</xdr:rowOff>
    </xdr:from>
    <xdr:ext cx="534377" cy="259045"/>
    <xdr:sp macro="" textlink="">
      <xdr:nvSpPr>
        <xdr:cNvPr id="474" name="普通建設事業費 （ うち更新整備　）該当値テキスト"/>
        <xdr:cNvSpPr txBox="1"/>
      </xdr:nvSpPr>
      <xdr:spPr>
        <a:xfrm>
          <a:off x="10528300" y="16381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14993</xdr:rowOff>
    </xdr:from>
    <xdr:to>
      <xdr:col>50</xdr:col>
      <xdr:colOff>165100</xdr:colOff>
      <xdr:row>96</xdr:row>
      <xdr:rowOff>116593</xdr:rowOff>
    </xdr:to>
    <xdr:sp macro="" textlink="">
      <xdr:nvSpPr>
        <xdr:cNvPr id="475" name="楕円 474"/>
        <xdr:cNvSpPr/>
      </xdr:nvSpPr>
      <xdr:spPr>
        <a:xfrm>
          <a:off x="9588500" y="16474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107720</xdr:rowOff>
    </xdr:from>
    <xdr:ext cx="534377" cy="259045"/>
    <xdr:sp macro="" textlink="">
      <xdr:nvSpPr>
        <xdr:cNvPr id="476" name="テキスト ボックス 475"/>
        <xdr:cNvSpPr txBox="1"/>
      </xdr:nvSpPr>
      <xdr:spPr>
        <a:xfrm>
          <a:off x="9372111" y="16566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164292</xdr:rowOff>
    </xdr:from>
    <xdr:to>
      <xdr:col>46</xdr:col>
      <xdr:colOff>38100</xdr:colOff>
      <xdr:row>96</xdr:row>
      <xdr:rowOff>94442</xdr:rowOff>
    </xdr:to>
    <xdr:sp macro="" textlink="">
      <xdr:nvSpPr>
        <xdr:cNvPr id="477" name="楕円 476"/>
        <xdr:cNvSpPr/>
      </xdr:nvSpPr>
      <xdr:spPr>
        <a:xfrm>
          <a:off x="8699500" y="16452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85569</xdr:rowOff>
    </xdr:from>
    <xdr:ext cx="534377" cy="259045"/>
    <xdr:sp macro="" textlink="">
      <xdr:nvSpPr>
        <xdr:cNvPr id="478" name="テキスト ボックス 477"/>
        <xdr:cNvSpPr txBox="1"/>
      </xdr:nvSpPr>
      <xdr:spPr>
        <a:xfrm>
          <a:off x="8483111" y="16544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136243</xdr:rowOff>
    </xdr:from>
    <xdr:to>
      <xdr:col>41</xdr:col>
      <xdr:colOff>101600</xdr:colOff>
      <xdr:row>96</xdr:row>
      <xdr:rowOff>66393</xdr:rowOff>
    </xdr:to>
    <xdr:sp macro="" textlink="">
      <xdr:nvSpPr>
        <xdr:cNvPr id="479" name="楕円 478"/>
        <xdr:cNvSpPr/>
      </xdr:nvSpPr>
      <xdr:spPr>
        <a:xfrm>
          <a:off x="7810500" y="16423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57520</xdr:rowOff>
    </xdr:from>
    <xdr:ext cx="534377" cy="259045"/>
    <xdr:sp macro="" textlink="">
      <xdr:nvSpPr>
        <xdr:cNvPr id="480" name="テキスト ボックス 479"/>
        <xdr:cNvSpPr txBox="1"/>
      </xdr:nvSpPr>
      <xdr:spPr>
        <a:xfrm>
          <a:off x="7594111" y="16516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46265</xdr:rowOff>
    </xdr:from>
    <xdr:to>
      <xdr:col>36</xdr:col>
      <xdr:colOff>165100</xdr:colOff>
      <xdr:row>95</xdr:row>
      <xdr:rowOff>147865</xdr:rowOff>
    </xdr:to>
    <xdr:sp macro="" textlink="">
      <xdr:nvSpPr>
        <xdr:cNvPr id="481" name="楕円 480"/>
        <xdr:cNvSpPr/>
      </xdr:nvSpPr>
      <xdr:spPr>
        <a:xfrm>
          <a:off x="6921500" y="16334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164392</xdr:rowOff>
    </xdr:from>
    <xdr:ext cx="534377" cy="259045"/>
    <xdr:sp macro="" textlink="">
      <xdr:nvSpPr>
        <xdr:cNvPr id="482" name="テキスト ボックス 481"/>
        <xdr:cNvSpPr txBox="1"/>
      </xdr:nvSpPr>
      <xdr:spPr>
        <a:xfrm>
          <a:off x="6705111" y="16109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3" name="正方形/長方形 48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4" name="正方形/長方形 483"/>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5" name="正方形/長方形 484"/>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6" name="正方形/長方形 485"/>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7" name="正方形/長方形 486"/>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8" name="正方形/長方形 487"/>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9" name="正方形/長方形 488"/>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0" name="正方形/長方形 489"/>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1" name="テキスト ボックス 490"/>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2" name="直線コネクタ 491"/>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25400</xdr:rowOff>
    </xdr:from>
    <xdr:to>
      <xdr:col>89</xdr:col>
      <xdr:colOff>177800</xdr:colOff>
      <xdr:row>38</xdr:row>
      <xdr:rowOff>25400</xdr:rowOff>
    </xdr:to>
    <xdr:cxnSp macro="">
      <xdr:nvCxnSpPr>
        <xdr:cNvPr id="493" name="直線コネクタ 492"/>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54627</xdr:rowOff>
    </xdr:from>
    <xdr:ext cx="248786" cy="259045"/>
    <xdr:sp macro="" textlink="">
      <xdr:nvSpPr>
        <xdr:cNvPr id="494" name="テキスト ボックス 493"/>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5" name="直線コネクタ 494"/>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496" name="テキスト ボックス 495"/>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497" name="直線コネクタ 496"/>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30</xdr:row>
      <xdr:rowOff>111777</xdr:rowOff>
    </xdr:from>
    <xdr:ext cx="531299" cy="259045"/>
    <xdr:sp macro="" textlink="">
      <xdr:nvSpPr>
        <xdr:cNvPr id="498" name="テキスト ボックス 497"/>
        <xdr:cNvSpPr txBox="1"/>
      </xdr:nvSpPr>
      <xdr:spPr>
        <a:xfrm>
          <a:off x="11914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9" name="直線コネクタ 498"/>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0" name="テキスト ボックス 499"/>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1"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169818</xdr:rowOff>
    </xdr:from>
    <xdr:to>
      <xdr:col>85</xdr:col>
      <xdr:colOff>126364</xdr:colOff>
      <xdr:row>38</xdr:row>
      <xdr:rowOff>25400</xdr:rowOff>
    </xdr:to>
    <xdr:cxnSp macro="">
      <xdr:nvCxnSpPr>
        <xdr:cNvPr id="502" name="直線コネクタ 501"/>
        <xdr:cNvCxnSpPr/>
      </xdr:nvCxnSpPr>
      <xdr:spPr>
        <a:xfrm flipV="1">
          <a:off x="16317595" y="5313318"/>
          <a:ext cx="1269" cy="12271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29449</xdr:rowOff>
    </xdr:from>
    <xdr:ext cx="249299" cy="259045"/>
    <xdr:sp macro="" textlink="">
      <xdr:nvSpPr>
        <xdr:cNvPr id="503" name="災害復旧事業費最小値テキスト"/>
        <xdr:cNvSpPr txBox="1"/>
      </xdr:nvSpPr>
      <xdr:spPr>
        <a:xfrm>
          <a:off x="16370300" y="65445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25400</xdr:rowOff>
    </xdr:from>
    <xdr:to>
      <xdr:col>86</xdr:col>
      <xdr:colOff>25400</xdr:colOff>
      <xdr:row>38</xdr:row>
      <xdr:rowOff>25400</xdr:rowOff>
    </xdr:to>
    <xdr:cxnSp macro="">
      <xdr:nvCxnSpPr>
        <xdr:cNvPr id="504" name="直線コネクタ 503"/>
        <xdr:cNvCxnSpPr/>
      </xdr:nvCxnSpPr>
      <xdr:spPr>
        <a:xfrm>
          <a:off x="16230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116495</xdr:rowOff>
    </xdr:from>
    <xdr:ext cx="534377" cy="259045"/>
    <xdr:sp macro="" textlink="">
      <xdr:nvSpPr>
        <xdr:cNvPr id="505" name="災害復旧事業費最大値テキスト"/>
        <xdr:cNvSpPr txBox="1"/>
      </xdr:nvSpPr>
      <xdr:spPr>
        <a:xfrm>
          <a:off x="16370300" y="5088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169818</xdr:rowOff>
    </xdr:from>
    <xdr:to>
      <xdr:col>86</xdr:col>
      <xdr:colOff>25400</xdr:colOff>
      <xdr:row>30</xdr:row>
      <xdr:rowOff>169818</xdr:rowOff>
    </xdr:to>
    <xdr:cxnSp macro="">
      <xdr:nvCxnSpPr>
        <xdr:cNvPr id="506" name="直線コネクタ 505"/>
        <xdr:cNvCxnSpPr/>
      </xdr:nvCxnSpPr>
      <xdr:spPr>
        <a:xfrm>
          <a:off x="16230600" y="5313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136842</xdr:rowOff>
    </xdr:from>
    <xdr:to>
      <xdr:col>85</xdr:col>
      <xdr:colOff>127000</xdr:colOff>
      <xdr:row>38</xdr:row>
      <xdr:rowOff>24029</xdr:rowOff>
    </xdr:to>
    <xdr:cxnSp macro="">
      <xdr:nvCxnSpPr>
        <xdr:cNvPr id="507" name="直線コネクタ 506"/>
        <xdr:cNvCxnSpPr/>
      </xdr:nvCxnSpPr>
      <xdr:spPr>
        <a:xfrm>
          <a:off x="15481300" y="6480492"/>
          <a:ext cx="838200" cy="58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118349</xdr:rowOff>
    </xdr:from>
    <xdr:ext cx="378565" cy="259045"/>
    <xdr:sp macro="" textlink="">
      <xdr:nvSpPr>
        <xdr:cNvPr id="508" name="災害復旧事業費平均値テキスト"/>
        <xdr:cNvSpPr txBox="1"/>
      </xdr:nvSpPr>
      <xdr:spPr>
        <a:xfrm>
          <a:off x="16370300" y="62905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95472</xdr:rowOff>
    </xdr:from>
    <xdr:to>
      <xdr:col>85</xdr:col>
      <xdr:colOff>177800</xdr:colOff>
      <xdr:row>38</xdr:row>
      <xdr:rowOff>25622</xdr:rowOff>
    </xdr:to>
    <xdr:sp macro="" textlink="">
      <xdr:nvSpPr>
        <xdr:cNvPr id="509" name="フローチャート: 判断 508"/>
        <xdr:cNvSpPr/>
      </xdr:nvSpPr>
      <xdr:spPr>
        <a:xfrm>
          <a:off x="16268700" y="643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136842</xdr:rowOff>
    </xdr:from>
    <xdr:to>
      <xdr:col>81</xdr:col>
      <xdr:colOff>50800</xdr:colOff>
      <xdr:row>38</xdr:row>
      <xdr:rowOff>2369</xdr:rowOff>
    </xdr:to>
    <xdr:cxnSp macro="">
      <xdr:nvCxnSpPr>
        <xdr:cNvPr id="510" name="直線コネクタ 509"/>
        <xdr:cNvCxnSpPr/>
      </xdr:nvCxnSpPr>
      <xdr:spPr>
        <a:xfrm flipV="1">
          <a:off x="14592300" y="6480492"/>
          <a:ext cx="889000" cy="36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102330</xdr:rowOff>
    </xdr:from>
    <xdr:to>
      <xdr:col>81</xdr:col>
      <xdr:colOff>101600</xdr:colOff>
      <xdr:row>38</xdr:row>
      <xdr:rowOff>32480</xdr:rowOff>
    </xdr:to>
    <xdr:sp macro="" textlink="">
      <xdr:nvSpPr>
        <xdr:cNvPr id="511" name="フローチャート: 判断 510"/>
        <xdr:cNvSpPr/>
      </xdr:nvSpPr>
      <xdr:spPr>
        <a:xfrm>
          <a:off x="15430500" y="64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38</xdr:row>
      <xdr:rowOff>23607</xdr:rowOff>
    </xdr:from>
    <xdr:ext cx="378565" cy="259045"/>
    <xdr:sp macro="" textlink="">
      <xdr:nvSpPr>
        <xdr:cNvPr id="512" name="テキスト ボックス 511"/>
        <xdr:cNvSpPr txBox="1"/>
      </xdr:nvSpPr>
      <xdr:spPr>
        <a:xfrm>
          <a:off x="15292017" y="65387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171418</xdr:rowOff>
    </xdr:from>
    <xdr:to>
      <xdr:col>76</xdr:col>
      <xdr:colOff>114300</xdr:colOff>
      <xdr:row>38</xdr:row>
      <xdr:rowOff>2369</xdr:rowOff>
    </xdr:to>
    <xdr:cxnSp macro="">
      <xdr:nvCxnSpPr>
        <xdr:cNvPr id="513" name="直線コネクタ 512"/>
        <xdr:cNvCxnSpPr/>
      </xdr:nvCxnSpPr>
      <xdr:spPr>
        <a:xfrm>
          <a:off x="13703300" y="6515068"/>
          <a:ext cx="889000" cy="2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105931</xdr:rowOff>
    </xdr:from>
    <xdr:to>
      <xdr:col>76</xdr:col>
      <xdr:colOff>165100</xdr:colOff>
      <xdr:row>38</xdr:row>
      <xdr:rowOff>36081</xdr:rowOff>
    </xdr:to>
    <xdr:sp macro="" textlink="">
      <xdr:nvSpPr>
        <xdr:cNvPr id="514" name="フローチャート: 判断 513"/>
        <xdr:cNvSpPr/>
      </xdr:nvSpPr>
      <xdr:spPr>
        <a:xfrm>
          <a:off x="14541500" y="6449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36</xdr:row>
      <xdr:rowOff>52608</xdr:rowOff>
    </xdr:from>
    <xdr:ext cx="378565" cy="259045"/>
    <xdr:sp macro="" textlink="">
      <xdr:nvSpPr>
        <xdr:cNvPr id="515" name="テキスト ボックス 514"/>
        <xdr:cNvSpPr txBox="1"/>
      </xdr:nvSpPr>
      <xdr:spPr>
        <a:xfrm>
          <a:off x="14403017" y="62248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87294</xdr:rowOff>
    </xdr:from>
    <xdr:to>
      <xdr:col>71</xdr:col>
      <xdr:colOff>177800</xdr:colOff>
      <xdr:row>37</xdr:row>
      <xdr:rowOff>171418</xdr:rowOff>
    </xdr:to>
    <xdr:cxnSp macro="">
      <xdr:nvCxnSpPr>
        <xdr:cNvPr id="516" name="直線コネクタ 515"/>
        <xdr:cNvCxnSpPr/>
      </xdr:nvCxnSpPr>
      <xdr:spPr>
        <a:xfrm>
          <a:off x="12814300" y="6430944"/>
          <a:ext cx="889000" cy="84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105816</xdr:rowOff>
    </xdr:from>
    <xdr:to>
      <xdr:col>72</xdr:col>
      <xdr:colOff>38100</xdr:colOff>
      <xdr:row>38</xdr:row>
      <xdr:rowOff>35967</xdr:rowOff>
    </xdr:to>
    <xdr:sp macro="" textlink="">
      <xdr:nvSpPr>
        <xdr:cNvPr id="517" name="フローチャート: 判断 516"/>
        <xdr:cNvSpPr/>
      </xdr:nvSpPr>
      <xdr:spPr>
        <a:xfrm>
          <a:off x="13652500" y="644946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36</xdr:row>
      <xdr:rowOff>52493</xdr:rowOff>
    </xdr:from>
    <xdr:ext cx="378565" cy="259045"/>
    <xdr:sp macro="" textlink="">
      <xdr:nvSpPr>
        <xdr:cNvPr id="518" name="テキスト ボックス 517"/>
        <xdr:cNvSpPr txBox="1"/>
      </xdr:nvSpPr>
      <xdr:spPr>
        <a:xfrm>
          <a:off x="13514017" y="62246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86843</xdr:rowOff>
    </xdr:from>
    <xdr:to>
      <xdr:col>67</xdr:col>
      <xdr:colOff>101600</xdr:colOff>
      <xdr:row>38</xdr:row>
      <xdr:rowOff>16993</xdr:rowOff>
    </xdr:to>
    <xdr:sp macro="" textlink="">
      <xdr:nvSpPr>
        <xdr:cNvPr id="519" name="フローチャート: 判断 518"/>
        <xdr:cNvSpPr/>
      </xdr:nvSpPr>
      <xdr:spPr>
        <a:xfrm>
          <a:off x="12763500" y="6430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8120</xdr:rowOff>
    </xdr:from>
    <xdr:ext cx="469744" cy="259045"/>
    <xdr:sp macro="" textlink="">
      <xdr:nvSpPr>
        <xdr:cNvPr id="520" name="テキスト ボックス 519"/>
        <xdr:cNvSpPr txBox="1"/>
      </xdr:nvSpPr>
      <xdr:spPr>
        <a:xfrm>
          <a:off x="12579428" y="6523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1" name="テキスト ボックス 520"/>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2" name="テキスト ボックス 521"/>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3" name="テキスト ボックス 522"/>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4" name="テキスト ボックス 523"/>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5" name="テキスト ボックス 524"/>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144678</xdr:rowOff>
    </xdr:from>
    <xdr:to>
      <xdr:col>85</xdr:col>
      <xdr:colOff>177800</xdr:colOff>
      <xdr:row>38</xdr:row>
      <xdr:rowOff>74828</xdr:rowOff>
    </xdr:to>
    <xdr:sp macro="" textlink="">
      <xdr:nvSpPr>
        <xdr:cNvPr id="526" name="楕円 525"/>
        <xdr:cNvSpPr/>
      </xdr:nvSpPr>
      <xdr:spPr>
        <a:xfrm>
          <a:off x="16268700" y="6488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73899</xdr:rowOff>
    </xdr:from>
    <xdr:ext cx="313932" cy="259045"/>
    <xdr:sp macro="" textlink="">
      <xdr:nvSpPr>
        <xdr:cNvPr id="527" name="災害復旧事業費該当値テキスト"/>
        <xdr:cNvSpPr txBox="1"/>
      </xdr:nvSpPr>
      <xdr:spPr>
        <a:xfrm>
          <a:off x="16370300" y="641754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86042</xdr:rowOff>
    </xdr:from>
    <xdr:to>
      <xdr:col>81</xdr:col>
      <xdr:colOff>101600</xdr:colOff>
      <xdr:row>38</xdr:row>
      <xdr:rowOff>16193</xdr:rowOff>
    </xdr:to>
    <xdr:sp macro="" textlink="">
      <xdr:nvSpPr>
        <xdr:cNvPr id="528" name="楕円 527"/>
        <xdr:cNvSpPr/>
      </xdr:nvSpPr>
      <xdr:spPr>
        <a:xfrm>
          <a:off x="15430500" y="642969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32719</xdr:rowOff>
    </xdr:from>
    <xdr:ext cx="469744" cy="259045"/>
    <xdr:sp macro="" textlink="">
      <xdr:nvSpPr>
        <xdr:cNvPr id="529" name="テキスト ボックス 528"/>
        <xdr:cNvSpPr txBox="1"/>
      </xdr:nvSpPr>
      <xdr:spPr>
        <a:xfrm>
          <a:off x="15246428" y="6204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123018</xdr:rowOff>
    </xdr:from>
    <xdr:to>
      <xdr:col>76</xdr:col>
      <xdr:colOff>165100</xdr:colOff>
      <xdr:row>38</xdr:row>
      <xdr:rowOff>53169</xdr:rowOff>
    </xdr:to>
    <xdr:sp macro="" textlink="">
      <xdr:nvSpPr>
        <xdr:cNvPr id="530" name="楕円 529"/>
        <xdr:cNvSpPr/>
      </xdr:nvSpPr>
      <xdr:spPr>
        <a:xfrm>
          <a:off x="14541500" y="646666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38</xdr:row>
      <xdr:rowOff>44296</xdr:rowOff>
    </xdr:from>
    <xdr:ext cx="378565" cy="259045"/>
    <xdr:sp macro="" textlink="">
      <xdr:nvSpPr>
        <xdr:cNvPr id="531" name="テキスト ボックス 530"/>
        <xdr:cNvSpPr txBox="1"/>
      </xdr:nvSpPr>
      <xdr:spPr>
        <a:xfrm>
          <a:off x="14403017" y="65593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120618</xdr:rowOff>
    </xdr:from>
    <xdr:to>
      <xdr:col>72</xdr:col>
      <xdr:colOff>38100</xdr:colOff>
      <xdr:row>38</xdr:row>
      <xdr:rowOff>50768</xdr:rowOff>
    </xdr:to>
    <xdr:sp macro="" textlink="">
      <xdr:nvSpPr>
        <xdr:cNvPr id="532" name="楕円 531"/>
        <xdr:cNvSpPr/>
      </xdr:nvSpPr>
      <xdr:spPr>
        <a:xfrm>
          <a:off x="13652500" y="6464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38</xdr:row>
      <xdr:rowOff>41895</xdr:rowOff>
    </xdr:from>
    <xdr:ext cx="378565" cy="259045"/>
    <xdr:sp macro="" textlink="">
      <xdr:nvSpPr>
        <xdr:cNvPr id="533" name="テキスト ボックス 532"/>
        <xdr:cNvSpPr txBox="1"/>
      </xdr:nvSpPr>
      <xdr:spPr>
        <a:xfrm>
          <a:off x="13514017" y="65569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36494</xdr:rowOff>
    </xdr:from>
    <xdr:to>
      <xdr:col>67</xdr:col>
      <xdr:colOff>101600</xdr:colOff>
      <xdr:row>37</xdr:row>
      <xdr:rowOff>138094</xdr:rowOff>
    </xdr:to>
    <xdr:sp macro="" textlink="">
      <xdr:nvSpPr>
        <xdr:cNvPr id="534" name="楕円 533"/>
        <xdr:cNvSpPr/>
      </xdr:nvSpPr>
      <xdr:spPr>
        <a:xfrm>
          <a:off x="12763500" y="6380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154621</xdr:rowOff>
    </xdr:from>
    <xdr:ext cx="469744" cy="259045"/>
    <xdr:sp macro="" textlink="">
      <xdr:nvSpPr>
        <xdr:cNvPr id="535" name="テキスト ボックス 534"/>
        <xdr:cNvSpPr txBox="1"/>
      </xdr:nvSpPr>
      <xdr:spPr>
        <a:xfrm>
          <a:off x="12579428" y="61553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6" name="正方形/長方形 535"/>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7" name="正方形/長方形 536"/>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8" name="正方形/長方形 537"/>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9" name="正方形/長方形 538"/>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0" name="正方形/長方形 539"/>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1" name="正方形/長方形 540"/>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2" name="正方形/長方形 541"/>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3" name="正方形/長方形 542"/>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4" name="テキスト ボックス 543"/>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5" name="直線コネクタ 544"/>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6" name="直線コネクタ 545"/>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7" name="テキスト ボックス 546"/>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48" name="直線コネクタ 547"/>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49" name="テキスト ボックス 548"/>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0"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1" name="直線コネクタ 550"/>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2"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3" name="直線コネクタ 552"/>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4"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5" name="直線コネクタ 554"/>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6" name="直線コネクタ 555"/>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7"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58" name="フローチャート: 判断 557"/>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59" name="直線コネクタ 558"/>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0" name="フローチャート: 判断 559"/>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1" name="テキスト ボックス 560"/>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2" name="直線コネクタ 561"/>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3" name="フローチャート: 判断 562"/>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4" name="テキスト ボックス 563"/>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5" name="直線コネクタ 564"/>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6" name="フローチャート: 判断 565"/>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7" name="テキスト ボックス 566"/>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68" name="フローチャート: 判断 567"/>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69" name="テキスト ボックス 568"/>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0" name="テキスト ボックス 569"/>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1" name="テキスト ボックス 570"/>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2" name="テキスト ボックス 571"/>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3" name="テキスト ボックス 572"/>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4" name="テキスト ボックス 573"/>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5" name="楕円 574"/>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6"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7" name="楕円 576"/>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78" name="テキスト ボックス 577"/>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79" name="楕円 578"/>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0" name="テキスト ボックス 579"/>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1" name="楕円 580"/>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2" name="テキスト ボックス 581"/>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3" name="楕円 582"/>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4" name="テキスト ボックス 583"/>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5" name="正方形/長方形 584"/>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6" name="正方形/長方形 585"/>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7" name="正方形/長方形 586"/>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88" name="正方形/長方形 587"/>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89" name="正方形/長方形 588"/>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0" name="正方形/長方形 589"/>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1" name="正方形/長方形 590"/>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2" name="正方形/長方形 591"/>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3" name="テキスト ボックス 592"/>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4" name="直線コネクタ 593"/>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595" name="直線コネクタ 594"/>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596" name="テキスト ボックス 595"/>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597" name="直線コネクタ 596"/>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598" name="テキスト ボックス 597"/>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599" name="直線コネクタ 598"/>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0" name="テキスト ボックス 599"/>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1" name="直線コネクタ 600"/>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02" name="テキスト ボックス 601"/>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3" name="直線コネクタ 602"/>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04" name="テキスト ボックス 603"/>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5" name="直線コネクタ 604"/>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6" name="テキスト ボックス 605"/>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7"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30582</xdr:rowOff>
    </xdr:from>
    <xdr:to>
      <xdr:col>85</xdr:col>
      <xdr:colOff>126364</xdr:colOff>
      <xdr:row>77</xdr:row>
      <xdr:rowOff>146120</xdr:rowOff>
    </xdr:to>
    <xdr:cxnSp macro="">
      <xdr:nvCxnSpPr>
        <xdr:cNvPr id="608" name="直線コネクタ 607"/>
        <xdr:cNvCxnSpPr/>
      </xdr:nvCxnSpPr>
      <xdr:spPr>
        <a:xfrm flipV="1">
          <a:off x="16317595" y="12203532"/>
          <a:ext cx="1269" cy="11442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149947</xdr:rowOff>
    </xdr:from>
    <xdr:ext cx="534377" cy="259045"/>
    <xdr:sp macro="" textlink="">
      <xdr:nvSpPr>
        <xdr:cNvPr id="609" name="公債費最小値テキスト"/>
        <xdr:cNvSpPr txBox="1"/>
      </xdr:nvSpPr>
      <xdr:spPr>
        <a:xfrm>
          <a:off x="16370300" y="13351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146120</xdr:rowOff>
    </xdr:from>
    <xdr:to>
      <xdr:col>86</xdr:col>
      <xdr:colOff>25400</xdr:colOff>
      <xdr:row>77</xdr:row>
      <xdr:rowOff>146120</xdr:rowOff>
    </xdr:to>
    <xdr:cxnSp macro="">
      <xdr:nvCxnSpPr>
        <xdr:cNvPr id="610" name="直線コネクタ 609"/>
        <xdr:cNvCxnSpPr/>
      </xdr:nvCxnSpPr>
      <xdr:spPr>
        <a:xfrm>
          <a:off x="16230600" y="13347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148709</xdr:rowOff>
    </xdr:from>
    <xdr:ext cx="534377" cy="259045"/>
    <xdr:sp macro="" textlink="">
      <xdr:nvSpPr>
        <xdr:cNvPr id="611" name="公債費最大値テキスト"/>
        <xdr:cNvSpPr txBox="1"/>
      </xdr:nvSpPr>
      <xdr:spPr>
        <a:xfrm>
          <a:off x="16370300" y="11978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72,728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30582</xdr:rowOff>
    </xdr:from>
    <xdr:to>
      <xdr:col>86</xdr:col>
      <xdr:colOff>25400</xdr:colOff>
      <xdr:row>71</xdr:row>
      <xdr:rowOff>30582</xdr:rowOff>
    </xdr:to>
    <xdr:cxnSp macro="">
      <xdr:nvCxnSpPr>
        <xdr:cNvPr id="612" name="直線コネクタ 611"/>
        <xdr:cNvCxnSpPr/>
      </xdr:nvCxnSpPr>
      <xdr:spPr>
        <a:xfrm>
          <a:off x="16230600" y="12203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73</xdr:row>
      <xdr:rowOff>163799</xdr:rowOff>
    </xdr:from>
    <xdr:to>
      <xdr:col>85</xdr:col>
      <xdr:colOff>127000</xdr:colOff>
      <xdr:row>73</xdr:row>
      <xdr:rowOff>164656</xdr:rowOff>
    </xdr:to>
    <xdr:cxnSp macro="">
      <xdr:nvCxnSpPr>
        <xdr:cNvPr id="613" name="直線コネクタ 612"/>
        <xdr:cNvCxnSpPr/>
      </xdr:nvCxnSpPr>
      <xdr:spPr>
        <a:xfrm flipV="1">
          <a:off x="15481300" y="12679649"/>
          <a:ext cx="838200" cy="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24312</xdr:rowOff>
    </xdr:from>
    <xdr:ext cx="534377" cy="259045"/>
    <xdr:sp macro="" textlink="">
      <xdr:nvSpPr>
        <xdr:cNvPr id="614" name="公債費平均値テキスト"/>
        <xdr:cNvSpPr txBox="1"/>
      </xdr:nvSpPr>
      <xdr:spPr>
        <a:xfrm>
          <a:off x="16370300" y="128830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45885</xdr:rowOff>
    </xdr:from>
    <xdr:to>
      <xdr:col>85</xdr:col>
      <xdr:colOff>177800</xdr:colOff>
      <xdr:row>75</xdr:row>
      <xdr:rowOff>147486</xdr:rowOff>
    </xdr:to>
    <xdr:sp macro="" textlink="">
      <xdr:nvSpPr>
        <xdr:cNvPr id="615" name="フローチャート: 判断 614"/>
        <xdr:cNvSpPr/>
      </xdr:nvSpPr>
      <xdr:spPr>
        <a:xfrm>
          <a:off x="16268700" y="1290463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73</xdr:row>
      <xdr:rowOff>164656</xdr:rowOff>
    </xdr:from>
    <xdr:to>
      <xdr:col>81</xdr:col>
      <xdr:colOff>50800</xdr:colOff>
      <xdr:row>74</xdr:row>
      <xdr:rowOff>9322</xdr:rowOff>
    </xdr:to>
    <xdr:cxnSp macro="">
      <xdr:nvCxnSpPr>
        <xdr:cNvPr id="616" name="直線コネクタ 615"/>
        <xdr:cNvCxnSpPr/>
      </xdr:nvCxnSpPr>
      <xdr:spPr>
        <a:xfrm flipV="1">
          <a:off x="14592300" y="12680506"/>
          <a:ext cx="889000" cy="16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30493</xdr:rowOff>
    </xdr:from>
    <xdr:to>
      <xdr:col>81</xdr:col>
      <xdr:colOff>101600</xdr:colOff>
      <xdr:row>75</xdr:row>
      <xdr:rowOff>132093</xdr:rowOff>
    </xdr:to>
    <xdr:sp macro="" textlink="">
      <xdr:nvSpPr>
        <xdr:cNvPr id="617" name="フローチャート: 判断 616"/>
        <xdr:cNvSpPr/>
      </xdr:nvSpPr>
      <xdr:spPr>
        <a:xfrm>
          <a:off x="15430500" y="1288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123220</xdr:rowOff>
    </xdr:from>
    <xdr:ext cx="534377" cy="259045"/>
    <xdr:sp macro="" textlink="">
      <xdr:nvSpPr>
        <xdr:cNvPr id="618" name="テキスト ボックス 617"/>
        <xdr:cNvSpPr txBox="1"/>
      </xdr:nvSpPr>
      <xdr:spPr>
        <a:xfrm>
          <a:off x="15214111" y="12981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9322</xdr:rowOff>
    </xdr:from>
    <xdr:to>
      <xdr:col>76</xdr:col>
      <xdr:colOff>114300</xdr:colOff>
      <xdr:row>74</xdr:row>
      <xdr:rowOff>36982</xdr:rowOff>
    </xdr:to>
    <xdr:cxnSp macro="">
      <xdr:nvCxnSpPr>
        <xdr:cNvPr id="619" name="直線コネクタ 618"/>
        <xdr:cNvCxnSpPr/>
      </xdr:nvCxnSpPr>
      <xdr:spPr>
        <a:xfrm flipV="1">
          <a:off x="13703300" y="12696622"/>
          <a:ext cx="889000" cy="27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20453</xdr:rowOff>
    </xdr:from>
    <xdr:to>
      <xdr:col>76</xdr:col>
      <xdr:colOff>165100</xdr:colOff>
      <xdr:row>75</xdr:row>
      <xdr:rowOff>122053</xdr:rowOff>
    </xdr:to>
    <xdr:sp macro="" textlink="">
      <xdr:nvSpPr>
        <xdr:cNvPr id="620" name="フローチャート: 判断 619"/>
        <xdr:cNvSpPr/>
      </xdr:nvSpPr>
      <xdr:spPr>
        <a:xfrm>
          <a:off x="14541500" y="12879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113180</xdr:rowOff>
    </xdr:from>
    <xdr:ext cx="534377" cy="259045"/>
    <xdr:sp macro="" textlink="">
      <xdr:nvSpPr>
        <xdr:cNvPr id="621" name="テキスト ボックス 620"/>
        <xdr:cNvSpPr txBox="1"/>
      </xdr:nvSpPr>
      <xdr:spPr>
        <a:xfrm>
          <a:off x="14325111" y="12971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28810</xdr:rowOff>
    </xdr:from>
    <xdr:to>
      <xdr:col>71</xdr:col>
      <xdr:colOff>177800</xdr:colOff>
      <xdr:row>74</xdr:row>
      <xdr:rowOff>36982</xdr:rowOff>
    </xdr:to>
    <xdr:cxnSp macro="">
      <xdr:nvCxnSpPr>
        <xdr:cNvPr id="622" name="直線コネクタ 621"/>
        <xdr:cNvCxnSpPr/>
      </xdr:nvCxnSpPr>
      <xdr:spPr>
        <a:xfrm>
          <a:off x="12814300" y="12716110"/>
          <a:ext cx="889000" cy="8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30797</xdr:rowOff>
    </xdr:from>
    <xdr:to>
      <xdr:col>72</xdr:col>
      <xdr:colOff>38100</xdr:colOff>
      <xdr:row>75</xdr:row>
      <xdr:rowOff>132397</xdr:rowOff>
    </xdr:to>
    <xdr:sp macro="" textlink="">
      <xdr:nvSpPr>
        <xdr:cNvPr id="623" name="フローチャート: 判断 622"/>
        <xdr:cNvSpPr/>
      </xdr:nvSpPr>
      <xdr:spPr>
        <a:xfrm>
          <a:off x="13652500" y="1288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123525</xdr:rowOff>
    </xdr:from>
    <xdr:ext cx="534377" cy="259045"/>
    <xdr:sp macro="" textlink="">
      <xdr:nvSpPr>
        <xdr:cNvPr id="624" name="テキスト ボックス 623"/>
        <xdr:cNvSpPr txBox="1"/>
      </xdr:nvSpPr>
      <xdr:spPr>
        <a:xfrm>
          <a:off x="13436111" y="12982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67240</xdr:rowOff>
    </xdr:from>
    <xdr:to>
      <xdr:col>67</xdr:col>
      <xdr:colOff>101600</xdr:colOff>
      <xdr:row>75</xdr:row>
      <xdr:rowOff>168839</xdr:rowOff>
    </xdr:to>
    <xdr:sp macro="" textlink="">
      <xdr:nvSpPr>
        <xdr:cNvPr id="625" name="フローチャート: 判断 624"/>
        <xdr:cNvSpPr/>
      </xdr:nvSpPr>
      <xdr:spPr>
        <a:xfrm>
          <a:off x="12763500" y="1292599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159968</xdr:rowOff>
    </xdr:from>
    <xdr:ext cx="534377" cy="259045"/>
    <xdr:sp macro="" textlink="">
      <xdr:nvSpPr>
        <xdr:cNvPr id="626" name="テキスト ボックス 625"/>
        <xdr:cNvSpPr txBox="1"/>
      </xdr:nvSpPr>
      <xdr:spPr>
        <a:xfrm>
          <a:off x="12547111" y="13018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7" name="テキスト ボックス 626"/>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28" name="テキスト ボックス 627"/>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29" name="テキスト ボックス 628"/>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0" name="テキスト ボックス 629"/>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1" name="テキスト ボックス 630"/>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112999</xdr:rowOff>
    </xdr:from>
    <xdr:to>
      <xdr:col>85</xdr:col>
      <xdr:colOff>177800</xdr:colOff>
      <xdr:row>74</xdr:row>
      <xdr:rowOff>43149</xdr:rowOff>
    </xdr:to>
    <xdr:sp macro="" textlink="">
      <xdr:nvSpPr>
        <xdr:cNvPr id="632" name="楕円 631"/>
        <xdr:cNvSpPr/>
      </xdr:nvSpPr>
      <xdr:spPr>
        <a:xfrm>
          <a:off x="16268700" y="12628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72</xdr:row>
      <xdr:rowOff>135876</xdr:rowOff>
    </xdr:from>
    <xdr:ext cx="534377" cy="259045"/>
    <xdr:sp macro="" textlink="">
      <xdr:nvSpPr>
        <xdr:cNvPr id="633" name="公債費該当値テキスト"/>
        <xdr:cNvSpPr txBox="1"/>
      </xdr:nvSpPr>
      <xdr:spPr>
        <a:xfrm>
          <a:off x="16370300" y="12480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73</xdr:row>
      <xdr:rowOff>113856</xdr:rowOff>
    </xdr:from>
    <xdr:to>
      <xdr:col>81</xdr:col>
      <xdr:colOff>101600</xdr:colOff>
      <xdr:row>74</xdr:row>
      <xdr:rowOff>44006</xdr:rowOff>
    </xdr:to>
    <xdr:sp macro="" textlink="">
      <xdr:nvSpPr>
        <xdr:cNvPr id="634" name="楕円 633"/>
        <xdr:cNvSpPr/>
      </xdr:nvSpPr>
      <xdr:spPr>
        <a:xfrm>
          <a:off x="15430500" y="12629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72</xdr:row>
      <xdr:rowOff>60533</xdr:rowOff>
    </xdr:from>
    <xdr:ext cx="534377" cy="259045"/>
    <xdr:sp macro="" textlink="">
      <xdr:nvSpPr>
        <xdr:cNvPr id="635" name="テキスト ボックス 634"/>
        <xdr:cNvSpPr txBox="1"/>
      </xdr:nvSpPr>
      <xdr:spPr>
        <a:xfrm>
          <a:off x="15214111" y="12404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73</xdr:row>
      <xdr:rowOff>129972</xdr:rowOff>
    </xdr:from>
    <xdr:to>
      <xdr:col>76</xdr:col>
      <xdr:colOff>165100</xdr:colOff>
      <xdr:row>74</xdr:row>
      <xdr:rowOff>60122</xdr:rowOff>
    </xdr:to>
    <xdr:sp macro="" textlink="">
      <xdr:nvSpPr>
        <xdr:cNvPr id="636" name="楕円 635"/>
        <xdr:cNvSpPr/>
      </xdr:nvSpPr>
      <xdr:spPr>
        <a:xfrm>
          <a:off x="14541500" y="12645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72</xdr:row>
      <xdr:rowOff>76649</xdr:rowOff>
    </xdr:from>
    <xdr:ext cx="534377" cy="259045"/>
    <xdr:sp macro="" textlink="">
      <xdr:nvSpPr>
        <xdr:cNvPr id="637" name="テキスト ボックス 636"/>
        <xdr:cNvSpPr txBox="1"/>
      </xdr:nvSpPr>
      <xdr:spPr>
        <a:xfrm>
          <a:off x="14325111" y="12421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73</xdr:row>
      <xdr:rowOff>157632</xdr:rowOff>
    </xdr:from>
    <xdr:to>
      <xdr:col>72</xdr:col>
      <xdr:colOff>38100</xdr:colOff>
      <xdr:row>74</xdr:row>
      <xdr:rowOff>87782</xdr:rowOff>
    </xdr:to>
    <xdr:sp macro="" textlink="">
      <xdr:nvSpPr>
        <xdr:cNvPr id="638" name="楕円 637"/>
        <xdr:cNvSpPr/>
      </xdr:nvSpPr>
      <xdr:spPr>
        <a:xfrm>
          <a:off x="13652500" y="12673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72</xdr:row>
      <xdr:rowOff>104309</xdr:rowOff>
    </xdr:from>
    <xdr:ext cx="534377" cy="259045"/>
    <xdr:sp macro="" textlink="">
      <xdr:nvSpPr>
        <xdr:cNvPr id="639" name="テキスト ボックス 638"/>
        <xdr:cNvSpPr txBox="1"/>
      </xdr:nvSpPr>
      <xdr:spPr>
        <a:xfrm>
          <a:off x="13436111" y="12448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149460</xdr:rowOff>
    </xdr:from>
    <xdr:to>
      <xdr:col>67</xdr:col>
      <xdr:colOff>101600</xdr:colOff>
      <xdr:row>74</xdr:row>
      <xdr:rowOff>79610</xdr:rowOff>
    </xdr:to>
    <xdr:sp macro="" textlink="">
      <xdr:nvSpPr>
        <xdr:cNvPr id="640" name="楕円 639"/>
        <xdr:cNvSpPr/>
      </xdr:nvSpPr>
      <xdr:spPr>
        <a:xfrm>
          <a:off x="12763500" y="12665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72</xdr:row>
      <xdr:rowOff>96137</xdr:rowOff>
    </xdr:from>
    <xdr:ext cx="534377" cy="259045"/>
    <xdr:sp macro="" textlink="">
      <xdr:nvSpPr>
        <xdr:cNvPr id="641" name="テキスト ボックス 640"/>
        <xdr:cNvSpPr txBox="1"/>
      </xdr:nvSpPr>
      <xdr:spPr>
        <a:xfrm>
          <a:off x="12547111" y="12440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2" name="正方形/長方形 641"/>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3" name="正方形/長方形 642"/>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4" name="正方形/長方形 643"/>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5" name="正方形/長方形 644"/>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6" name="正方形/長方形 645"/>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7" name="正方形/長方形 646"/>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48" name="正方形/長方形 647"/>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49" name="正方形/長方形 648"/>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0" name="テキスト ボックス 649"/>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1" name="直線コネクタ 650"/>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2" name="直線コネクタ 651"/>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53" name="テキスト ボックス 652"/>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54" name="直線コネクタ 653"/>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55" name="テキスト ボックス 654"/>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56" name="直線コネクタ 655"/>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57" name="テキスト ボックス 656"/>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58" name="直線コネクタ 657"/>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59" name="テキスト ボックス 658"/>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0" name="直線コネクタ 659"/>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1" name="テキスト ボックス 660"/>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2"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106256</xdr:rowOff>
    </xdr:from>
    <xdr:to>
      <xdr:col>85</xdr:col>
      <xdr:colOff>126364</xdr:colOff>
      <xdr:row>98</xdr:row>
      <xdr:rowOff>129267</xdr:rowOff>
    </xdr:to>
    <xdr:cxnSp macro="">
      <xdr:nvCxnSpPr>
        <xdr:cNvPr id="663" name="直線コネクタ 662"/>
        <xdr:cNvCxnSpPr/>
      </xdr:nvCxnSpPr>
      <xdr:spPr>
        <a:xfrm flipV="1">
          <a:off x="16317595" y="15879656"/>
          <a:ext cx="1269" cy="1051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133094</xdr:rowOff>
    </xdr:from>
    <xdr:ext cx="469744" cy="259045"/>
    <xdr:sp macro="" textlink="">
      <xdr:nvSpPr>
        <xdr:cNvPr id="664" name="積立金最小値テキスト"/>
        <xdr:cNvSpPr txBox="1"/>
      </xdr:nvSpPr>
      <xdr:spPr>
        <a:xfrm>
          <a:off x="16370300" y="16935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129267</xdr:rowOff>
    </xdr:from>
    <xdr:to>
      <xdr:col>86</xdr:col>
      <xdr:colOff>25400</xdr:colOff>
      <xdr:row>98</xdr:row>
      <xdr:rowOff>129267</xdr:rowOff>
    </xdr:to>
    <xdr:cxnSp macro="">
      <xdr:nvCxnSpPr>
        <xdr:cNvPr id="665" name="直線コネクタ 664"/>
        <xdr:cNvCxnSpPr/>
      </xdr:nvCxnSpPr>
      <xdr:spPr>
        <a:xfrm>
          <a:off x="16230600" y="169313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91</xdr:row>
      <xdr:rowOff>52933</xdr:rowOff>
    </xdr:from>
    <xdr:ext cx="599010" cy="259045"/>
    <xdr:sp macro="" textlink="">
      <xdr:nvSpPr>
        <xdr:cNvPr id="666" name="積立金最大値テキスト"/>
        <xdr:cNvSpPr txBox="1"/>
      </xdr:nvSpPr>
      <xdr:spPr>
        <a:xfrm>
          <a:off x="16370300" y="15654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92</xdr:row>
      <xdr:rowOff>106256</xdr:rowOff>
    </xdr:from>
    <xdr:to>
      <xdr:col>86</xdr:col>
      <xdr:colOff>25400</xdr:colOff>
      <xdr:row>92</xdr:row>
      <xdr:rowOff>106256</xdr:rowOff>
    </xdr:to>
    <xdr:cxnSp macro="">
      <xdr:nvCxnSpPr>
        <xdr:cNvPr id="667" name="直線コネクタ 666"/>
        <xdr:cNvCxnSpPr/>
      </xdr:nvCxnSpPr>
      <xdr:spPr>
        <a:xfrm>
          <a:off x="16230600" y="15879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129267</xdr:rowOff>
    </xdr:from>
    <xdr:to>
      <xdr:col>85</xdr:col>
      <xdr:colOff>127000</xdr:colOff>
      <xdr:row>98</xdr:row>
      <xdr:rowOff>130918</xdr:rowOff>
    </xdr:to>
    <xdr:cxnSp macro="">
      <xdr:nvCxnSpPr>
        <xdr:cNvPr id="668" name="直線コネクタ 667"/>
        <xdr:cNvCxnSpPr/>
      </xdr:nvCxnSpPr>
      <xdr:spPr>
        <a:xfrm flipV="1">
          <a:off x="15481300" y="16931367"/>
          <a:ext cx="838200" cy="1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15701</xdr:rowOff>
    </xdr:from>
    <xdr:ext cx="534377" cy="259045"/>
    <xdr:sp macro="" textlink="">
      <xdr:nvSpPr>
        <xdr:cNvPr id="669" name="積立金平均値テキスト"/>
        <xdr:cNvSpPr txBox="1"/>
      </xdr:nvSpPr>
      <xdr:spPr>
        <a:xfrm>
          <a:off x="16370300" y="166463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164274</xdr:rowOff>
    </xdr:from>
    <xdr:to>
      <xdr:col>85</xdr:col>
      <xdr:colOff>177800</xdr:colOff>
      <xdr:row>98</xdr:row>
      <xdr:rowOff>94424</xdr:rowOff>
    </xdr:to>
    <xdr:sp macro="" textlink="">
      <xdr:nvSpPr>
        <xdr:cNvPr id="670" name="フローチャート: 判断 669"/>
        <xdr:cNvSpPr/>
      </xdr:nvSpPr>
      <xdr:spPr>
        <a:xfrm>
          <a:off x="16268700" y="16794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130918</xdr:rowOff>
    </xdr:from>
    <xdr:to>
      <xdr:col>81</xdr:col>
      <xdr:colOff>50800</xdr:colOff>
      <xdr:row>98</xdr:row>
      <xdr:rowOff>136130</xdr:rowOff>
    </xdr:to>
    <xdr:cxnSp macro="">
      <xdr:nvCxnSpPr>
        <xdr:cNvPr id="671" name="直線コネクタ 670"/>
        <xdr:cNvCxnSpPr/>
      </xdr:nvCxnSpPr>
      <xdr:spPr>
        <a:xfrm flipV="1">
          <a:off x="14592300" y="16933018"/>
          <a:ext cx="889000" cy="5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159707</xdr:rowOff>
    </xdr:from>
    <xdr:to>
      <xdr:col>81</xdr:col>
      <xdr:colOff>101600</xdr:colOff>
      <xdr:row>98</xdr:row>
      <xdr:rowOff>89857</xdr:rowOff>
    </xdr:to>
    <xdr:sp macro="" textlink="">
      <xdr:nvSpPr>
        <xdr:cNvPr id="672" name="フローチャート: 判断 671"/>
        <xdr:cNvSpPr/>
      </xdr:nvSpPr>
      <xdr:spPr>
        <a:xfrm>
          <a:off x="15430500" y="16790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106384</xdr:rowOff>
    </xdr:from>
    <xdr:ext cx="534377" cy="259045"/>
    <xdr:sp macro="" textlink="">
      <xdr:nvSpPr>
        <xdr:cNvPr id="673" name="テキスト ボックス 672"/>
        <xdr:cNvSpPr txBox="1"/>
      </xdr:nvSpPr>
      <xdr:spPr>
        <a:xfrm>
          <a:off x="15214111" y="16565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115012</xdr:rowOff>
    </xdr:from>
    <xdr:to>
      <xdr:col>76</xdr:col>
      <xdr:colOff>114300</xdr:colOff>
      <xdr:row>98</xdr:row>
      <xdr:rowOff>136130</xdr:rowOff>
    </xdr:to>
    <xdr:cxnSp macro="">
      <xdr:nvCxnSpPr>
        <xdr:cNvPr id="674" name="直線コネクタ 673"/>
        <xdr:cNvCxnSpPr/>
      </xdr:nvCxnSpPr>
      <xdr:spPr>
        <a:xfrm>
          <a:off x="13703300" y="16917112"/>
          <a:ext cx="889000" cy="21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160575</xdr:rowOff>
    </xdr:from>
    <xdr:to>
      <xdr:col>76</xdr:col>
      <xdr:colOff>165100</xdr:colOff>
      <xdr:row>98</xdr:row>
      <xdr:rowOff>90725</xdr:rowOff>
    </xdr:to>
    <xdr:sp macro="" textlink="">
      <xdr:nvSpPr>
        <xdr:cNvPr id="675" name="フローチャート: 判断 674"/>
        <xdr:cNvSpPr/>
      </xdr:nvSpPr>
      <xdr:spPr>
        <a:xfrm>
          <a:off x="14541500" y="16791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107252</xdr:rowOff>
    </xdr:from>
    <xdr:ext cx="534377" cy="259045"/>
    <xdr:sp macro="" textlink="">
      <xdr:nvSpPr>
        <xdr:cNvPr id="676" name="テキスト ボックス 675"/>
        <xdr:cNvSpPr txBox="1"/>
      </xdr:nvSpPr>
      <xdr:spPr>
        <a:xfrm>
          <a:off x="14325111" y="16566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115012</xdr:rowOff>
    </xdr:from>
    <xdr:to>
      <xdr:col>71</xdr:col>
      <xdr:colOff>177800</xdr:colOff>
      <xdr:row>98</xdr:row>
      <xdr:rowOff>136810</xdr:rowOff>
    </xdr:to>
    <xdr:cxnSp macro="">
      <xdr:nvCxnSpPr>
        <xdr:cNvPr id="677" name="直線コネクタ 676"/>
        <xdr:cNvCxnSpPr/>
      </xdr:nvCxnSpPr>
      <xdr:spPr>
        <a:xfrm flipV="1">
          <a:off x="12814300" y="16917112"/>
          <a:ext cx="889000" cy="21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161421</xdr:rowOff>
    </xdr:from>
    <xdr:to>
      <xdr:col>72</xdr:col>
      <xdr:colOff>38100</xdr:colOff>
      <xdr:row>98</xdr:row>
      <xdr:rowOff>91571</xdr:rowOff>
    </xdr:to>
    <xdr:sp macro="" textlink="">
      <xdr:nvSpPr>
        <xdr:cNvPr id="678" name="フローチャート: 判断 677"/>
        <xdr:cNvSpPr/>
      </xdr:nvSpPr>
      <xdr:spPr>
        <a:xfrm>
          <a:off x="13652500" y="16792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108098</xdr:rowOff>
    </xdr:from>
    <xdr:ext cx="534377" cy="259045"/>
    <xdr:sp macro="" textlink="">
      <xdr:nvSpPr>
        <xdr:cNvPr id="679" name="テキスト ボックス 678"/>
        <xdr:cNvSpPr txBox="1"/>
      </xdr:nvSpPr>
      <xdr:spPr>
        <a:xfrm>
          <a:off x="13436111" y="16567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27443</xdr:rowOff>
    </xdr:from>
    <xdr:to>
      <xdr:col>67</xdr:col>
      <xdr:colOff>101600</xdr:colOff>
      <xdr:row>98</xdr:row>
      <xdr:rowOff>129043</xdr:rowOff>
    </xdr:to>
    <xdr:sp macro="" textlink="">
      <xdr:nvSpPr>
        <xdr:cNvPr id="680" name="フローチャート: 判断 679"/>
        <xdr:cNvSpPr/>
      </xdr:nvSpPr>
      <xdr:spPr>
        <a:xfrm>
          <a:off x="12763500" y="16829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145570</xdr:rowOff>
    </xdr:from>
    <xdr:ext cx="534377" cy="259045"/>
    <xdr:sp macro="" textlink="">
      <xdr:nvSpPr>
        <xdr:cNvPr id="681" name="テキスト ボックス 680"/>
        <xdr:cNvSpPr txBox="1"/>
      </xdr:nvSpPr>
      <xdr:spPr>
        <a:xfrm>
          <a:off x="12547111" y="16604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2" name="テキスト ボックス 681"/>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3" name="テキスト ボックス 682"/>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4" name="テキスト ボックス 683"/>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5" name="テキスト ボックス 684"/>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86" name="テキスト ボックス 685"/>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78467</xdr:rowOff>
    </xdr:from>
    <xdr:to>
      <xdr:col>85</xdr:col>
      <xdr:colOff>177800</xdr:colOff>
      <xdr:row>99</xdr:row>
      <xdr:rowOff>8617</xdr:rowOff>
    </xdr:to>
    <xdr:sp macro="" textlink="">
      <xdr:nvSpPr>
        <xdr:cNvPr id="687" name="楕円 686"/>
        <xdr:cNvSpPr/>
      </xdr:nvSpPr>
      <xdr:spPr>
        <a:xfrm>
          <a:off x="16268700" y="16880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164844</xdr:rowOff>
    </xdr:from>
    <xdr:ext cx="469744" cy="259045"/>
    <xdr:sp macro="" textlink="">
      <xdr:nvSpPr>
        <xdr:cNvPr id="688" name="積立金該当値テキスト"/>
        <xdr:cNvSpPr txBox="1"/>
      </xdr:nvSpPr>
      <xdr:spPr>
        <a:xfrm>
          <a:off x="16370300" y="167954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80118</xdr:rowOff>
    </xdr:from>
    <xdr:to>
      <xdr:col>81</xdr:col>
      <xdr:colOff>101600</xdr:colOff>
      <xdr:row>99</xdr:row>
      <xdr:rowOff>10268</xdr:rowOff>
    </xdr:to>
    <xdr:sp macro="" textlink="">
      <xdr:nvSpPr>
        <xdr:cNvPr id="689" name="楕円 688"/>
        <xdr:cNvSpPr/>
      </xdr:nvSpPr>
      <xdr:spPr>
        <a:xfrm>
          <a:off x="15430500" y="16882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99</xdr:row>
      <xdr:rowOff>1395</xdr:rowOff>
    </xdr:from>
    <xdr:ext cx="469744" cy="259045"/>
    <xdr:sp macro="" textlink="">
      <xdr:nvSpPr>
        <xdr:cNvPr id="690" name="テキスト ボックス 689"/>
        <xdr:cNvSpPr txBox="1"/>
      </xdr:nvSpPr>
      <xdr:spPr>
        <a:xfrm>
          <a:off x="15246428" y="16974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85330</xdr:rowOff>
    </xdr:from>
    <xdr:to>
      <xdr:col>76</xdr:col>
      <xdr:colOff>165100</xdr:colOff>
      <xdr:row>99</xdr:row>
      <xdr:rowOff>15480</xdr:rowOff>
    </xdr:to>
    <xdr:sp macro="" textlink="">
      <xdr:nvSpPr>
        <xdr:cNvPr id="691" name="楕円 690"/>
        <xdr:cNvSpPr/>
      </xdr:nvSpPr>
      <xdr:spPr>
        <a:xfrm>
          <a:off x="14541500" y="16887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99</xdr:row>
      <xdr:rowOff>6607</xdr:rowOff>
    </xdr:from>
    <xdr:ext cx="378565" cy="259045"/>
    <xdr:sp macro="" textlink="">
      <xdr:nvSpPr>
        <xdr:cNvPr id="692" name="テキスト ボックス 691"/>
        <xdr:cNvSpPr txBox="1"/>
      </xdr:nvSpPr>
      <xdr:spPr>
        <a:xfrm>
          <a:off x="14403017" y="169801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64212</xdr:rowOff>
    </xdr:from>
    <xdr:to>
      <xdr:col>72</xdr:col>
      <xdr:colOff>38100</xdr:colOff>
      <xdr:row>98</xdr:row>
      <xdr:rowOff>165812</xdr:rowOff>
    </xdr:to>
    <xdr:sp macro="" textlink="">
      <xdr:nvSpPr>
        <xdr:cNvPr id="693" name="楕円 692"/>
        <xdr:cNvSpPr/>
      </xdr:nvSpPr>
      <xdr:spPr>
        <a:xfrm>
          <a:off x="13652500" y="16866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156939</xdr:rowOff>
    </xdr:from>
    <xdr:ext cx="469744" cy="259045"/>
    <xdr:sp macro="" textlink="">
      <xdr:nvSpPr>
        <xdr:cNvPr id="694" name="テキスト ボックス 693"/>
        <xdr:cNvSpPr txBox="1"/>
      </xdr:nvSpPr>
      <xdr:spPr>
        <a:xfrm>
          <a:off x="13468428" y="16959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86010</xdr:rowOff>
    </xdr:from>
    <xdr:to>
      <xdr:col>67</xdr:col>
      <xdr:colOff>101600</xdr:colOff>
      <xdr:row>99</xdr:row>
      <xdr:rowOff>16160</xdr:rowOff>
    </xdr:to>
    <xdr:sp macro="" textlink="">
      <xdr:nvSpPr>
        <xdr:cNvPr id="695" name="楕円 694"/>
        <xdr:cNvSpPr/>
      </xdr:nvSpPr>
      <xdr:spPr>
        <a:xfrm>
          <a:off x="12763500" y="16888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99</xdr:row>
      <xdr:rowOff>7287</xdr:rowOff>
    </xdr:from>
    <xdr:ext cx="378565" cy="259045"/>
    <xdr:sp macro="" textlink="">
      <xdr:nvSpPr>
        <xdr:cNvPr id="696" name="テキスト ボックス 695"/>
        <xdr:cNvSpPr txBox="1"/>
      </xdr:nvSpPr>
      <xdr:spPr>
        <a:xfrm>
          <a:off x="12625017" y="169808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97" name="正方形/長方形 69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698" name="正方形/長方形 697"/>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699" name="正方形/長方形 698"/>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0" name="正方形/長方形 699"/>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1" name="正方形/長方形 700"/>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2" name="正方形/長方形 701"/>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3" name="正方形/長方形 702"/>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4" name="正方形/長方形 703"/>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5" name="テキスト ボックス 704"/>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6" name="直線コネクタ 705"/>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07" name="直線コネクタ 706"/>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08" name="テキスト ボックス 707"/>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09" name="直線コネクタ 708"/>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10" name="テキスト ボックス 709"/>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1" name="直線コネクタ 710"/>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12" name="テキスト ボックス 711"/>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13" name="直線コネクタ 712"/>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14" name="テキスト ボックス 713"/>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15" name="直線コネクタ 714"/>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16" name="テキスト ボックス 715"/>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7" name="直線コネクタ 716"/>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18" name="テキスト ボックス 717"/>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19"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120650</xdr:rowOff>
    </xdr:from>
    <xdr:to>
      <xdr:col>116</xdr:col>
      <xdr:colOff>62864</xdr:colOff>
      <xdr:row>39</xdr:row>
      <xdr:rowOff>44450</xdr:rowOff>
    </xdr:to>
    <xdr:cxnSp macro="">
      <xdr:nvCxnSpPr>
        <xdr:cNvPr id="720" name="直線コネクタ 719"/>
        <xdr:cNvCxnSpPr/>
      </xdr:nvCxnSpPr>
      <xdr:spPr>
        <a:xfrm flipV="1">
          <a:off x="22159595" y="5435600"/>
          <a:ext cx="1269"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1"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2" name="直線コネクタ 721"/>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67327</xdr:rowOff>
    </xdr:from>
    <xdr:ext cx="469744" cy="259045"/>
    <xdr:sp macro="" textlink="">
      <xdr:nvSpPr>
        <xdr:cNvPr id="723" name="投資及び出資金最大値テキスト"/>
        <xdr:cNvSpPr txBox="1"/>
      </xdr:nvSpPr>
      <xdr:spPr>
        <a:xfrm>
          <a:off x="22212300" y="5210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120650</xdr:rowOff>
    </xdr:from>
    <xdr:to>
      <xdr:col>116</xdr:col>
      <xdr:colOff>152400</xdr:colOff>
      <xdr:row>31</xdr:row>
      <xdr:rowOff>120650</xdr:rowOff>
    </xdr:to>
    <xdr:cxnSp macro="">
      <xdr:nvCxnSpPr>
        <xdr:cNvPr id="724" name="直線コネクタ 723"/>
        <xdr:cNvCxnSpPr/>
      </xdr:nvCxnSpPr>
      <xdr:spPr>
        <a:xfrm>
          <a:off x="22072600" y="5435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94552</xdr:rowOff>
    </xdr:from>
    <xdr:to>
      <xdr:col>116</xdr:col>
      <xdr:colOff>63500</xdr:colOff>
      <xdr:row>38</xdr:row>
      <xdr:rowOff>125984</xdr:rowOff>
    </xdr:to>
    <xdr:cxnSp macro="">
      <xdr:nvCxnSpPr>
        <xdr:cNvPr id="725" name="直線コネクタ 724"/>
        <xdr:cNvCxnSpPr/>
      </xdr:nvCxnSpPr>
      <xdr:spPr>
        <a:xfrm flipV="1">
          <a:off x="21323300" y="6609652"/>
          <a:ext cx="838200" cy="31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50817</xdr:rowOff>
    </xdr:from>
    <xdr:ext cx="378565" cy="259045"/>
    <xdr:sp macro="" textlink="">
      <xdr:nvSpPr>
        <xdr:cNvPr id="726" name="投資及び出資金平均値テキスト"/>
        <xdr:cNvSpPr txBox="1"/>
      </xdr:nvSpPr>
      <xdr:spPr>
        <a:xfrm>
          <a:off x="22212300" y="639446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27940</xdr:rowOff>
    </xdr:from>
    <xdr:to>
      <xdr:col>116</xdr:col>
      <xdr:colOff>114300</xdr:colOff>
      <xdr:row>38</xdr:row>
      <xdr:rowOff>129540</xdr:rowOff>
    </xdr:to>
    <xdr:sp macro="" textlink="">
      <xdr:nvSpPr>
        <xdr:cNvPr id="727" name="フローチャート: 判断 726"/>
        <xdr:cNvSpPr/>
      </xdr:nvSpPr>
      <xdr:spPr>
        <a:xfrm>
          <a:off x="22110700" y="6543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125984</xdr:rowOff>
    </xdr:from>
    <xdr:to>
      <xdr:col>111</xdr:col>
      <xdr:colOff>177800</xdr:colOff>
      <xdr:row>39</xdr:row>
      <xdr:rowOff>42735</xdr:rowOff>
    </xdr:to>
    <xdr:cxnSp macro="">
      <xdr:nvCxnSpPr>
        <xdr:cNvPr id="728" name="直線コネクタ 727"/>
        <xdr:cNvCxnSpPr/>
      </xdr:nvCxnSpPr>
      <xdr:spPr>
        <a:xfrm flipV="1">
          <a:off x="20434300" y="6641084"/>
          <a:ext cx="889000" cy="88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147765</xdr:rowOff>
    </xdr:from>
    <xdr:to>
      <xdr:col>112</xdr:col>
      <xdr:colOff>38100</xdr:colOff>
      <xdr:row>38</xdr:row>
      <xdr:rowOff>77915</xdr:rowOff>
    </xdr:to>
    <xdr:sp macro="" textlink="">
      <xdr:nvSpPr>
        <xdr:cNvPr id="729" name="フローチャート: 判断 728"/>
        <xdr:cNvSpPr/>
      </xdr:nvSpPr>
      <xdr:spPr>
        <a:xfrm>
          <a:off x="21272500" y="6491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94442</xdr:rowOff>
    </xdr:from>
    <xdr:ext cx="378565" cy="259045"/>
    <xdr:sp macro="" textlink="">
      <xdr:nvSpPr>
        <xdr:cNvPr id="730" name="テキスト ボックス 729"/>
        <xdr:cNvSpPr txBox="1"/>
      </xdr:nvSpPr>
      <xdr:spPr>
        <a:xfrm>
          <a:off x="21134017" y="62666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42735</xdr:rowOff>
    </xdr:from>
    <xdr:to>
      <xdr:col>107</xdr:col>
      <xdr:colOff>50800</xdr:colOff>
      <xdr:row>39</xdr:row>
      <xdr:rowOff>44450</xdr:rowOff>
    </xdr:to>
    <xdr:cxnSp macro="">
      <xdr:nvCxnSpPr>
        <xdr:cNvPr id="731" name="直線コネクタ 730"/>
        <xdr:cNvCxnSpPr/>
      </xdr:nvCxnSpPr>
      <xdr:spPr>
        <a:xfrm flipV="1">
          <a:off x="19545300" y="6729285"/>
          <a:ext cx="889000" cy="1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7176</xdr:rowOff>
    </xdr:from>
    <xdr:to>
      <xdr:col>107</xdr:col>
      <xdr:colOff>101600</xdr:colOff>
      <xdr:row>38</xdr:row>
      <xdr:rowOff>108776</xdr:rowOff>
    </xdr:to>
    <xdr:sp macro="" textlink="">
      <xdr:nvSpPr>
        <xdr:cNvPr id="732" name="フローチャート: 判断 731"/>
        <xdr:cNvSpPr/>
      </xdr:nvSpPr>
      <xdr:spPr>
        <a:xfrm>
          <a:off x="20383500" y="6522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125303</xdr:rowOff>
    </xdr:from>
    <xdr:ext cx="378565" cy="259045"/>
    <xdr:sp macro="" textlink="">
      <xdr:nvSpPr>
        <xdr:cNvPr id="733" name="テキスト ボックス 732"/>
        <xdr:cNvSpPr txBox="1"/>
      </xdr:nvSpPr>
      <xdr:spPr>
        <a:xfrm>
          <a:off x="20245017" y="62975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153035</xdr:rowOff>
    </xdr:from>
    <xdr:to>
      <xdr:col>102</xdr:col>
      <xdr:colOff>114300</xdr:colOff>
      <xdr:row>39</xdr:row>
      <xdr:rowOff>44450</xdr:rowOff>
    </xdr:to>
    <xdr:cxnSp macro="">
      <xdr:nvCxnSpPr>
        <xdr:cNvPr id="734" name="直線コネクタ 733"/>
        <xdr:cNvCxnSpPr/>
      </xdr:nvCxnSpPr>
      <xdr:spPr>
        <a:xfrm>
          <a:off x="18656300" y="6668135"/>
          <a:ext cx="88900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154432</xdr:rowOff>
    </xdr:from>
    <xdr:to>
      <xdr:col>102</xdr:col>
      <xdr:colOff>165100</xdr:colOff>
      <xdr:row>38</xdr:row>
      <xdr:rowOff>84582</xdr:rowOff>
    </xdr:to>
    <xdr:sp macro="" textlink="">
      <xdr:nvSpPr>
        <xdr:cNvPr id="735" name="フローチャート: 判断 734"/>
        <xdr:cNvSpPr/>
      </xdr:nvSpPr>
      <xdr:spPr>
        <a:xfrm>
          <a:off x="19494500" y="649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101109</xdr:rowOff>
    </xdr:from>
    <xdr:ext cx="378565" cy="259045"/>
    <xdr:sp macro="" textlink="">
      <xdr:nvSpPr>
        <xdr:cNvPr id="736" name="テキスト ボックス 735"/>
        <xdr:cNvSpPr txBox="1"/>
      </xdr:nvSpPr>
      <xdr:spPr>
        <a:xfrm>
          <a:off x="19356017" y="62733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137287</xdr:rowOff>
    </xdr:from>
    <xdr:to>
      <xdr:col>98</xdr:col>
      <xdr:colOff>38100</xdr:colOff>
      <xdr:row>38</xdr:row>
      <xdr:rowOff>67437</xdr:rowOff>
    </xdr:to>
    <xdr:sp macro="" textlink="">
      <xdr:nvSpPr>
        <xdr:cNvPr id="737" name="フローチャート: 判断 736"/>
        <xdr:cNvSpPr/>
      </xdr:nvSpPr>
      <xdr:spPr>
        <a:xfrm>
          <a:off x="18605500" y="6480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83964</xdr:rowOff>
    </xdr:from>
    <xdr:ext cx="469744" cy="259045"/>
    <xdr:sp macro="" textlink="">
      <xdr:nvSpPr>
        <xdr:cNvPr id="738" name="テキスト ボックス 737"/>
        <xdr:cNvSpPr txBox="1"/>
      </xdr:nvSpPr>
      <xdr:spPr>
        <a:xfrm>
          <a:off x="18421428" y="6256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39" name="テキスト ボックス 738"/>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0" name="テキスト ボックス 739"/>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1" name="テキスト ボックス 740"/>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2" name="テキスト ボックス 741"/>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3" name="テキスト ボックス 742"/>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43752</xdr:rowOff>
    </xdr:from>
    <xdr:to>
      <xdr:col>116</xdr:col>
      <xdr:colOff>114300</xdr:colOff>
      <xdr:row>38</xdr:row>
      <xdr:rowOff>145352</xdr:rowOff>
    </xdr:to>
    <xdr:sp macro="" textlink="">
      <xdr:nvSpPr>
        <xdr:cNvPr id="744" name="楕円 743"/>
        <xdr:cNvSpPr/>
      </xdr:nvSpPr>
      <xdr:spPr>
        <a:xfrm>
          <a:off x="22110700" y="6558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6368</xdr:rowOff>
    </xdr:from>
    <xdr:ext cx="378565" cy="259045"/>
    <xdr:sp macro="" textlink="">
      <xdr:nvSpPr>
        <xdr:cNvPr id="745" name="投資及び出資金該当値テキスト"/>
        <xdr:cNvSpPr txBox="1"/>
      </xdr:nvSpPr>
      <xdr:spPr>
        <a:xfrm>
          <a:off x="22212300" y="65214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75184</xdr:rowOff>
    </xdr:from>
    <xdr:to>
      <xdr:col>112</xdr:col>
      <xdr:colOff>38100</xdr:colOff>
      <xdr:row>39</xdr:row>
      <xdr:rowOff>5334</xdr:rowOff>
    </xdr:to>
    <xdr:sp macro="" textlink="">
      <xdr:nvSpPr>
        <xdr:cNvPr id="746" name="楕円 745"/>
        <xdr:cNvSpPr/>
      </xdr:nvSpPr>
      <xdr:spPr>
        <a:xfrm>
          <a:off x="21272500" y="6590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38</xdr:row>
      <xdr:rowOff>167911</xdr:rowOff>
    </xdr:from>
    <xdr:ext cx="378565" cy="259045"/>
    <xdr:sp macro="" textlink="">
      <xdr:nvSpPr>
        <xdr:cNvPr id="747" name="テキスト ボックス 746"/>
        <xdr:cNvSpPr txBox="1"/>
      </xdr:nvSpPr>
      <xdr:spPr>
        <a:xfrm>
          <a:off x="21134017" y="66830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163385</xdr:rowOff>
    </xdr:from>
    <xdr:to>
      <xdr:col>107</xdr:col>
      <xdr:colOff>101600</xdr:colOff>
      <xdr:row>39</xdr:row>
      <xdr:rowOff>93535</xdr:rowOff>
    </xdr:to>
    <xdr:sp macro="" textlink="">
      <xdr:nvSpPr>
        <xdr:cNvPr id="748" name="楕円 747"/>
        <xdr:cNvSpPr/>
      </xdr:nvSpPr>
      <xdr:spPr>
        <a:xfrm>
          <a:off x="20383500" y="6678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84662</xdr:rowOff>
    </xdr:from>
    <xdr:ext cx="249299" cy="259045"/>
    <xdr:sp macro="" textlink="">
      <xdr:nvSpPr>
        <xdr:cNvPr id="749" name="テキスト ボックス 748"/>
        <xdr:cNvSpPr txBox="1"/>
      </xdr:nvSpPr>
      <xdr:spPr>
        <a:xfrm>
          <a:off x="20309650" y="677121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50" name="楕円 749"/>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51" name="テキスト ボックス 750"/>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102235</xdr:rowOff>
    </xdr:from>
    <xdr:to>
      <xdr:col>98</xdr:col>
      <xdr:colOff>38100</xdr:colOff>
      <xdr:row>39</xdr:row>
      <xdr:rowOff>32385</xdr:rowOff>
    </xdr:to>
    <xdr:sp macro="" textlink="">
      <xdr:nvSpPr>
        <xdr:cNvPr id="752" name="楕円 751"/>
        <xdr:cNvSpPr/>
      </xdr:nvSpPr>
      <xdr:spPr>
        <a:xfrm>
          <a:off x="18605500" y="6617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23512</xdr:rowOff>
    </xdr:from>
    <xdr:ext cx="378565" cy="259045"/>
    <xdr:sp macro="" textlink="">
      <xdr:nvSpPr>
        <xdr:cNvPr id="753" name="テキスト ボックス 752"/>
        <xdr:cNvSpPr txBox="1"/>
      </xdr:nvSpPr>
      <xdr:spPr>
        <a:xfrm>
          <a:off x="18467017" y="67100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4" name="正方形/長方形 75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5" name="正方形/長方形 754"/>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6" name="正方形/長方形 755"/>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7" name="正方形/長方形 756"/>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58" name="正方形/長方形 757"/>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59" name="正方形/長方形 758"/>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0" name="正方形/長方形 759"/>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1" name="正方形/長方形 76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2" name="テキスト ボックス 761"/>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3" name="直線コネクタ 76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64" name="直線コネクタ 763"/>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65" name="テキスト ボックス 764"/>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66" name="直線コネクタ 765"/>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67" name="テキスト ボックス 766"/>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68" name="直線コネクタ 767"/>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69" name="テキスト ボックス 768"/>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0" name="直線コネクタ 769"/>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1" name="テキスト ボックス 770"/>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2" name="直線コネクタ 771"/>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73" name="テキスト ボックス 772"/>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4" name="直線コネクタ 773"/>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75" name="テキスト ボックス 774"/>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6"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73272</xdr:rowOff>
    </xdr:from>
    <xdr:to>
      <xdr:col>116</xdr:col>
      <xdr:colOff>62864</xdr:colOff>
      <xdr:row>59</xdr:row>
      <xdr:rowOff>44450</xdr:rowOff>
    </xdr:to>
    <xdr:cxnSp macro="">
      <xdr:nvCxnSpPr>
        <xdr:cNvPr id="777" name="直線コネクタ 776"/>
        <xdr:cNvCxnSpPr/>
      </xdr:nvCxnSpPr>
      <xdr:spPr>
        <a:xfrm flipV="1">
          <a:off x="22159595" y="8817222"/>
          <a:ext cx="1269" cy="13427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78"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79" name="直線コネクタ 778"/>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19949</xdr:rowOff>
    </xdr:from>
    <xdr:ext cx="534377" cy="259045"/>
    <xdr:sp macro="" textlink="">
      <xdr:nvSpPr>
        <xdr:cNvPr id="780" name="貸付金最大値テキスト"/>
        <xdr:cNvSpPr txBox="1"/>
      </xdr:nvSpPr>
      <xdr:spPr>
        <a:xfrm>
          <a:off x="22212300" y="8592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73272</xdr:rowOff>
    </xdr:from>
    <xdr:to>
      <xdr:col>116</xdr:col>
      <xdr:colOff>152400</xdr:colOff>
      <xdr:row>51</xdr:row>
      <xdr:rowOff>73272</xdr:rowOff>
    </xdr:to>
    <xdr:cxnSp macro="">
      <xdr:nvCxnSpPr>
        <xdr:cNvPr id="781" name="直線コネクタ 780"/>
        <xdr:cNvCxnSpPr/>
      </xdr:nvCxnSpPr>
      <xdr:spPr>
        <a:xfrm>
          <a:off x="22072600" y="8817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782" name="直線コネクタ 781"/>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109986</xdr:rowOff>
    </xdr:from>
    <xdr:ext cx="469744" cy="259045"/>
    <xdr:sp macro="" textlink="">
      <xdr:nvSpPr>
        <xdr:cNvPr id="783" name="貸付金平均値テキスト"/>
        <xdr:cNvSpPr txBox="1"/>
      </xdr:nvSpPr>
      <xdr:spPr>
        <a:xfrm>
          <a:off x="22212300" y="98826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87109</xdr:rowOff>
    </xdr:from>
    <xdr:to>
      <xdr:col>116</xdr:col>
      <xdr:colOff>114300</xdr:colOff>
      <xdr:row>59</xdr:row>
      <xdr:rowOff>17259</xdr:rowOff>
    </xdr:to>
    <xdr:sp macro="" textlink="">
      <xdr:nvSpPr>
        <xdr:cNvPr id="784" name="フローチャート: 判断 783"/>
        <xdr:cNvSpPr/>
      </xdr:nvSpPr>
      <xdr:spPr>
        <a:xfrm>
          <a:off x="22110700" y="10031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785" name="直線コネクタ 784"/>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88653</xdr:rowOff>
    </xdr:from>
    <xdr:to>
      <xdr:col>112</xdr:col>
      <xdr:colOff>38100</xdr:colOff>
      <xdr:row>59</xdr:row>
      <xdr:rowOff>18803</xdr:rowOff>
    </xdr:to>
    <xdr:sp macro="" textlink="">
      <xdr:nvSpPr>
        <xdr:cNvPr id="786" name="フローチャート: 判断 785"/>
        <xdr:cNvSpPr/>
      </xdr:nvSpPr>
      <xdr:spPr>
        <a:xfrm>
          <a:off x="21272500" y="10032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35330</xdr:rowOff>
    </xdr:from>
    <xdr:ext cx="469744" cy="259045"/>
    <xdr:sp macro="" textlink="">
      <xdr:nvSpPr>
        <xdr:cNvPr id="787" name="テキスト ボックス 786"/>
        <xdr:cNvSpPr txBox="1"/>
      </xdr:nvSpPr>
      <xdr:spPr>
        <a:xfrm>
          <a:off x="21088428" y="98079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30334</xdr:rowOff>
    </xdr:from>
    <xdr:to>
      <xdr:col>107</xdr:col>
      <xdr:colOff>50800</xdr:colOff>
      <xdr:row>59</xdr:row>
      <xdr:rowOff>44450</xdr:rowOff>
    </xdr:to>
    <xdr:cxnSp macro="">
      <xdr:nvCxnSpPr>
        <xdr:cNvPr id="788" name="直線コネクタ 787"/>
        <xdr:cNvCxnSpPr/>
      </xdr:nvCxnSpPr>
      <xdr:spPr>
        <a:xfrm>
          <a:off x="19545300" y="9974434"/>
          <a:ext cx="889000" cy="185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86805</xdr:rowOff>
    </xdr:from>
    <xdr:to>
      <xdr:col>107</xdr:col>
      <xdr:colOff>101600</xdr:colOff>
      <xdr:row>59</xdr:row>
      <xdr:rowOff>16955</xdr:rowOff>
    </xdr:to>
    <xdr:sp macro="" textlink="">
      <xdr:nvSpPr>
        <xdr:cNvPr id="789" name="フローチャート: 判断 788"/>
        <xdr:cNvSpPr/>
      </xdr:nvSpPr>
      <xdr:spPr>
        <a:xfrm>
          <a:off x="20383500" y="10030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33482</xdr:rowOff>
    </xdr:from>
    <xdr:ext cx="469744" cy="259045"/>
    <xdr:sp macro="" textlink="">
      <xdr:nvSpPr>
        <xdr:cNvPr id="790" name="テキスト ボックス 789"/>
        <xdr:cNvSpPr txBox="1"/>
      </xdr:nvSpPr>
      <xdr:spPr>
        <a:xfrm>
          <a:off x="20199428" y="9806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30334</xdr:rowOff>
    </xdr:from>
    <xdr:to>
      <xdr:col>102</xdr:col>
      <xdr:colOff>114300</xdr:colOff>
      <xdr:row>59</xdr:row>
      <xdr:rowOff>43535</xdr:rowOff>
    </xdr:to>
    <xdr:cxnSp macro="">
      <xdr:nvCxnSpPr>
        <xdr:cNvPr id="791" name="直線コネクタ 790"/>
        <xdr:cNvCxnSpPr/>
      </xdr:nvCxnSpPr>
      <xdr:spPr>
        <a:xfrm flipV="1">
          <a:off x="18656300" y="9974434"/>
          <a:ext cx="889000" cy="184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80804</xdr:rowOff>
    </xdr:from>
    <xdr:to>
      <xdr:col>102</xdr:col>
      <xdr:colOff>165100</xdr:colOff>
      <xdr:row>59</xdr:row>
      <xdr:rowOff>10954</xdr:rowOff>
    </xdr:to>
    <xdr:sp macro="" textlink="">
      <xdr:nvSpPr>
        <xdr:cNvPr id="792" name="フローチャート: 判断 791"/>
        <xdr:cNvSpPr/>
      </xdr:nvSpPr>
      <xdr:spPr>
        <a:xfrm>
          <a:off x="19494500" y="10024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2081</xdr:rowOff>
    </xdr:from>
    <xdr:ext cx="469744" cy="259045"/>
    <xdr:sp macro="" textlink="">
      <xdr:nvSpPr>
        <xdr:cNvPr id="793" name="テキスト ボックス 792"/>
        <xdr:cNvSpPr txBox="1"/>
      </xdr:nvSpPr>
      <xdr:spPr>
        <a:xfrm>
          <a:off x="19310428" y="10117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61525</xdr:rowOff>
    </xdr:from>
    <xdr:to>
      <xdr:col>98</xdr:col>
      <xdr:colOff>38100</xdr:colOff>
      <xdr:row>58</xdr:row>
      <xdr:rowOff>163125</xdr:rowOff>
    </xdr:to>
    <xdr:sp macro="" textlink="">
      <xdr:nvSpPr>
        <xdr:cNvPr id="794" name="フローチャート: 判断 793"/>
        <xdr:cNvSpPr/>
      </xdr:nvSpPr>
      <xdr:spPr>
        <a:xfrm>
          <a:off x="18605500" y="10005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8202</xdr:rowOff>
    </xdr:from>
    <xdr:ext cx="469744" cy="259045"/>
    <xdr:sp macro="" textlink="">
      <xdr:nvSpPr>
        <xdr:cNvPr id="795" name="テキスト ボックス 794"/>
        <xdr:cNvSpPr txBox="1"/>
      </xdr:nvSpPr>
      <xdr:spPr>
        <a:xfrm>
          <a:off x="18421428" y="9780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6" name="テキスト ボックス 795"/>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7" name="テキスト ボックス 796"/>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8" name="テキスト ボックス 797"/>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9" name="テキスト ボックス 798"/>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0" name="テキスト ボックス 799"/>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01" name="楕円 800"/>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02" name="貸付金該当値テキスト"/>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03" name="楕円 802"/>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04" name="テキスト ボックス 803"/>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05" name="楕円 804"/>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06" name="テキスト ボックス 805"/>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150984</xdr:rowOff>
    </xdr:from>
    <xdr:to>
      <xdr:col>102</xdr:col>
      <xdr:colOff>165100</xdr:colOff>
      <xdr:row>58</xdr:row>
      <xdr:rowOff>81134</xdr:rowOff>
    </xdr:to>
    <xdr:sp macro="" textlink="">
      <xdr:nvSpPr>
        <xdr:cNvPr id="807" name="楕円 806"/>
        <xdr:cNvSpPr/>
      </xdr:nvSpPr>
      <xdr:spPr>
        <a:xfrm>
          <a:off x="19494500" y="9923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97661</xdr:rowOff>
    </xdr:from>
    <xdr:ext cx="469744" cy="259045"/>
    <xdr:sp macro="" textlink="">
      <xdr:nvSpPr>
        <xdr:cNvPr id="808" name="テキスト ボックス 807"/>
        <xdr:cNvSpPr txBox="1"/>
      </xdr:nvSpPr>
      <xdr:spPr>
        <a:xfrm>
          <a:off x="19310428" y="9698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164185</xdr:rowOff>
    </xdr:from>
    <xdr:to>
      <xdr:col>98</xdr:col>
      <xdr:colOff>38100</xdr:colOff>
      <xdr:row>59</xdr:row>
      <xdr:rowOff>94335</xdr:rowOff>
    </xdr:to>
    <xdr:sp macro="" textlink="">
      <xdr:nvSpPr>
        <xdr:cNvPr id="809" name="楕円 808"/>
        <xdr:cNvSpPr/>
      </xdr:nvSpPr>
      <xdr:spPr>
        <a:xfrm>
          <a:off x="18605500" y="10108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85462</xdr:rowOff>
    </xdr:from>
    <xdr:ext cx="313932" cy="259045"/>
    <xdr:sp macro="" textlink="">
      <xdr:nvSpPr>
        <xdr:cNvPr id="810" name="テキスト ボックス 809"/>
        <xdr:cNvSpPr txBox="1"/>
      </xdr:nvSpPr>
      <xdr:spPr>
        <a:xfrm>
          <a:off x="18499333" y="102010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1" name="正方形/長方形 810"/>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2" name="正方形/長方形 811"/>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3" name="正方形/長方形 812"/>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4" name="正方形/長方形 813"/>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5" name="正方形/長方形 814"/>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6" name="正方形/長方形 815"/>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7" name="正方形/長方形 816"/>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18" name="正方形/長方形 817"/>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19" name="テキスト ボックス 818"/>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0" name="直線コネクタ 819"/>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21" name="テキスト ボックス 820"/>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22" name="直線コネクタ 821"/>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23" name="テキスト ボックス 822"/>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4" name="直線コネクタ 823"/>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25" name="テキスト ボックス 824"/>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26" name="直線コネクタ 825"/>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27" name="テキスト ボックス 826"/>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28" name="直線コネクタ 827"/>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29" name="テキスト ボックス 828"/>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0" name="直線コネクタ 829"/>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31" name="テキスト ボックス 830"/>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2" name="直線コネクタ 831"/>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833" name="テキスト ボックス 832"/>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4" name="直線コネクタ 833"/>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35" name="テキスト ボックス 834"/>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6"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55052</xdr:rowOff>
    </xdr:from>
    <xdr:to>
      <xdr:col>116</xdr:col>
      <xdr:colOff>62864</xdr:colOff>
      <xdr:row>79</xdr:row>
      <xdr:rowOff>98585</xdr:rowOff>
    </xdr:to>
    <xdr:cxnSp macro="">
      <xdr:nvCxnSpPr>
        <xdr:cNvPr id="837" name="直線コネクタ 836"/>
        <xdr:cNvCxnSpPr/>
      </xdr:nvCxnSpPr>
      <xdr:spPr>
        <a:xfrm flipV="1">
          <a:off x="22159595" y="12228002"/>
          <a:ext cx="1269" cy="14151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102412</xdr:rowOff>
    </xdr:from>
    <xdr:ext cx="534377" cy="259045"/>
    <xdr:sp macro="" textlink="">
      <xdr:nvSpPr>
        <xdr:cNvPr id="838" name="繰出金最小値テキスト"/>
        <xdr:cNvSpPr txBox="1"/>
      </xdr:nvSpPr>
      <xdr:spPr>
        <a:xfrm>
          <a:off x="22212300" y="13646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98585</xdr:rowOff>
    </xdr:from>
    <xdr:to>
      <xdr:col>116</xdr:col>
      <xdr:colOff>152400</xdr:colOff>
      <xdr:row>79</xdr:row>
      <xdr:rowOff>98585</xdr:rowOff>
    </xdr:to>
    <xdr:cxnSp macro="">
      <xdr:nvCxnSpPr>
        <xdr:cNvPr id="839" name="直線コネクタ 838"/>
        <xdr:cNvCxnSpPr/>
      </xdr:nvCxnSpPr>
      <xdr:spPr>
        <a:xfrm>
          <a:off x="22072600" y="13643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1729</xdr:rowOff>
    </xdr:from>
    <xdr:ext cx="534377" cy="259045"/>
    <xdr:sp macro="" textlink="">
      <xdr:nvSpPr>
        <xdr:cNvPr id="840" name="繰出金最大値テキスト"/>
        <xdr:cNvSpPr txBox="1"/>
      </xdr:nvSpPr>
      <xdr:spPr>
        <a:xfrm>
          <a:off x="22212300" y="12003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55052</xdr:rowOff>
    </xdr:from>
    <xdr:to>
      <xdr:col>116</xdr:col>
      <xdr:colOff>152400</xdr:colOff>
      <xdr:row>71</xdr:row>
      <xdr:rowOff>55052</xdr:rowOff>
    </xdr:to>
    <xdr:cxnSp macro="">
      <xdr:nvCxnSpPr>
        <xdr:cNvPr id="841" name="直線コネクタ 840"/>
        <xdr:cNvCxnSpPr/>
      </xdr:nvCxnSpPr>
      <xdr:spPr>
        <a:xfrm>
          <a:off x="22072600" y="122280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116808</xdr:rowOff>
    </xdr:from>
    <xdr:to>
      <xdr:col>116</xdr:col>
      <xdr:colOff>63500</xdr:colOff>
      <xdr:row>75</xdr:row>
      <xdr:rowOff>13121</xdr:rowOff>
    </xdr:to>
    <xdr:cxnSp macro="">
      <xdr:nvCxnSpPr>
        <xdr:cNvPr id="842" name="直線コネクタ 841"/>
        <xdr:cNvCxnSpPr/>
      </xdr:nvCxnSpPr>
      <xdr:spPr>
        <a:xfrm flipV="1">
          <a:off x="21323300" y="12804108"/>
          <a:ext cx="838200" cy="67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53056</xdr:rowOff>
    </xdr:from>
    <xdr:ext cx="534377" cy="259045"/>
    <xdr:sp macro="" textlink="">
      <xdr:nvSpPr>
        <xdr:cNvPr id="843" name="繰出金平均値テキスト"/>
        <xdr:cNvSpPr txBox="1"/>
      </xdr:nvSpPr>
      <xdr:spPr>
        <a:xfrm>
          <a:off x="22212300" y="129118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74629</xdr:rowOff>
    </xdr:from>
    <xdr:to>
      <xdr:col>116</xdr:col>
      <xdr:colOff>114300</xdr:colOff>
      <xdr:row>76</xdr:row>
      <xdr:rowOff>4778</xdr:rowOff>
    </xdr:to>
    <xdr:sp macro="" textlink="">
      <xdr:nvSpPr>
        <xdr:cNvPr id="844" name="フローチャート: 判断 843"/>
        <xdr:cNvSpPr/>
      </xdr:nvSpPr>
      <xdr:spPr>
        <a:xfrm>
          <a:off x="22110700" y="1293337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13121</xdr:rowOff>
    </xdr:from>
    <xdr:to>
      <xdr:col>111</xdr:col>
      <xdr:colOff>177800</xdr:colOff>
      <xdr:row>75</xdr:row>
      <xdr:rowOff>84706</xdr:rowOff>
    </xdr:to>
    <xdr:cxnSp macro="">
      <xdr:nvCxnSpPr>
        <xdr:cNvPr id="845" name="直線コネクタ 844"/>
        <xdr:cNvCxnSpPr/>
      </xdr:nvCxnSpPr>
      <xdr:spPr>
        <a:xfrm flipV="1">
          <a:off x="20434300" y="12871871"/>
          <a:ext cx="889000" cy="71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106567</xdr:rowOff>
    </xdr:from>
    <xdr:to>
      <xdr:col>112</xdr:col>
      <xdr:colOff>38100</xdr:colOff>
      <xdr:row>76</xdr:row>
      <xdr:rowOff>36717</xdr:rowOff>
    </xdr:to>
    <xdr:sp macro="" textlink="">
      <xdr:nvSpPr>
        <xdr:cNvPr id="846" name="フローチャート: 判断 845"/>
        <xdr:cNvSpPr/>
      </xdr:nvSpPr>
      <xdr:spPr>
        <a:xfrm>
          <a:off x="21272500" y="12965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27844</xdr:rowOff>
    </xdr:from>
    <xdr:ext cx="534377" cy="259045"/>
    <xdr:sp macro="" textlink="">
      <xdr:nvSpPr>
        <xdr:cNvPr id="847" name="テキスト ボックス 846"/>
        <xdr:cNvSpPr txBox="1"/>
      </xdr:nvSpPr>
      <xdr:spPr>
        <a:xfrm>
          <a:off x="21056111" y="13058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84706</xdr:rowOff>
    </xdr:from>
    <xdr:to>
      <xdr:col>107</xdr:col>
      <xdr:colOff>50800</xdr:colOff>
      <xdr:row>75</xdr:row>
      <xdr:rowOff>111223</xdr:rowOff>
    </xdr:to>
    <xdr:cxnSp macro="">
      <xdr:nvCxnSpPr>
        <xdr:cNvPr id="848" name="直線コネクタ 847"/>
        <xdr:cNvCxnSpPr/>
      </xdr:nvCxnSpPr>
      <xdr:spPr>
        <a:xfrm flipV="1">
          <a:off x="19545300" y="12943456"/>
          <a:ext cx="889000" cy="26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169171</xdr:rowOff>
    </xdr:from>
    <xdr:to>
      <xdr:col>107</xdr:col>
      <xdr:colOff>101600</xdr:colOff>
      <xdr:row>76</xdr:row>
      <xdr:rowOff>99321</xdr:rowOff>
    </xdr:to>
    <xdr:sp macro="" textlink="">
      <xdr:nvSpPr>
        <xdr:cNvPr id="849" name="フローチャート: 判断 848"/>
        <xdr:cNvSpPr/>
      </xdr:nvSpPr>
      <xdr:spPr>
        <a:xfrm>
          <a:off x="20383500" y="13027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90448</xdr:rowOff>
    </xdr:from>
    <xdr:ext cx="534377" cy="259045"/>
    <xdr:sp macro="" textlink="">
      <xdr:nvSpPr>
        <xdr:cNvPr id="850" name="テキスト ボックス 849"/>
        <xdr:cNvSpPr txBox="1"/>
      </xdr:nvSpPr>
      <xdr:spPr>
        <a:xfrm>
          <a:off x="20167111" y="13120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111223</xdr:rowOff>
    </xdr:from>
    <xdr:to>
      <xdr:col>102</xdr:col>
      <xdr:colOff>114300</xdr:colOff>
      <xdr:row>75</xdr:row>
      <xdr:rowOff>128270</xdr:rowOff>
    </xdr:to>
    <xdr:cxnSp macro="">
      <xdr:nvCxnSpPr>
        <xdr:cNvPr id="851" name="直線コネクタ 850"/>
        <xdr:cNvCxnSpPr/>
      </xdr:nvCxnSpPr>
      <xdr:spPr>
        <a:xfrm flipV="1">
          <a:off x="18656300" y="12969973"/>
          <a:ext cx="889000" cy="17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37987</xdr:rowOff>
    </xdr:from>
    <xdr:to>
      <xdr:col>102</xdr:col>
      <xdr:colOff>165100</xdr:colOff>
      <xdr:row>76</xdr:row>
      <xdr:rowOff>139587</xdr:rowOff>
    </xdr:to>
    <xdr:sp macro="" textlink="">
      <xdr:nvSpPr>
        <xdr:cNvPr id="852" name="フローチャート: 判断 851"/>
        <xdr:cNvSpPr/>
      </xdr:nvSpPr>
      <xdr:spPr>
        <a:xfrm>
          <a:off x="19494500" y="13068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130714</xdr:rowOff>
    </xdr:from>
    <xdr:ext cx="534377" cy="259045"/>
    <xdr:sp macro="" textlink="">
      <xdr:nvSpPr>
        <xdr:cNvPr id="853" name="テキスト ボックス 852"/>
        <xdr:cNvSpPr txBox="1"/>
      </xdr:nvSpPr>
      <xdr:spPr>
        <a:xfrm>
          <a:off x="19278111" y="13160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39914</xdr:rowOff>
    </xdr:from>
    <xdr:to>
      <xdr:col>98</xdr:col>
      <xdr:colOff>38100</xdr:colOff>
      <xdr:row>76</xdr:row>
      <xdr:rowOff>141514</xdr:rowOff>
    </xdr:to>
    <xdr:sp macro="" textlink="">
      <xdr:nvSpPr>
        <xdr:cNvPr id="854" name="フローチャート: 判断 853"/>
        <xdr:cNvSpPr/>
      </xdr:nvSpPr>
      <xdr:spPr>
        <a:xfrm>
          <a:off x="18605500" y="13070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132641</xdr:rowOff>
    </xdr:from>
    <xdr:ext cx="534377" cy="259045"/>
    <xdr:sp macro="" textlink="">
      <xdr:nvSpPr>
        <xdr:cNvPr id="855" name="テキスト ボックス 854"/>
        <xdr:cNvSpPr txBox="1"/>
      </xdr:nvSpPr>
      <xdr:spPr>
        <a:xfrm>
          <a:off x="18389111" y="13162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6" name="テキスト ボックス 855"/>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7" name="テキスト ボックス 856"/>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58" name="テキスト ボックス 857"/>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59" name="テキスト ボックス 858"/>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0" name="テキスト ボックス 859"/>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66008</xdr:rowOff>
    </xdr:from>
    <xdr:to>
      <xdr:col>116</xdr:col>
      <xdr:colOff>114300</xdr:colOff>
      <xdr:row>74</xdr:row>
      <xdr:rowOff>167608</xdr:rowOff>
    </xdr:to>
    <xdr:sp macro="" textlink="">
      <xdr:nvSpPr>
        <xdr:cNvPr id="861" name="楕円 860"/>
        <xdr:cNvSpPr/>
      </xdr:nvSpPr>
      <xdr:spPr>
        <a:xfrm>
          <a:off x="22110700" y="12753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88885</xdr:rowOff>
    </xdr:from>
    <xdr:ext cx="534377" cy="259045"/>
    <xdr:sp macro="" textlink="">
      <xdr:nvSpPr>
        <xdr:cNvPr id="862" name="繰出金該当値テキスト"/>
        <xdr:cNvSpPr txBox="1"/>
      </xdr:nvSpPr>
      <xdr:spPr>
        <a:xfrm>
          <a:off x="22212300" y="12604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133771</xdr:rowOff>
    </xdr:from>
    <xdr:to>
      <xdr:col>112</xdr:col>
      <xdr:colOff>38100</xdr:colOff>
      <xdr:row>75</xdr:row>
      <xdr:rowOff>63921</xdr:rowOff>
    </xdr:to>
    <xdr:sp macro="" textlink="">
      <xdr:nvSpPr>
        <xdr:cNvPr id="863" name="楕円 862"/>
        <xdr:cNvSpPr/>
      </xdr:nvSpPr>
      <xdr:spPr>
        <a:xfrm>
          <a:off x="21272500" y="12821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80448</xdr:rowOff>
    </xdr:from>
    <xdr:ext cx="534377" cy="259045"/>
    <xdr:sp macro="" textlink="">
      <xdr:nvSpPr>
        <xdr:cNvPr id="864" name="テキスト ボックス 863"/>
        <xdr:cNvSpPr txBox="1"/>
      </xdr:nvSpPr>
      <xdr:spPr>
        <a:xfrm>
          <a:off x="21056111" y="12596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33906</xdr:rowOff>
    </xdr:from>
    <xdr:to>
      <xdr:col>107</xdr:col>
      <xdr:colOff>101600</xdr:colOff>
      <xdr:row>75</xdr:row>
      <xdr:rowOff>135506</xdr:rowOff>
    </xdr:to>
    <xdr:sp macro="" textlink="">
      <xdr:nvSpPr>
        <xdr:cNvPr id="865" name="楕円 864"/>
        <xdr:cNvSpPr/>
      </xdr:nvSpPr>
      <xdr:spPr>
        <a:xfrm>
          <a:off x="20383500" y="12892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152033</xdr:rowOff>
    </xdr:from>
    <xdr:ext cx="534377" cy="259045"/>
    <xdr:sp macro="" textlink="">
      <xdr:nvSpPr>
        <xdr:cNvPr id="866" name="テキスト ボックス 865"/>
        <xdr:cNvSpPr txBox="1"/>
      </xdr:nvSpPr>
      <xdr:spPr>
        <a:xfrm>
          <a:off x="20167111" y="12667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60423</xdr:rowOff>
    </xdr:from>
    <xdr:to>
      <xdr:col>102</xdr:col>
      <xdr:colOff>165100</xdr:colOff>
      <xdr:row>75</xdr:row>
      <xdr:rowOff>162023</xdr:rowOff>
    </xdr:to>
    <xdr:sp macro="" textlink="">
      <xdr:nvSpPr>
        <xdr:cNvPr id="867" name="楕円 866"/>
        <xdr:cNvSpPr/>
      </xdr:nvSpPr>
      <xdr:spPr>
        <a:xfrm>
          <a:off x="19494500" y="12919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7100</xdr:rowOff>
    </xdr:from>
    <xdr:ext cx="534377" cy="259045"/>
    <xdr:sp macro="" textlink="">
      <xdr:nvSpPr>
        <xdr:cNvPr id="868" name="テキスト ボックス 867"/>
        <xdr:cNvSpPr txBox="1"/>
      </xdr:nvSpPr>
      <xdr:spPr>
        <a:xfrm>
          <a:off x="19278111" y="12694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77470</xdr:rowOff>
    </xdr:from>
    <xdr:to>
      <xdr:col>98</xdr:col>
      <xdr:colOff>38100</xdr:colOff>
      <xdr:row>76</xdr:row>
      <xdr:rowOff>7620</xdr:rowOff>
    </xdr:to>
    <xdr:sp macro="" textlink="">
      <xdr:nvSpPr>
        <xdr:cNvPr id="869" name="楕円 868"/>
        <xdr:cNvSpPr/>
      </xdr:nvSpPr>
      <xdr:spPr>
        <a:xfrm>
          <a:off x="18605500" y="1293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24147</xdr:rowOff>
    </xdr:from>
    <xdr:ext cx="534377" cy="259045"/>
    <xdr:sp macro="" textlink="">
      <xdr:nvSpPr>
        <xdr:cNvPr id="870" name="テキスト ボックス 869"/>
        <xdr:cNvSpPr txBox="1"/>
      </xdr:nvSpPr>
      <xdr:spPr>
        <a:xfrm>
          <a:off x="18389111" y="12711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1" name="正方形/長方形 870"/>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2" name="正方形/長方形 871"/>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3" name="正方形/長方形 872"/>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4" name="正方形/長方形 873"/>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5" name="正方形/長方形 874"/>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6" name="正方形/長方形 875"/>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7" name="正方形/長方形 876"/>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8" name="正方形/長方形 877"/>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79" name="テキスト ボックス 878"/>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0" name="直線コネクタ 879"/>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1" name="直線コネクタ 880"/>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2" name="テキスト ボックス 881"/>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3" name="直線コネクタ 882"/>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4" name="テキスト ボックス 883"/>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5"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6" name="直線コネクタ 885"/>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7"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8" name="直線コネクタ 887"/>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89"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0" name="直線コネクタ 889"/>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1" name="直線コネクタ 890"/>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2"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3" name="フローチャート: 判断 892"/>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4" name="直線コネクタ 893"/>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5" name="フローチャート: 判断 894"/>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6" name="テキスト ボックス 895"/>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7" name="直線コネクタ 896"/>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98" name="フローチャート: 判断 897"/>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899" name="テキスト ボックス 898"/>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0" name="直線コネクタ 899"/>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1" name="フローチャート: 判断 900"/>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2" name="テキスト ボックス 901"/>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3" name="フローチャート: 判断 902"/>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4" name="テキスト ボックス 903"/>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5" name="テキスト ボックス 904"/>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6" name="テキスト ボックス 905"/>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7" name="テキスト ボックス 906"/>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08" name="テキスト ボックス 907"/>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09" name="テキスト ボックス 908"/>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0" name="楕円 909"/>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1"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2" name="楕円 911"/>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3" name="テキスト ボックス 912"/>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4" name="楕円 913"/>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5" name="テキスト ボックス 914"/>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6" name="楕円 915"/>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7" name="テキスト ボックス 916"/>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8" name="楕円 917"/>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19" name="テキスト ボックス 918"/>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0" name="正方形/長方形 919"/>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1" name="正方形/長方形 920"/>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2" name="テキスト ボックス 921"/>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補助費等は前年度に比べ減少しているものの、病院事業会計及び下水道事業会計への繰出金や一部事務組合への負担金などにより高い水準で推移しており、類似団体内平均、全国平均を上回っている。</a:t>
          </a:r>
        </a:p>
        <a:p>
          <a:r>
            <a:rPr kumimoji="1" lang="ja-JP" altLang="en-US" sz="1300">
              <a:latin typeface="ＭＳ Ｐゴシック" panose="020B0600070205080204" pitchFamily="50" charset="-128"/>
              <a:ea typeface="ＭＳ Ｐゴシック" panose="020B0600070205080204" pitchFamily="50" charset="-128"/>
            </a:rPr>
            <a:t>普通建設事業に関しては、中心市街地整備や排水施設整備などの更新整備が継続している。また、今後も、大型の建設事業が想定されるため、一層の歳出削減に努める必要がある。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三重県伊勢市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118,849
117,424
208.37
56,564,071
56,171,731
306,661
31,447,643
54,459,985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3" name="直線コネクタ 42"/>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54627</xdr:rowOff>
    </xdr:from>
    <xdr:ext cx="467179" cy="259045"/>
    <xdr:sp macro="" textlink="">
      <xdr:nvSpPr>
        <xdr:cNvPr id="44" name="テキスト ボックス 43"/>
        <xdr:cNvSpPr txBox="1"/>
      </xdr:nvSpPr>
      <xdr:spPr>
        <a:xfrm>
          <a:off x="294821" y="6398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5" name="直線コネクタ 44"/>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6" name="テキスト ボックス 45"/>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47" name="直線コネクタ 46"/>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111777</xdr:rowOff>
    </xdr:from>
    <xdr:ext cx="467179" cy="259045"/>
    <xdr:sp macro="" textlink="">
      <xdr:nvSpPr>
        <xdr:cNvPr id="48" name="テキスト ボックス 47"/>
        <xdr:cNvSpPr txBox="1"/>
      </xdr:nvSpPr>
      <xdr:spPr>
        <a:xfrm>
          <a:off x="294821" y="52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49" name="直線コネクタ 48"/>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0" name="テキスト ボックス 49"/>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1"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32</xdr:row>
      <xdr:rowOff>21399</xdr:rowOff>
    </xdr:from>
    <xdr:to>
      <xdr:col>24</xdr:col>
      <xdr:colOff>62865</xdr:colOff>
      <xdr:row>38</xdr:row>
      <xdr:rowOff>140271</xdr:rowOff>
    </xdr:to>
    <xdr:cxnSp macro="">
      <xdr:nvCxnSpPr>
        <xdr:cNvPr id="52" name="直線コネクタ 51"/>
        <xdr:cNvCxnSpPr/>
      </xdr:nvCxnSpPr>
      <xdr:spPr>
        <a:xfrm flipV="1">
          <a:off x="4633595" y="5507799"/>
          <a:ext cx="1270" cy="1147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144098</xdr:rowOff>
    </xdr:from>
    <xdr:ext cx="469744" cy="259045"/>
    <xdr:sp macro="" textlink="">
      <xdr:nvSpPr>
        <xdr:cNvPr id="53" name="議会費最小値テキスト"/>
        <xdr:cNvSpPr txBox="1"/>
      </xdr:nvSpPr>
      <xdr:spPr>
        <a:xfrm>
          <a:off x="4686300" y="6659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140271</xdr:rowOff>
    </xdr:from>
    <xdr:to>
      <xdr:col>24</xdr:col>
      <xdr:colOff>152400</xdr:colOff>
      <xdr:row>38</xdr:row>
      <xdr:rowOff>140271</xdr:rowOff>
    </xdr:to>
    <xdr:cxnSp macro="">
      <xdr:nvCxnSpPr>
        <xdr:cNvPr id="54" name="直線コネクタ 53"/>
        <xdr:cNvCxnSpPr/>
      </xdr:nvCxnSpPr>
      <xdr:spPr>
        <a:xfrm>
          <a:off x="4546600" y="6655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139526</xdr:rowOff>
    </xdr:from>
    <xdr:ext cx="469744" cy="259045"/>
    <xdr:sp macro="" textlink="">
      <xdr:nvSpPr>
        <xdr:cNvPr id="55" name="議会費最大値テキスト"/>
        <xdr:cNvSpPr txBox="1"/>
      </xdr:nvSpPr>
      <xdr:spPr>
        <a:xfrm>
          <a:off x="4686300" y="5283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3,807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32</xdr:row>
      <xdr:rowOff>21399</xdr:rowOff>
    </xdr:from>
    <xdr:to>
      <xdr:col>24</xdr:col>
      <xdr:colOff>152400</xdr:colOff>
      <xdr:row>32</xdr:row>
      <xdr:rowOff>21399</xdr:rowOff>
    </xdr:to>
    <xdr:cxnSp macro="">
      <xdr:nvCxnSpPr>
        <xdr:cNvPr id="56" name="直線コネクタ 55"/>
        <xdr:cNvCxnSpPr/>
      </xdr:nvCxnSpPr>
      <xdr:spPr>
        <a:xfrm>
          <a:off x="4546600" y="55077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100838</xdr:rowOff>
    </xdr:from>
    <xdr:to>
      <xdr:col>24</xdr:col>
      <xdr:colOff>63500</xdr:colOff>
      <xdr:row>36</xdr:row>
      <xdr:rowOff>129984</xdr:rowOff>
    </xdr:to>
    <xdr:cxnSp macro="">
      <xdr:nvCxnSpPr>
        <xdr:cNvPr id="57" name="直線コネクタ 56"/>
        <xdr:cNvCxnSpPr/>
      </xdr:nvCxnSpPr>
      <xdr:spPr>
        <a:xfrm flipV="1">
          <a:off x="3797300" y="6273038"/>
          <a:ext cx="838200" cy="29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136351</xdr:rowOff>
    </xdr:from>
    <xdr:ext cx="469744" cy="259045"/>
    <xdr:sp macro="" textlink="">
      <xdr:nvSpPr>
        <xdr:cNvPr id="58" name="議会費平均値テキスト"/>
        <xdr:cNvSpPr txBox="1"/>
      </xdr:nvSpPr>
      <xdr:spPr>
        <a:xfrm>
          <a:off x="4686300" y="59656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113474</xdr:rowOff>
    </xdr:from>
    <xdr:to>
      <xdr:col>24</xdr:col>
      <xdr:colOff>114300</xdr:colOff>
      <xdr:row>36</xdr:row>
      <xdr:rowOff>43624</xdr:rowOff>
    </xdr:to>
    <xdr:sp macro="" textlink="">
      <xdr:nvSpPr>
        <xdr:cNvPr id="59" name="フローチャート: 判断 58"/>
        <xdr:cNvSpPr/>
      </xdr:nvSpPr>
      <xdr:spPr>
        <a:xfrm>
          <a:off x="4584700" y="6114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121412</xdr:rowOff>
    </xdr:from>
    <xdr:to>
      <xdr:col>19</xdr:col>
      <xdr:colOff>177800</xdr:colOff>
      <xdr:row>36</xdr:row>
      <xdr:rowOff>129984</xdr:rowOff>
    </xdr:to>
    <xdr:cxnSp macro="">
      <xdr:nvCxnSpPr>
        <xdr:cNvPr id="60" name="直線コネクタ 59"/>
        <xdr:cNvCxnSpPr/>
      </xdr:nvCxnSpPr>
      <xdr:spPr>
        <a:xfrm>
          <a:off x="2908300" y="6293612"/>
          <a:ext cx="889000" cy="8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156909</xdr:rowOff>
    </xdr:from>
    <xdr:to>
      <xdr:col>20</xdr:col>
      <xdr:colOff>38100</xdr:colOff>
      <xdr:row>36</xdr:row>
      <xdr:rowOff>87059</xdr:rowOff>
    </xdr:to>
    <xdr:sp macro="" textlink="">
      <xdr:nvSpPr>
        <xdr:cNvPr id="61" name="フローチャート: 判断 60"/>
        <xdr:cNvSpPr/>
      </xdr:nvSpPr>
      <xdr:spPr>
        <a:xfrm>
          <a:off x="3746500" y="6157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103586</xdr:rowOff>
    </xdr:from>
    <xdr:ext cx="469744" cy="259045"/>
    <xdr:sp macro="" textlink="">
      <xdr:nvSpPr>
        <xdr:cNvPr id="62" name="テキスト ボックス 61"/>
        <xdr:cNvSpPr txBox="1"/>
      </xdr:nvSpPr>
      <xdr:spPr>
        <a:xfrm>
          <a:off x="3562428" y="5932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121412</xdr:rowOff>
    </xdr:from>
    <xdr:to>
      <xdr:col>15</xdr:col>
      <xdr:colOff>50800</xdr:colOff>
      <xdr:row>36</xdr:row>
      <xdr:rowOff>145986</xdr:rowOff>
    </xdr:to>
    <xdr:cxnSp macro="">
      <xdr:nvCxnSpPr>
        <xdr:cNvPr id="63" name="直線コネクタ 62"/>
        <xdr:cNvCxnSpPr/>
      </xdr:nvCxnSpPr>
      <xdr:spPr>
        <a:xfrm flipV="1">
          <a:off x="2019300" y="6293612"/>
          <a:ext cx="889000" cy="24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3747</xdr:rowOff>
    </xdr:from>
    <xdr:to>
      <xdr:col>15</xdr:col>
      <xdr:colOff>101600</xdr:colOff>
      <xdr:row>36</xdr:row>
      <xdr:rowOff>105347</xdr:rowOff>
    </xdr:to>
    <xdr:sp macro="" textlink="">
      <xdr:nvSpPr>
        <xdr:cNvPr id="64" name="フローチャート: 判断 63"/>
        <xdr:cNvSpPr/>
      </xdr:nvSpPr>
      <xdr:spPr>
        <a:xfrm>
          <a:off x="2857500" y="6175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121874</xdr:rowOff>
    </xdr:from>
    <xdr:ext cx="469744" cy="259045"/>
    <xdr:sp macro="" textlink="">
      <xdr:nvSpPr>
        <xdr:cNvPr id="65" name="テキスト ボックス 64"/>
        <xdr:cNvSpPr txBox="1"/>
      </xdr:nvSpPr>
      <xdr:spPr>
        <a:xfrm>
          <a:off x="2673428" y="5951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124841</xdr:rowOff>
    </xdr:from>
    <xdr:to>
      <xdr:col>10</xdr:col>
      <xdr:colOff>114300</xdr:colOff>
      <xdr:row>36</xdr:row>
      <xdr:rowOff>145986</xdr:rowOff>
    </xdr:to>
    <xdr:cxnSp macro="">
      <xdr:nvCxnSpPr>
        <xdr:cNvPr id="66" name="直線コネクタ 65"/>
        <xdr:cNvCxnSpPr/>
      </xdr:nvCxnSpPr>
      <xdr:spPr>
        <a:xfrm>
          <a:off x="1130300" y="6297041"/>
          <a:ext cx="889000" cy="21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164909</xdr:rowOff>
    </xdr:from>
    <xdr:to>
      <xdr:col>10</xdr:col>
      <xdr:colOff>165100</xdr:colOff>
      <xdr:row>36</xdr:row>
      <xdr:rowOff>95059</xdr:rowOff>
    </xdr:to>
    <xdr:sp macro="" textlink="">
      <xdr:nvSpPr>
        <xdr:cNvPr id="67" name="フローチャート: 判断 66"/>
        <xdr:cNvSpPr/>
      </xdr:nvSpPr>
      <xdr:spPr>
        <a:xfrm>
          <a:off x="1968500" y="6165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111586</xdr:rowOff>
    </xdr:from>
    <xdr:ext cx="469744" cy="259045"/>
    <xdr:sp macro="" textlink="">
      <xdr:nvSpPr>
        <xdr:cNvPr id="68" name="テキスト ボックス 67"/>
        <xdr:cNvSpPr txBox="1"/>
      </xdr:nvSpPr>
      <xdr:spPr>
        <a:xfrm>
          <a:off x="1784428" y="5940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170053</xdr:rowOff>
    </xdr:from>
    <xdr:to>
      <xdr:col>6</xdr:col>
      <xdr:colOff>38100</xdr:colOff>
      <xdr:row>36</xdr:row>
      <xdr:rowOff>100203</xdr:rowOff>
    </xdr:to>
    <xdr:sp macro="" textlink="">
      <xdr:nvSpPr>
        <xdr:cNvPr id="69" name="フローチャート: 判断 68"/>
        <xdr:cNvSpPr/>
      </xdr:nvSpPr>
      <xdr:spPr>
        <a:xfrm>
          <a:off x="1079500" y="6170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116730</xdr:rowOff>
    </xdr:from>
    <xdr:ext cx="469744" cy="259045"/>
    <xdr:sp macro="" textlink="">
      <xdr:nvSpPr>
        <xdr:cNvPr id="70" name="テキスト ボックス 69"/>
        <xdr:cNvSpPr txBox="1"/>
      </xdr:nvSpPr>
      <xdr:spPr>
        <a:xfrm>
          <a:off x="895428" y="59460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1" name="テキスト ボックス 70"/>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2" name="テキスト ボックス 71"/>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3" name="テキスト ボックス 72"/>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4" name="テキスト ボックス 73"/>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5" name="テキスト ボックス 74"/>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50038</xdr:rowOff>
    </xdr:from>
    <xdr:to>
      <xdr:col>24</xdr:col>
      <xdr:colOff>114300</xdr:colOff>
      <xdr:row>36</xdr:row>
      <xdr:rowOff>151638</xdr:rowOff>
    </xdr:to>
    <xdr:sp macro="" textlink="">
      <xdr:nvSpPr>
        <xdr:cNvPr id="76" name="楕円 75"/>
        <xdr:cNvSpPr/>
      </xdr:nvSpPr>
      <xdr:spPr>
        <a:xfrm>
          <a:off x="4584700" y="6222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28465</xdr:rowOff>
    </xdr:from>
    <xdr:ext cx="469744" cy="259045"/>
    <xdr:sp macro="" textlink="">
      <xdr:nvSpPr>
        <xdr:cNvPr id="77" name="議会費該当値テキスト"/>
        <xdr:cNvSpPr txBox="1"/>
      </xdr:nvSpPr>
      <xdr:spPr>
        <a:xfrm>
          <a:off x="4686300" y="6200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79184</xdr:rowOff>
    </xdr:from>
    <xdr:to>
      <xdr:col>20</xdr:col>
      <xdr:colOff>38100</xdr:colOff>
      <xdr:row>37</xdr:row>
      <xdr:rowOff>9334</xdr:rowOff>
    </xdr:to>
    <xdr:sp macro="" textlink="">
      <xdr:nvSpPr>
        <xdr:cNvPr id="78" name="楕円 77"/>
        <xdr:cNvSpPr/>
      </xdr:nvSpPr>
      <xdr:spPr>
        <a:xfrm>
          <a:off x="3746500" y="6251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461</xdr:rowOff>
    </xdr:from>
    <xdr:ext cx="469744" cy="259045"/>
    <xdr:sp macro="" textlink="">
      <xdr:nvSpPr>
        <xdr:cNvPr id="79" name="テキスト ボックス 78"/>
        <xdr:cNvSpPr txBox="1"/>
      </xdr:nvSpPr>
      <xdr:spPr>
        <a:xfrm>
          <a:off x="3562428" y="6344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70612</xdr:rowOff>
    </xdr:from>
    <xdr:to>
      <xdr:col>15</xdr:col>
      <xdr:colOff>101600</xdr:colOff>
      <xdr:row>37</xdr:row>
      <xdr:rowOff>762</xdr:rowOff>
    </xdr:to>
    <xdr:sp macro="" textlink="">
      <xdr:nvSpPr>
        <xdr:cNvPr id="80" name="楕円 79"/>
        <xdr:cNvSpPr/>
      </xdr:nvSpPr>
      <xdr:spPr>
        <a:xfrm>
          <a:off x="2857500" y="6242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163339</xdr:rowOff>
    </xdr:from>
    <xdr:ext cx="469744" cy="259045"/>
    <xdr:sp macro="" textlink="">
      <xdr:nvSpPr>
        <xdr:cNvPr id="81" name="テキスト ボックス 80"/>
        <xdr:cNvSpPr txBox="1"/>
      </xdr:nvSpPr>
      <xdr:spPr>
        <a:xfrm>
          <a:off x="2673428" y="63355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95186</xdr:rowOff>
    </xdr:from>
    <xdr:to>
      <xdr:col>10</xdr:col>
      <xdr:colOff>165100</xdr:colOff>
      <xdr:row>37</xdr:row>
      <xdr:rowOff>25336</xdr:rowOff>
    </xdr:to>
    <xdr:sp macro="" textlink="">
      <xdr:nvSpPr>
        <xdr:cNvPr id="82" name="楕円 81"/>
        <xdr:cNvSpPr/>
      </xdr:nvSpPr>
      <xdr:spPr>
        <a:xfrm>
          <a:off x="1968500" y="6267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16463</xdr:rowOff>
    </xdr:from>
    <xdr:ext cx="469744" cy="259045"/>
    <xdr:sp macro="" textlink="">
      <xdr:nvSpPr>
        <xdr:cNvPr id="83" name="テキスト ボックス 82"/>
        <xdr:cNvSpPr txBox="1"/>
      </xdr:nvSpPr>
      <xdr:spPr>
        <a:xfrm>
          <a:off x="1784428" y="6360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74041</xdr:rowOff>
    </xdr:from>
    <xdr:to>
      <xdr:col>6</xdr:col>
      <xdr:colOff>38100</xdr:colOff>
      <xdr:row>37</xdr:row>
      <xdr:rowOff>4191</xdr:rowOff>
    </xdr:to>
    <xdr:sp macro="" textlink="">
      <xdr:nvSpPr>
        <xdr:cNvPr id="84" name="楕円 83"/>
        <xdr:cNvSpPr/>
      </xdr:nvSpPr>
      <xdr:spPr>
        <a:xfrm>
          <a:off x="1079500" y="6246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166768</xdr:rowOff>
    </xdr:from>
    <xdr:ext cx="469744" cy="259045"/>
    <xdr:sp macro="" textlink="">
      <xdr:nvSpPr>
        <xdr:cNvPr id="85" name="テキスト ボックス 84"/>
        <xdr:cNvSpPr txBox="1"/>
      </xdr:nvSpPr>
      <xdr:spPr>
        <a:xfrm>
          <a:off x="895428" y="63389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6" name="正方形/長方形 85"/>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7" name="正方形/長方形 86"/>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88" name="正方形/長方形 87"/>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89" name="正方形/長方形 88"/>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0" name="正方形/長方形 89"/>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1" name="正方形/長方形 90"/>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2" name="正方形/長方形 91"/>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3" name="正方形/長方形 92"/>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4" name="テキスト ボックス 93"/>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5" name="直線コネクタ 94"/>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6" name="直線コネクタ 95"/>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7" name="テキスト ボックス 96"/>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98" name="直線コネクタ 97"/>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99" name="テキスト ボックス 98"/>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0" name="直線コネクタ 99"/>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1" name="テキスト ボックス 100"/>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2" name="直線コネクタ 101"/>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3" name="テキスト ボックス 102"/>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4" name="直線コネクタ 103"/>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5" name="テキスト ボックス 104"/>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6" name="直線コネクタ 105"/>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7" name="テキスト ボックス 106"/>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8"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18839</xdr:rowOff>
    </xdr:from>
    <xdr:to>
      <xdr:col>24</xdr:col>
      <xdr:colOff>62865</xdr:colOff>
      <xdr:row>58</xdr:row>
      <xdr:rowOff>72191</xdr:rowOff>
    </xdr:to>
    <xdr:cxnSp macro="">
      <xdr:nvCxnSpPr>
        <xdr:cNvPr id="109" name="直線コネクタ 108"/>
        <xdr:cNvCxnSpPr/>
      </xdr:nvCxnSpPr>
      <xdr:spPr>
        <a:xfrm flipV="1">
          <a:off x="4633595" y="8762789"/>
          <a:ext cx="1270" cy="12535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76018</xdr:rowOff>
    </xdr:from>
    <xdr:ext cx="534377" cy="259045"/>
    <xdr:sp macro="" textlink="">
      <xdr:nvSpPr>
        <xdr:cNvPr id="110" name="総務費最小値テキスト"/>
        <xdr:cNvSpPr txBox="1"/>
      </xdr:nvSpPr>
      <xdr:spPr>
        <a:xfrm>
          <a:off x="4686300" y="10020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72191</xdr:rowOff>
    </xdr:from>
    <xdr:to>
      <xdr:col>24</xdr:col>
      <xdr:colOff>152400</xdr:colOff>
      <xdr:row>58</xdr:row>
      <xdr:rowOff>72191</xdr:rowOff>
    </xdr:to>
    <xdr:cxnSp macro="">
      <xdr:nvCxnSpPr>
        <xdr:cNvPr id="111" name="直線コネクタ 110"/>
        <xdr:cNvCxnSpPr/>
      </xdr:nvCxnSpPr>
      <xdr:spPr>
        <a:xfrm>
          <a:off x="4546600" y="10016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136966</xdr:rowOff>
    </xdr:from>
    <xdr:ext cx="599010" cy="259045"/>
    <xdr:sp macro="" textlink="">
      <xdr:nvSpPr>
        <xdr:cNvPr id="112" name="総務費最大値テキスト"/>
        <xdr:cNvSpPr txBox="1"/>
      </xdr:nvSpPr>
      <xdr:spPr>
        <a:xfrm>
          <a:off x="4686300" y="85380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366,722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18839</xdr:rowOff>
    </xdr:from>
    <xdr:to>
      <xdr:col>24</xdr:col>
      <xdr:colOff>152400</xdr:colOff>
      <xdr:row>51</xdr:row>
      <xdr:rowOff>18839</xdr:rowOff>
    </xdr:to>
    <xdr:cxnSp macro="">
      <xdr:nvCxnSpPr>
        <xdr:cNvPr id="113" name="直線コネクタ 112"/>
        <xdr:cNvCxnSpPr/>
      </xdr:nvCxnSpPr>
      <xdr:spPr>
        <a:xfrm>
          <a:off x="4546600" y="8762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57896</xdr:rowOff>
    </xdr:from>
    <xdr:to>
      <xdr:col>24</xdr:col>
      <xdr:colOff>63500</xdr:colOff>
      <xdr:row>58</xdr:row>
      <xdr:rowOff>76325</xdr:rowOff>
    </xdr:to>
    <xdr:cxnSp macro="">
      <xdr:nvCxnSpPr>
        <xdr:cNvPr id="114" name="直線コネクタ 113"/>
        <xdr:cNvCxnSpPr/>
      </xdr:nvCxnSpPr>
      <xdr:spPr>
        <a:xfrm flipV="1">
          <a:off x="3797300" y="10001996"/>
          <a:ext cx="838200" cy="18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112478</xdr:rowOff>
    </xdr:from>
    <xdr:ext cx="534377" cy="259045"/>
    <xdr:sp macro="" textlink="">
      <xdr:nvSpPr>
        <xdr:cNvPr id="115" name="総務費平均値テキスト"/>
        <xdr:cNvSpPr txBox="1"/>
      </xdr:nvSpPr>
      <xdr:spPr>
        <a:xfrm>
          <a:off x="4686300" y="97136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89601</xdr:rowOff>
    </xdr:from>
    <xdr:to>
      <xdr:col>24</xdr:col>
      <xdr:colOff>114300</xdr:colOff>
      <xdr:row>58</xdr:row>
      <xdr:rowOff>19751</xdr:rowOff>
    </xdr:to>
    <xdr:sp macro="" textlink="">
      <xdr:nvSpPr>
        <xdr:cNvPr id="116" name="フローチャート: 判断 115"/>
        <xdr:cNvSpPr/>
      </xdr:nvSpPr>
      <xdr:spPr>
        <a:xfrm>
          <a:off x="4584700" y="9862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63972</xdr:rowOff>
    </xdr:from>
    <xdr:to>
      <xdr:col>19</xdr:col>
      <xdr:colOff>177800</xdr:colOff>
      <xdr:row>58</xdr:row>
      <xdr:rowOff>76325</xdr:rowOff>
    </xdr:to>
    <xdr:cxnSp macro="">
      <xdr:nvCxnSpPr>
        <xdr:cNvPr id="117" name="直線コネクタ 116"/>
        <xdr:cNvCxnSpPr/>
      </xdr:nvCxnSpPr>
      <xdr:spPr>
        <a:xfrm>
          <a:off x="2908300" y="10008072"/>
          <a:ext cx="889000" cy="12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100112</xdr:rowOff>
    </xdr:from>
    <xdr:to>
      <xdr:col>20</xdr:col>
      <xdr:colOff>38100</xdr:colOff>
      <xdr:row>58</xdr:row>
      <xdr:rowOff>30262</xdr:rowOff>
    </xdr:to>
    <xdr:sp macro="" textlink="">
      <xdr:nvSpPr>
        <xdr:cNvPr id="118" name="フローチャート: 判断 117"/>
        <xdr:cNvSpPr/>
      </xdr:nvSpPr>
      <xdr:spPr>
        <a:xfrm>
          <a:off x="3746500" y="987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46789</xdr:rowOff>
    </xdr:from>
    <xdr:ext cx="534377" cy="259045"/>
    <xdr:sp macro="" textlink="">
      <xdr:nvSpPr>
        <xdr:cNvPr id="119" name="テキスト ボックス 118"/>
        <xdr:cNvSpPr txBox="1"/>
      </xdr:nvSpPr>
      <xdr:spPr>
        <a:xfrm>
          <a:off x="3530111" y="9647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58890</xdr:rowOff>
    </xdr:from>
    <xdr:to>
      <xdr:col>15</xdr:col>
      <xdr:colOff>50800</xdr:colOff>
      <xdr:row>58</xdr:row>
      <xdr:rowOff>63972</xdr:rowOff>
    </xdr:to>
    <xdr:cxnSp macro="">
      <xdr:nvCxnSpPr>
        <xdr:cNvPr id="120" name="直線コネクタ 119"/>
        <xdr:cNvCxnSpPr/>
      </xdr:nvCxnSpPr>
      <xdr:spPr>
        <a:xfrm>
          <a:off x="2019300" y="10002990"/>
          <a:ext cx="889000" cy="5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102475</xdr:rowOff>
    </xdr:from>
    <xdr:to>
      <xdr:col>15</xdr:col>
      <xdr:colOff>101600</xdr:colOff>
      <xdr:row>58</xdr:row>
      <xdr:rowOff>32625</xdr:rowOff>
    </xdr:to>
    <xdr:sp macro="" textlink="">
      <xdr:nvSpPr>
        <xdr:cNvPr id="121" name="フローチャート: 判断 120"/>
        <xdr:cNvSpPr/>
      </xdr:nvSpPr>
      <xdr:spPr>
        <a:xfrm>
          <a:off x="2857500" y="9875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49152</xdr:rowOff>
    </xdr:from>
    <xdr:ext cx="534377" cy="259045"/>
    <xdr:sp macro="" textlink="">
      <xdr:nvSpPr>
        <xdr:cNvPr id="122" name="テキスト ボックス 121"/>
        <xdr:cNvSpPr txBox="1"/>
      </xdr:nvSpPr>
      <xdr:spPr>
        <a:xfrm>
          <a:off x="2641111" y="9650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49007</xdr:rowOff>
    </xdr:from>
    <xdr:to>
      <xdr:col>10</xdr:col>
      <xdr:colOff>114300</xdr:colOff>
      <xdr:row>58</xdr:row>
      <xdr:rowOff>58890</xdr:rowOff>
    </xdr:to>
    <xdr:cxnSp macro="">
      <xdr:nvCxnSpPr>
        <xdr:cNvPr id="123" name="直線コネクタ 122"/>
        <xdr:cNvCxnSpPr/>
      </xdr:nvCxnSpPr>
      <xdr:spPr>
        <a:xfrm>
          <a:off x="1130300" y="9650207"/>
          <a:ext cx="889000" cy="352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108396</xdr:rowOff>
    </xdr:from>
    <xdr:to>
      <xdr:col>10</xdr:col>
      <xdr:colOff>165100</xdr:colOff>
      <xdr:row>58</xdr:row>
      <xdr:rowOff>38546</xdr:rowOff>
    </xdr:to>
    <xdr:sp macro="" textlink="">
      <xdr:nvSpPr>
        <xdr:cNvPr id="124" name="フローチャート: 判断 123"/>
        <xdr:cNvSpPr/>
      </xdr:nvSpPr>
      <xdr:spPr>
        <a:xfrm>
          <a:off x="1968500" y="9881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55073</xdr:rowOff>
    </xdr:from>
    <xdr:ext cx="534377" cy="259045"/>
    <xdr:sp macro="" textlink="">
      <xdr:nvSpPr>
        <xdr:cNvPr id="125" name="テキスト ボックス 124"/>
        <xdr:cNvSpPr txBox="1"/>
      </xdr:nvSpPr>
      <xdr:spPr>
        <a:xfrm>
          <a:off x="1752111" y="9656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108746</xdr:rowOff>
    </xdr:from>
    <xdr:to>
      <xdr:col>6</xdr:col>
      <xdr:colOff>38100</xdr:colOff>
      <xdr:row>56</xdr:row>
      <xdr:rowOff>38896</xdr:rowOff>
    </xdr:to>
    <xdr:sp macro="" textlink="">
      <xdr:nvSpPr>
        <xdr:cNvPr id="126" name="フローチャート: 判断 125"/>
        <xdr:cNvSpPr/>
      </xdr:nvSpPr>
      <xdr:spPr>
        <a:xfrm>
          <a:off x="1079500" y="9538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55423</xdr:rowOff>
    </xdr:from>
    <xdr:ext cx="599010" cy="259045"/>
    <xdr:sp macro="" textlink="">
      <xdr:nvSpPr>
        <xdr:cNvPr id="127" name="テキスト ボックス 126"/>
        <xdr:cNvSpPr txBox="1"/>
      </xdr:nvSpPr>
      <xdr:spPr>
        <a:xfrm>
          <a:off x="830795" y="93137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8" name="テキスト ボックス 127"/>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29" name="テキスト ボックス 128"/>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0" name="テキスト ボックス 129"/>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1" name="テキスト ボックス 130"/>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2" name="テキスト ボックス 131"/>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7096</xdr:rowOff>
    </xdr:from>
    <xdr:to>
      <xdr:col>24</xdr:col>
      <xdr:colOff>114300</xdr:colOff>
      <xdr:row>58</xdr:row>
      <xdr:rowOff>108696</xdr:rowOff>
    </xdr:to>
    <xdr:sp macro="" textlink="">
      <xdr:nvSpPr>
        <xdr:cNvPr id="133" name="楕円 132"/>
        <xdr:cNvSpPr/>
      </xdr:nvSpPr>
      <xdr:spPr>
        <a:xfrm>
          <a:off x="4584700" y="9951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93473</xdr:rowOff>
    </xdr:from>
    <xdr:ext cx="534377" cy="259045"/>
    <xdr:sp macro="" textlink="">
      <xdr:nvSpPr>
        <xdr:cNvPr id="134" name="総務費該当値テキスト"/>
        <xdr:cNvSpPr txBox="1"/>
      </xdr:nvSpPr>
      <xdr:spPr>
        <a:xfrm>
          <a:off x="4686300" y="9866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25525</xdr:rowOff>
    </xdr:from>
    <xdr:to>
      <xdr:col>20</xdr:col>
      <xdr:colOff>38100</xdr:colOff>
      <xdr:row>58</xdr:row>
      <xdr:rowOff>127125</xdr:rowOff>
    </xdr:to>
    <xdr:sp macro="" textlink="">
      <xdr:nvSpPr>
        <xdr:cNvPr id="135" name="楕円 134"/>
        <xdr:cNvSpPr/>
      </xdr:nvSpPr>
      <xdr:spPr>
        <a:xfrm>
          <a:off x="3746500" y="9969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118252</xdr:rowOff>
    </xdr:from>
    <xdr:ext cx="534377" cy="259045"/>
    <xdr:sp macro="" textlink="">
      <xdr:nvSpPr>
        <xdr:cNvPr id="136" name="テキスト ボックス 135"/>
        <xdr:cNvSpPr txBox="1"/>
      </xdr:nvSpPr>
      <xdr:spPr>
        <a:xfrm>
          <a:off x="3530111" y="10062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13172</xdr:rowOff>
    </xdr:from>
    <xdr:to>
      <xdr:col>15</xdr:col>
      <xdr:colOff>101600</xdr:colOff>
      <xdr:row>58</xdr:row>
      <xdr:rowOff>114772</xdr:rowOff>
    </xdr:to>
    <xdr:sp macro="" textlink="">
      <xdr:nvSpPr>
        <xdr:cNvPr id="137" name="楕円 136"/>
        <xdr:cNvSpPr/>
      </xdr:nvSpPr>
      <xdr:spPr>
        <a:xfrm>
          <a:off x="2857500" y="995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105899</xdr:rowOff>
    </xdr:from>
    <xdr:ext cx="534377" cy="259045"/>
    <xdr:sp macro="" textlink="">
      <xdr:nvSpPr>
        <xdr:cNvPr id="138" name="テキスト ボックス 137"/>
        <xdr:cNvSpPr txBox="1"/>
      </xdr:nvSpPr>
      <xdr:spPr>
        <a:xfrm>
          <a:off x="2641111" y="10049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8090</xdr:rowOff>
    </xdr:from>
    <xdr:to>
      <xdr:col>10</xdr:col>
      <xdr:colOff>165100</xdr:colOff>
      <xdr:row>58</xdr:row>
      <xdr:rowOff>109690</xdr:rowOff>
    </xdr:to>
    <xdr:sp macro="" textlink="">
      <xdr:nvSpPr>
        <xdr:cNvPr id="139" name="楕円 138"/>
        <xdr:cNvSpPr/>
      </xdr:nvSpPr>
      <xdr:spPr>
        <a:xfrm>
          <a:off x="1968500" y="9952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100817</xdr:rowOff>
    </xdr:from>
    <xdr:ext cx="534377" cy="259045"/>
    <xdr:sp macro="" textlink="">
      <xdr:nvSpPr>
        <xdr:cNvPr id="140" name="テキスト ボックス 139"/>
        <xdr:cNvSpPr txBox="1"/>
      </xdr:nvSpPr>
      <xdr:spPr>
        <a:xfrm>
          <a:off x="1752111" y="10044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169657</xdr:rowOff>
    </xdr:from>
    <xdr:to>
      <xdr:col>6</xdr:col>
      <xdr:colOff>38100</xdr:colOff>
      <xdr:row>56</xdr:row>
      <xdr:rowOff>99807</xdr:rowOff>
    </xdr:to>
    <xdr:sp macro="" textlink="">
      <xdr:nvSpPr>
        <xdr:cNvPr id="141" name="楕円 140"/>
        <xdr:cNvSpPr/>
      </xdr:nvSpPr>
      <xdr:spPr>
        <a:xfrm>
          <a:off x="1079500" y="9599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90934</xdr:rowOff>
    </xdr:from>
    <xdr:ext cx="599010" cy="259045"/>
    <xdr:sp macro="" textlink="">
      <xdr:nvSpPr>
        <xdr:cNvPr id="142" name="テキスト ボックス 141"/>
        <xdr:cNvSpPr txBox="1"/>
      </xdr:nvSpPr>
      <xdr:spPr>
        <a:xfrm>
          <a:off x="830795" y="96921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3" name="正方形/長方形 142"/>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4" name="正方形/長方形 143"/>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5" name="正方形/長方形 144"/>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6" name="正方形/長方形 145"/>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7" name="正方形/長方形 146"/>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8" name="正方形/長方形 147"/>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49" name="正方形/長方形 148"/>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0" name="正方形/長方形 149"/>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1" name="テキスト ボックス 150"/>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2" name="直線コネクタ 151"/>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3" name="テキスト ボックス 152"/>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4" name="直線コネクタ 153"/>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5" name="テキスト ボックス 154"/>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6" name="直線コネクタ 155"/>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7" name="テキスト ボックス 156"/>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59" name="テキスト ボックス 158"/>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0" name="直線コネクタ 159"/>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1" name="テキスト ボックス 160"/>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2" name="直線コネクタ 161"/>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3" name="テキスト ボックス 162"/>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121382</xdr:rowOff>
    </xdr:from>
    <xdr:to>
      <xdr:col>24</xdr:col>
      <xdr:colOff>62865</xdr:colOff>
      <xdr:row>79</xdr:row>
      <xdr:rowOff>54767</xdr:rowOff>
    </xdr:to>
    <xdr:cxnSp macro="">
      <xdr:nvCxnSpPr>
        <xdr:cNvPr id="167" name="直線コネクタ 166"/>
        <xdr:cNvCxnSpPr/>
      </xdr:nvCxnSpPr>
      <xdr:spPr>
        <a:xfrm flipV="1">
          <a:off x="4633595" y="12122882"/>
          <a:ext cx="1270" cy="1476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58594</xdr:rowOff>
    </xdr:from>
    <xdr:ext cx="599010" cy="259045"/>
    <xdr:sp macro="" textlink="">
      <xdr:nvSpPr>
        <xdr:cNvPr id="168" name="民生費最小値テキスト"/>
        <xdr:cNvSpPr txBox="1"/>
      </xdr:nvSpPr>
      <xdr:spPr>
        <a:xfrm>
          <a:off x="4686300" y="13603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54767</xdr:rowOff>
    </xdr:from>
    <xdr:to>
      <xdr:col>24</xdr:col>
      <xdr:colOff>152400</xdr:colOff>
      <xdr:row>79</xdr:row>
      <xdr:rowOff>54767</xdr:rowOff>
    </xdr:to>
    <xdr:cxnSp macro="">
      <xdr:nvCxnSpPr>
        <xdr:cNvPr id="169" name="直線コネクタ 168"/>
        <xdr:cNvCxnSpPr/>
      </xdr:nvCxnSpPr>
      <xdr:spPr>
        <a:xfrm>
          <a:off x="4546600" y="13599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68059</xdr:rowOff>
    </xdr:from>
    <xdr:ext cx="599010" cy="259045"/>
    <xdr:sp macro="" textlink="">
      <xdr:nvSpPr>
        <xdr:cNvPr id="170" name="民生費最大値テキスト"/>
        <xdr:cNvSpPr txBox="1"/>
      </xdr:nvSpPr>
      <xdr:spPr>
        <a:xfrm>
          <a:off x="4686300" y="118981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342,404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121382</xdr:rowOff>
    </xdr:from>
    <xdr:to>
      <xdr:col>24</xdr:col>
      <xdr:colOff>152400</xdr:colOff>
      <xdr:row>70</xdr:row>
      <xdr:rowOff>121382</xdr:rowOff>
    </xdr:to>
    <xdr:cxnSp macro="">
      <xdr:nvCxnSpPr>
        <xdr:cNvPr id="171" name="直線コネクタ 170"/>
        <xdr:cNvCxnSpPr/>
      </xdr:nvCxnSpPr>
      <xdr:spPr>
        <a:xfrm>
          <a:off x="4546600" y="12122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27122</xdr:rowOff>
    </xdr:from>
    <xdr:to>
      <xdr:col>24</xdr:col>
      <xdr:colOff>63500</xdr:colOff>
      <xdr:row>77</xdr:row>
      <xdr:rowOff>65374</xdr:rowOff>
    </xdr:to>
    <xdr:cxnSp macro="">
      <xdr:nvCxnSpPr>
        <xdr:cNvPr id="172" name="直線コネクタ 171"/>
        <xdr:cNvCxnSpPr/>
      </xdr:nvCxnSpPr>
      <xdr:spPr>
        <a:xfrm flipV="1">
          <a:off x="3797300" y="13228772"/>
          <a:ext cx="838200" cy="38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32864</xdr:rowOff>
    </xdr:from>
    <xdr:ext cx="599010" cy="259045"/>
    <xdr:sp macro="" textlink="">
      <xdr:nvSpPr>
        <xdr:cNvPr id="173" name="民生費平均値テキスト"/>
        <xdr:cNvSpPr txBox="1"/>
      </xdr:nvSpPr>
      <xdr:spPr>
        <a:xfrm>
          <a:off x="4686300" y="128916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215,356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9987</xdr:rowOff>
    </xdr:from>
    <xdr:to>
      <xdr:col>24</xdr:col>
      <xdr:colOff>114300</xdr:colOff>
      <xdr:row>76</xdr:row>
      <xdr:rowOff>111587</xdr:rowOff>
    </xdr:to>
    <xdr:sp macro="" textlink="">
      <xdr:nvSpPr>
        <xdr:cNvPr id="174" name="フローチャート: 判断 173"/>
        <xdr:cNvSpPr/>
      </xdr:nvSpPr>
      <xdr:spPr>
        <a:xfrm>
          <a:off x="4584700" y="13040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65374</xdr:rowOff>
    </xdr:from>
    <xdr:to>
      <xdr:col>19</xdr:col>
      <xdr:colOff>177800</xdr:colOff>
      <xdr:row>77</xdr:row>
      <xdr:rowOff>96090</xdr:rowOff>
    </xdr:to>
    <xdr:cxnSp macro="">
      <xdr:nvCxnSpPr>
        <xdr:cNvPr id="175" name="直線コネクタ 174"/>
        <xdr:cNvCxnSpPr/>
      </xdr:nvCxnSpPr>
      <xdr:spPr>
        <a:xfrm flipV="1">
          <a:off x="2908300" y="13267024"/>
          <a:ext cx="889000" cy="30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84381</xdr:rowOff>
    </xdr:from>
    <xdr:to>
      <xdr:col>20</xdr:col>
      <xdr:colOff>38100</xdr:colOff>
      <xdr:row>77</xdr:row>
      <xdr:rowOff>14531</xdr:rowOff>
    </xdr:to>
    <xdr:sp macro="" textlink="">
      <xdr:nvSpPr>
        <xdr:cNvPr id="176" name="フローチャート: 判断 175"/>
        <xdr:cNvSpPr/>
      </xdr:nvSpPr>
      <xdr:spPr>
        <a:xfrm>
          <a:off x="3746500" y="13114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31059</xdr:rowOff>
    </xdr:from>
    <xdr:ext cx="599010" cy="259045"/>
    <xdr:sp macro="" textlink="">
      <xdr:nvSpPr>
        <xdr:cNvPr id="177" name="テキスト ボックス 176"/>
        <xdr:cNvSpPr txBox="1"/>
      </xdr:nvSpPr>
      <xdr:spPr>
        <a:xfrm>
          <a:off x="3497795" y="12889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88669</xdr:rowOff>
    </xdr:from>
    <xdr:to>
      <xdr:col>15</xdr:col>
      <xdr:colOff>50800</xdr:colOff>
      <xdr:row>77</xdr:row>
      <xdr:rowOff>96090</xdr:rowOff>
    </xdr:to>
    <xdr:cxnSp macro="">
      <xdr:nvCxnSpPr>
        <xdr:cNvPr id="178" name="直線コネクタ 177"/>
        <xdr:cNvCxnSpPr/>
      </xdr:nvCxnSpPr>
      <xdr:spPr>
        <a:xfrm>
          <a:off x="2019300" y="13290319"/>
          <a:ext cx="889000" cy="7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170800</xdr:rowOff>
    </xdr:from>
    <xdr:to>
      <xdr:col>15</xdr:col>
      <xdr:colOff>101600</xdr:colOff>
      <xdr:row>77</xdr:row>
      <xdr:rowOff>100950</xdr:rowOff>
    </xdr:to>
    <xdr:sp macro="" textlink="">
      <xdr:nvSpPr>
        <xdr:cNvPr id="179" name="フローチャート: 判断 178"/>
        <xdr:cNvSpPr/>
      </xdr:nvSpPr>
      <xdr:spPr>
        <a:xfrm>
          <a:off x="2857500" y="1320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117477</xdr:rowOff>
    </xdr:from>
    <xdr:ext cx="599010" cy="259045"/>
    <xdr:sp macro="" textlink="">
      <xdr:nvSpPr>
        <xdr:cNvPr id="180" name="テキスト ボックス 179"/>
        <xdr:cNvSpPr txBox="1"/>
      </xdr:nvSpPr>
      <xdr:spPr>
        <a:xfrm>
          <a:off x="2608795" y="129762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88669</xdr:rowOff>
    </xdr:from>
    <xdr:to>
      <xdr:col>10</xdr:col>
      <xdr:colOff>114300</xdr:colOff>
      <xdr:row>78</xdr:row>
      <xdr:rowOff>127477</xdr:rowOff>
    </xdr:to>
    <xdr:cxnSp macro="">
      <xdr:nvCxnSpPr>
        <xdr:cNvPr id="181" name="直線コネクタ 180"/>
        <xdr:cNvCxnSpPr/>
      </xdr:nvCxnSpPr>
      <xdr:spPr>
        <a:xfrm flipV="1">
          <a:off x="1130300" y="13290319"/>
          <a:ext cx="889000" cy="210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122230</xdr:rowOff>
    </xdr:from>
    <xdr:to>
      <xdr:col>10</xdr:col>
      <xdr:colOff>165100</xdr:colOff>
      <xdr:row>77</xdr:row>
      <xdr:rowOff>52380</xdr:rowOff>
    </xdr:to>
    <xdr:sp macro="" textlink="">
      <xdr:nvSpPr>
        <xdr:cNvPr id="182" name="フローチャート: 判断 181"/>
        <xdr:cNvSpPr/>
      </xdr:nvSpPr>
      <xdr:spPr>
        <a:xfrm>
          <a:off x="1968500" y="13152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68907</xdr:rowOff>
    </xdr:from>
    <xdr:ext cx="599010" cy="259045"/>
    <xdr:sp macro="" textlink="">
      <xdr:nvSpPr>
        <xdr:cNvPr id="183" name="テキスト ボックス 182"/>
        <xdr:cNvSpPr txBox="1"/>
      </xdr:nvSpPr>
      <xdr:spPr>
        <a:xfrm>
          <a:off x="1719795" y="129276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26386</xdr:rowOff>
    </xdr:from>
    <xdr:to>
      <xdr:col>6</xdr:col>
      <xdr:colOff>38100</xdr:colOff>
      <xdr:row>78</xdr:row>
      <xdr:rowOff>127986</xdr:rowOff>
    </xdr:to>
    <xdr:sp macro="" textlink="">
      <xdr:nvSpPr>
        <xdr:cNvPr id="184" name="フローチャート: 判断 183"/>
        <xdr:cNvSpPr/>
      </xdr:nvSpPr>
      <xdr:spPr>
        <a:xfrm>
          <a:off x="1079500" y="1339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144513</xdr:rowOff>
    </xdr:from>
    <xdr:ext cx="599010" cy="259045"/>
    <xdr:sp macro="" textlink="">
      <xdr:nvSpPr>
        <xdr:cNvPr id="185" name="テキスト ボックス 184"/>
        <xdr:cNvSpPr txBox="1"/>
      </xdr:nvSpPr>
      <xdr:spPr>
        <a:xfrm>
          <a:off x="830795" y="131747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147772</xdr:rowOff>
    </xdr:from>
    <xdr:to>
      <xdr:col>24</xdr:col>
      <xdr:colOff>114300</xdr:colOff>
      <xdr:row>77</xdr:row>
      <xdr:rowOff>77922</xdr:rowOff>
    </xdr:to>
    <xdr:sp macro="" textlink="">
      <xdr:nvSpPr>
        <xdr:cNvPr id="191" name="楕円 190"/>
        <xdr:cNvSpPr/>
      </xdr:nvSpPr>
      <xdr:spPr>
        <a:xfrm>
          <a:off x="4584700" y="13177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126199</xdr:rowOff>
    </xdr:from>
    <xdr:ext cx="599010" cy="259045"/>
    <xdr:sp macro="" textlink="">
      <xdr:nvSpPr>
        <xdr:cNvPr id="192" name="民生費該当値テキスト"/>
        <xdr:cNvSpPr txBox="1"/>
      </xdr:nvSpPr>
      <xdr:spPr>
        <a:xfrm>
          <a:off x="4686300" y="131563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197,274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14574</xdr:rowOff>
    </xdr:from>
    <xdr:to>
      <xdr:col>20</xdr:col>
      <xdr:colOff>38100</xdr:colOff>
      <xdr:row>77</xdr:row>
      <xdr:rowOff>116174</xdr:rowOff>
    </xdr:to>
    <xdr:sp macro="" textlink="">
      <xdr:nvSpPr>
        <xdr:cNvPr id="193" name="楕円 192"/>
        <xdr:cNvSpPr/>
      </xdr:nvSpPr>
      <xdr:spPr>
        <a:xfrm>
          <a:off x="3746500" y="13216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107301</xdr:rowOff>
    </xdr:from>
    <xdr:ext cx="599010" cy="259045"/>
    <xdr:sp macro="" textlink="">
      <xdr:nvSpPr>
        <xdr:cNvPr id="194" name="テキスト ボックス 193"/>
        <xdr:cNvSpPr txBox="1"/>
      </xdr:nvSpPr>
      <xdr:spPr>
        <a:xfrm>
          <a:off x="3497795" y="133089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45290</xdr:rowOff>
    </xdr:from>
    <xdr:to>
      <xdr:col>15</xdr:col>
      <xdr:colOff>101600</xdr:colOff>
      <xdr:row>77</xdr:row>
      <xdr:rowOff>146890</xdr:rowOff>
    </xdr:to>
    <xdr:sp macro="" textlink="">
      <xdr:nvSpPr>
        <xdr:cNvPr id="195" name="楕円 194"/>
        <xdr:cNvSpPr/>
      </xdr:nvSpPr>
      <xdr:spPr>
        <a:xfrm>
          <a:off x="2857500" y="13246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138017</xdr:rowOff>
    </xdr:from>
    <xdr:ext cx="599010" cy="259045"/>
    <xdr:sp macro="" textlink="">
      <xdr:nvSpPr>
        <xdr:cNvPr id="196" name="テキスト ボックス 195"/>
        <xdr:cNvSpPr txBox="1"/>
      </xdr:nvSpPr>
      <xdr:spPr>
        <a:xfrm>
          <a:off x="2608795" y="133396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37869</xdr:rowOff>
    </xdr:from>
    <xdr:to>
      <xdr:col>10</xdr:col>
      <xdr:colOff>165100</xdr:colOff>
      <xdr:row>77</xdr:row>
      <xdr:rowOff>139469</xdr:rowOff>
    </xdr:to>
    <xdr:sp macro="" textlink="">
      <xdr:nvSpPr>
        <xdr:cNvPr id="197" name="楕円 196"/>
        <xdr:cNvSpPr/>
      </xdr:nvSpPr>
      <xdr:spPr>
        <a:xfrm>
          <a:off x="1968500" y="13239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130596</xdr:rowOff>
    </xdr:from>
    <xdr:ext cx="599010" cy="259045"/>
    <xdr:sp macro="" textlink="">
      <xdr:nvSpPr>
        <xdr:cNvPr id="198" name="テキスト ボックス 197"/>
        <xdr:cNvSpPr txBox="1"/>
      </xdr:nvSpPr>
      <xdr:spPr>
        <a:xfrm>
          <a:off x="1719795" y="133322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76677</xdr:rowOff>
    </xdr:from>
    <xdr:to>
      <xdr:col>6</xdr:col>
      <xdr:colOff>38100</xdr:colOff>
      <xdr:row>79</xdr:row>
      <xdr:rowOff>6827</xdr:rowOff>
    </xdr:to>
    <xdr:sp macro="" textlink="">
      <xdr:nvSpPr>
        <xdr:cNvPr id="199" name="楕円 198"/>
        <xdr:cNvSpPr/>
      </xdr:nvSpPr>
      <xdr:spPr>
        <a:xfrm>
          <a:off x="1079500" y="13449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169404</xdr:rowOff>
    </xdr:from>
    <xdr:ext cx="599010" cy="259045"/>
    <xdr:sp macro="" textlink="">
      <xdr:nvSpPr>
        <xdr:cNvPr id="200" name="テキスト ボックス 199"/>
        <xdr:cNvSpPr txBox="1"/>
      </xdr:nvSpPr>
      <xdr:spPr>
        <a:xfrm>
          <a:off x="830795" y="135425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1" name="テキスト ボックス 210"/>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2" name="直線コネクタ 211"/>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3" name="テキスト ボックス 212"/>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4" name="直線コネクタ 213"/>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5" name="テキスト ボックス 214"/>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6" name="直線コネクタ 215"/>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7" name="テキスト ボックス 216"/>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8" name="直線コネクタ 217"/>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19" name="テキスト ボックス 218"/>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0" name="直線コネクタ 219"/>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1" name="テキスト ボックス 220"/>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3" name="テキスト ボックス 222"/>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4"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24619</xdr:rowOff>
    </xdr:from>
    <xdr:to>
      <xdr:col>24</xdr:col>
      <xdr:colOff>62865</xdr:colOff>
      <xdr:row>98</xdr:row>
      <xdr:rowOff>163455</xdr:rowOff>
    </xdr:to>
    <xdr:cxnSp macro="">
      <xdr:nvCxnSpPr>
        <xdr:cNvPr id="225" name="直線コネクタ 224"/>
        <xdr:cNvCxnSpPr/>
      </xdr:nvCxnSpPr>
      <xdr:spPr>
        <a:xfrm flipV="1">
          <a:off x="4633595" y="15626569"/>
          <a:ext cx="1270" cy="13389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167282</xdr:rowOff>
    </xdr:from>
    <xdr:ext cx="534377" cy="259045"/>
    <xdr:sp macro="" textlink="">
      <xdr:nvSpPr>
        <xdr:cNvPr id="226" name="衛生費最小値テキスト"/>
        <xdr:cNvSpPr txBox="1"/>
      </xdr:nvSpPr>
      <xdr:spPr>
        <a:xfrm>
          <a:off x="4686300" y="16969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163455</xdr:rowOff>
    </xdr:from>
    <xdr:to>
      <xdr:col>24</xdr:col>
      <xdr:colOff>152400</xdr:colOff>
      <xdr:row>98</xdr:row>
      <xdr:rowOff>163455</xdr:rowOff>
    </xdr:to>
    <xdr:cxnSp macro="">
      <xdr:nvCxnSpPr>
        <xdr:cNvPr id="227" name="直線コネクタ 226"/>
        <xdr:cNvCxnSpPr/>
      </xdr:nvCxnSpPr>
      <xdr:spPr>
        <a:xfrm>
          <a:off x="4546600" y="16965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142746</xdr:rowOff>
    </xdr:from>
    <xdr:ext cx="534377" cy="259045"/>
    <xdr:sp macro="" textlink="">
      <xdr:nvSpPr>
        <xdr:cNvPr id="228" name="衛生費最大値テキスト"/>
        <xdr:cNvSpPr txBox="1"/>
      </xdr:nvSpPr>
      <xdr:spPr>
        <a:xfrm>
          <a:off x="4686300" y="15401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93,041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24619</xdr:rowOff>
    </xdr:from>
    <xdr:to>
      <xdr:col>24</xdr:col>
      <xdr:colOff>152400</xdr:colOff>
      <xdr:row>91</xdr:row>
      <xdr:rowOff>24619</xdr:rowOff>
    </xdr:to>
    <xdr:cxnSp macro="">
      <xdr:nvCxnSpPr>
        <xdr:cNvPr id="229" name="直線コネクタ 228"/>
        <xdr:cNvCxnSpPr/>
      </xdr:nvCxnSpPr>
      <xdr:spPr>
        <a:xfrm>
          <a:off x="4546600" y="15626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14084</xdr:rowOff>
    </xdr:from>
    <xdr:to>
      <xdr:col>24</xdr:col>
      <xdr:colOff>63500</xdr:colOff>
      <xdr:row>96</xdr:row>
      <xdr:rowOff>87122</xdr:rowOff>
    </xdr:to>
    <xdr:cxnSp macro="">
      <xdr:nvCxnSpPr>
        <xdr:cNvPr id="230" name="直線コネクタ 229"/>
        <xdr:cNvCxnSpPr/>
      </xdr:nvCxnSpPr>
      <xdr:spPr>
        <a:xfrm>
          <a:off x="3797300" y="16473284"/>
          <a:ext cx="838200" cy="73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100170</xdr:rowOff>
    </xdr:from>
    <xdr:ext cx="534377" cy="259045"/>
    <xdr:sp macro="" textlink="">
      <xdr:nvSpPr>
        <xdr:cNvPr id="231" name="衛生費平均値テキスト"/>
        <xdr:cNvSpPr txBox="1"/>
      </xdr:nvSpPr>
      <xdr:spPr>
        <a:xfrm>
          <a:off x="4686300" y="165593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121743</xdr:rowOff>
    </xdr:from>
    <xdr:to>
      <xdr:col>24</xdr:col>
      <xdr:colOff>114300</xdr:colOff>
      <xdr:row>97</xdr:row>
      <xdr:rowOff>51893</xdr:rowOff>
    </xdr:to>
    <xdr:sp macro="" textlink="">
      <xdr:nvSpPr>
        <xdr:cNvPr id="232" name="フローチャート: 判断 231"/>
        <xdr:cNvSpPr/>
      </xdr:nvSpPr>
      <xdr:spPr>
        <a:xfrm>
          <a:off x="4584700" y="16580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158045</xdr:rowOff>
    </xdr:from>
    <xdr:to>
      <xdr:col>19</xdr:col>
      <xdr:colOff>177800</xdr:colOff>
      <xdr:row>96</xdr:row>
      <xdr:rowOff>14084</xdr:rowOff>
    </xdr:to>
    <xdr:cxnSp macro="">
      <xdr:nvCxnSpPr>
        <xdr:cNvPr id="233" name="直線コネクタ 232"/>
        <xdr:cNvCxnSpPr/>
      </xdr:nvCxnSpPr>
      <xdr:spPr>
        <a:xfrm>
          <a:off x="2908300" y="16445795"/>
          <a:ext cx="889000" cy="27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157118</xdr:rowOff>
    </xdr:from>
    <xdr:to>
      <xdr:col>20</xdr:col>
      <xdr:colOff>38100</xdr:colOff>
      <xdr:row>97</xdr:row>
      <xdr:rowOff>87268</xdr:rowOff>
    </xdr:to>
    <xdr:sp macro="" textlink="">
      <xdr:nvSpPr>
        <xdr:cNvPr id="234" name="フローチャート: 判断 233"/>
        <xdr:cNvSpPr/>
      </xdr:nvSpPr>
      <xdr:spPr>
        <a:xfrm>
          <a:off x="3746500" y="16616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78395</xdr:rowOff>
    </xdr:from>
    <xdr:ext cx="534377" cy="259045"/>
    <xdr:sp macro="" textlink="">
      <xdr:nvSpPr>
        <xdr:cNvPr id="235" name="テキスト ボックス 234"/>
        <xdr:cNvSpPr txBox="1"/>
      </xdr:nvSpPr>
      <xdr:spPr>
        <a:xfrm>
          <a:off x="3530111" y="16709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76016</xdr:rowOff>
    </xdr:from>
    <xdr:to>
      <xdr:col>15</xdr:col>
      <xdr:colOff>50800</xdr:colOff>
      <xdr:row>95</xdr:row>
      <xdr:rowOff>158045</xdr:rowOff>
    </xdr:to>
    <xdr:cxnSp macro="">
      <xdr:nvCxnSpPr>
        <xdr:cNvPr id="236" name="直線コネクタ 235"/>
        <xdr:cNvCxnSpPr/>
      </xdr:nvCxnSpPr>
      <xdr:spPr>
        <a:xfrm>
          <a:off x="2019300" y="16363766"/>
          <a:ext cx="889000" cy="82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82841</xdr:rowOff>
    </xdr:from>
    <xdr:to>
      <xdr:col>15</xdr:col>
      <xdr:colOff>101600</xdr:colOff>
      <xdr:row>97</xdr:row>
      <xdr:rowOff>12991</xdr:rowOff>
    </xdr:to>
    <xdr:sp macro="" textlink="">
      <xdr:nvSpPr>
        <xdr:cNvPr id="237" name="フローチャート: 判断 236"/>
        <xdr:cNvSpPr/>
      </xdr:nvSpPr>
      <xdr:spPr>
        <a:xfrm>
          <a:off x="2857500" y="16542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4118</xdr:rowOff>
    </xdr:from>
    <xdr:ext cx="534377" cy="259045"/>
    <xdr:sp macro="" textlink="">
      <xdr:nvSpPr>
        <xdr:cNvPr id="238" name="テキスト ボックス 237"/>
        <xdr:cNvSpPr txBox="1"/>
      </xdr:nvSpPr>
      <xdr:spPr>
        <a:xfrm>
          <a:off x="2641111" y="16634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76016</xdr:rowOff>
    </xdr:from>
    <xdr:to>
      <xdr:col>10</xdr:col>
      <xdr:colOff>114300</xdr:colOff>
      <xdr:row>96</xdr:row>
      <xdr:rowOff>119717</xdr:rowOff>
    </xdr:to>
    <xdr:cxnSp macro="">
      <xdr:nvCxnSpPr>
        <xdr:cNvPr id="239" name="直線コネクタ 238"/>
        <xdr:cNvCxnSpPr/>
      </xdr:nvCxnSpPr>
      <xdr:spPr>
        <a:xfrm flipV="1">
          <a:off x="1130300" y="16363766"/>
          <a:ext cx="889000" cy="215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105169</xdr:rowOff>
    </xdr:from>
    <xdr:to>
      <xdr:col>10</xdr:col>
      <xdr:colOff>165100</xdr:colOff>
      <xdr:row>97</xdr:row>
      <xdr:rowOff>35319</xdr:rowOff>
    </xdr:to>
    <xdr:sp macro="" textlink="">
      <xdr:nvSpPr>
        <xdr:cNvPr id="240" name="フローチャート: 判断 239"/>
        <xdr:cNvSpPr/>
      </xdr:nvSpPr>
      <xdr:spPr>
        <a:xfrm>
          <a:off x="1968500" y="16564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26446</xdr:rowOff>
    </xdr:from>
    <xdr:ext cx="534377" cy="259045"/>
    <xdr:sp macro="" textlink="">
      <xdr:nvSpPr>
        <xdr:cNvPr id="241" name="テキスト ボックス 240"/>
        <xdr:cNvSpPr txBox="1"/>
      </xdr:nvSpPr>
      <xdr:spPr>
        <a:xfrm>
          <a:off x="1752111" y="16657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77088</xdr:rowOff>
    </xdr:from>
    <xdr:to>
      <xdr:col>6</xdr:col>
      <xdr:colOff>38100</xdr:colOff>
      <xdr:row>98</xdr:row>
      <xdr:rowOff>7238</xdr:rowOff>
    </xdr:to>
    <xdr:sp macro="" textlink="">
      <xdr:nvSpPr>
        <xdr:cNvPr id="242" name="フローチャート: 判断 241"/>
        <xdr:cNvSpPr/>
      </xdr:nvSpPr>
      <xdr:spPr>
        <a:xfrm>
          <a:off x="1079500" y="16707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169815</xdr:rowOff>
    </xdr:from>
    <xdr:ext cx="534377" cy="259045"/>
    <xdr:sp macro="" textlink="">
      <xdr:nvSpPr>
        <xdr:cNvPr id="243" name="テキスト ボックス 242"/>
        <xdr:cNvSpPr txBox="1"/>
      </xdr:nvSpPr>
      <xdr:spPr>
        <a:xfrm>
          <a:off x="863111" y="16800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4" name="テキスト ボックス 243"/>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5" name="テキスト ボックス 244"/>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6" name="テキスト ボックス 245"/>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7" name="テキスト ボックス 246"/>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8" name="テキスト ボックス 247"/>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36322</xdr:rowOff>
    </xdr:from>
    <xdr:to>
      <xdr:col>24</xdr:col>
      <xdr:colOff>114300</xdr:colOff>
      <xdr:row>96</xdr:row>
      <xdr:rowOff>137922</xdr:rowOff>
    </xdr:to>
    <xdr:sp macro="" textlink="">
      <xdr:nvSpPr>
        <xdr:cNvPr id="249" name="楕円 248"/>
        <xdr:cNvSpPr/>
      </xdr:nvSpPr>
      <xdr:spPr>
        <a:xfrm>
          <a:off x="4584700" y="16495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59199</xdr:rowOff>
    </xdr:from>
    <xdr:ext cx="534377" cy="259045"/>
    <xdr:sp macro="" textlink="">
      <xdr:nvSpPr>
        <xdr:cNvPr id="250" name="衛生費該当値テキスト"/>
        <xdr:cNvSpPr txBox="1"/>
      </xdr:nvSpPr>
      <xdr:spPr>
        <a:xfrm>
          <a:off x="4686300" y="16346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134734</xdr:rowOff>
    </xdr:from>
    <xdr:to>
      <xdr:col>20</xdr:col>
      <xdr:colOff>38100</xdr:colOff>
      <xdr:row>96</xdr:row>
      <xdr:rowOff>64884</xdr:rowOff>
    </xdr:to>
    <xdr:sp macro="" textlink="">
      <xdr:nvSpPr>
        <xdr:cNvPr id="251" name="楕円 250"/>
        <xdr:cNvSpPr/>
      </xdr:nvSpPr>
      <xdr:spPr>
        <a:xfrm>
          <a:off x="3746500" y="16422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81411</xdr:rowOff>
    </xdr:from>
    <xdr:ext cx="534377" cy="259045"/>
    <xdr:sp macro="" textlink="">
      <xdr:nvSpPr>
        <xdr:cNvPr id="252" name="テキスト ボックス 251"/>
        <xdr:cNvSpPr txBox="1"/>
      </xdr:nvSpPr>
      <xdr:spPr>
        <a:xfrm>
          <a:off x="3530111" y="16197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107245</xdr:rowOff>
    </xdr:from>
    <xdr:to>
      <xdr:col>15</xdr:col>
      <xdr:colOff>101600</xdr:colOff>
      <xdr:row>96</xdr:row>
      <xdr:rowOff>37395</xdr:rowOff>
    </xdr:to>
    <xdr:sp macro="" textlink="">
      <xdr:nvSpPr>
        <xdr:cNvPr id="253" name="楕円 252"/>
        <xdr:cNvSpPr/>
      </xdr:nvSpPr>
      <xdr:spPr>
        <a:xfrm>
          <a:off x="2857500" y="16394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53922</xdr:rowOff>
    </xdr:from>
    <xdr:ext cx="534377" cy="259045"/>
    <xdr:sp macro="" textlink="">
      <xdr:nvSpPr>
        <xdr:cNvPr id="254" name="テキスト ボックス 253"/>
        <xdr:cNvSpPr txBox="1"/>
      </xdr:nvSpPr>
      <xdr:spPr>
        <a:xfrm>
          <a:off x="2641111" y="16170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25216</xdr:rowOff>
    </xdr:from>
    <xdr:to>
      <xdr:col>10</xdr:col>
      <xdr:colOff>165100</xdr:colOff>
      <xdr:row>95</xdr:row>
      <xdr:rowOff>126816</xdr:rowOff>
    </xdr:to>
    <xdr:sp macro="" textlink="">
      <xdr:nvSpPr>
        <xdr:cNvPr id="255" name="楕円 254"/>
        <xdr:cNvSpPr/>
      </xdr:nvSpPr>
      <xdr:spPr>
        <a:xfrm>
          <a:off x="1968500" y="16312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143343</xdr:rowOff>
    </xdr:from>
    <xdr:ext cx="534377" cy="259045"/>
    <xdr:sp macro="" textlink="">
      <xdr:nvSpPr>
        <xdr:cNvPr id="256" name="テキスト ボックス 255"/>
        <xdr:cNvSpPr txBox="1"/>
      </xdr:nvSpPr>
      <xdr:spPr>
        <a:xfrm>
          <a:off x="1752111" y="16088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68917</xdr:rowOff>
    </xdr:from>
    <xdr:to>
      <xdr:col>6</xdr:col>
      <xdr:colOff>38100</xdr:colOff>
      <xdr:row>96</xdr:row>
      <xdr:rowOff>170517</xdr:rowOff>
    </xdr:to>
    <xdr:sp macro="" textlink="">
      <xdr:nvSpPr>
        <xdr:cNvPr id="257" name="楕円 256"/>
        <xdr:cNvSpPr/>
      </xdr:nvSpPr>
      <xdr:spPr>
        <a:xfrm>
          <a:off x="1079500" y="16528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15594</xdr:rowOff>
    </xdr:from>
    <xdr:ext cx="534377" cy="259045"/>
    <xdr:sp macro="" textlink="">
      <xdr:nvSpPr>
        <xdr:cNvPr id="258" name="テキスト ボックス 257"/>
        <xdr:cNvSpPr txBox="1"/>
      </xdr:nvSpPr>
      <xdr:spPr>
        <a:xfrm>
          <a:off x="863111" y="16303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9" name="正方形/長方形 258"/>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0" name="正方形/長方形 259"/>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1" name="正方形/長方形 260"/>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2" name="正方形/長方形 261"/>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3" name="正方形/長方形 262"/>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4" name="正方形/長方形 263"/>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5" name="正方形/長方形 264"/>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7" name="テキスト ボックス 266"/>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9" name="直線コネクタ 268"/>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0" name="テキスト ボックス 269"/>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1" name="直線コネクタ 270"/>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2" name="テキスト ボックス 271"/>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3" name="直線コネクタ 272"/>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4" name="テキスト ボックス 273"/>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5" name="直線コネクタ 274"/>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6" name="テキスト ボックス 275"/>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7" name="直線コネクタ 276"/>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78" name="テキスト ボックス 277"/>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0" name="テキスト ボックス 279"/>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17399</xdr:rowOff>
    </xdr:from>
    <xdr:to>
      <xdr:col>54</xdr:col>
      <xdr:colOff>189865</xdr:colOff>
      <xdr:row>39</xdr:row>
      <xdr:rowOff>44450</xdr:rowOff>
    </xdr:to>
    <xdr:cxnSp macro="">
      <xdr:nvCxnSpPr>
        <xdr:cNvPr id="282" name="直線コネクタ 281"/>
        <xdr:cNvCxnSpPr/>
      </xdr:nvCxnSpPr>
      <xdr:spPr>
        <a:xfrm flipV="1">
          <a:off x="10475595" y="5160899"/>
          <a:ext cx="1270" cy="15701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3"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4" name="直線コネクタ 283"/>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135526</xdr:rowOff>
    </xdr:from>
    <xdr:ext cx="469744" cy="259045"/>
    <xdr:sp macro="" textlink="">
      <xdr:nvSpPr>
        <xdr:cNvPr id="285" name="労働費最大値テキスト"/>
        <xdr:cNvSpPr txBox="1"/>
      </xdr:nvSpPr>
      <xdr:spPr>
        <a:xfrm>
          <a:off x="10528300" y="4936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4,121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17399</xdr:rowOff>
    </xdr:from>
    <xdr:to>
      <xdr:col>55</xdr:col>
      <xdr:colOff>88900</xdr:colOff>
      <xdr:row>30</xdr:row>
      <xdr:rowOff>17399</xdr:rowOff>
    </xdr:to>
    <xdr:cxnSp macro="">
      <xdr:nvCxnSpPr>
        <xdr:cNvPr id="286" name="直線コネクタ 285"/>
        <xdr:cNvCxnSpPr/>
      </xdr:nvCxnSpPr>
      <xdr:spPr>
        <a:xfrm>
          <a:off x="10388600" y="5160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138938</xdr:rowOff>
    </xdr:from>
    <xdr:to>
      <xdr:col>55</xdr:col>
      <xdr:colOff>0</xdr:colOff>
      <xdr:row>37</xdr:row>
      <xdr:rowOff>153416</xdr:rowOff>
    </xdr:to>
    <xdr:cxnSp macro="">
      <xdr:nvCxnSpPr>
        <xdr:cNvPr id="287" name="直線コネクタ 286"/>
        <xdr:cNvCxnSpPr/>
      </xdr:nvCxnSpPr>
      <xdr:spPr>
        <a:xfrm flipV="1">
          <a:off x="9639300" y="6482588"/>
          <a:ext cx="8382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93489</xdr:rowOff>
    </xdr:from>
    <xdr:ext cx="378565" cy="259045"/>
    <xdr:sp macro="" textlink="">
      <xdr:nvSpPr>
        <xdr:cNvPr id="288" name="労働費平均値テキスト"/>
        <xdr:cNvSpPr txBox="1"/>
      </xdr:nvSpPr>
      <xdr:spPr>
        <a:xfrm>
          <a:off x="10528300" y="626568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70612</xdr:rowOff>
    </xdr:from>
    <xdr:to>
      <xdr:col>55</xdr:col>
      <xdr:colOff>50800</xdr:colOff>
      <xdr:row>38</xdr:row>
      <xdr:rowOff>762</xdr:rowOff>
    </xdr:to>
    <xdr:sp macro="" textlink="">
      <xdr:nvSpPr>
        <xdr:cNvPr id="289" name="フローチャート: 判断 288"/>
        <xdr:cNvSpPr/>
      </xdr:nvSpPr>
      <xdr:spPr>
        <a:xfrm>
          <a:off x="10426700" y="6414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153416</xdr:rowOff>
    </xdr:from>
    <xdr:to>
      <xdr:col>50</xdr:col>
      <xdr:colOff>114300</xdr:colOff>
      <xdr:row>37</xdr:row>
      <xdr:rowOff>153797</xdr:rowOff>
    </xdr:to>
    <xdr:cxnSp macro="">
      <xdr:nvCxnSpPr>
        <xdr:cNvPr id="290" name="直線コネクタ 289"/>
        <xdr:cNvCxnSpPr/>
      </xdr:nvCxnSpPr>
      <xdr:spPr>
        <a:xfrm flipV="1">
          <a:off x="8750300" y="6497066"/>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59944</xdr:rowOff>
    </xdr:from>
    <xdr:to>
      <xdr:col>50</xdr:col>
      <xdr:colOff>165100</xdr:colOff>
      <xdr:row>37</xdr:row>
      <xdr:rowOff>161544</xdr:rowOff>
    </xdr:to>
    <xdr:sp macro="" textlink="">
      <xdr:nvSpPr>
        <xdr:cNvPr id="291" name="フローチャート: 判断 290"/>
        <xdr:cNvSpPr/>
      </xdr:nvSpPr>
      <xdr:spPr>
        <a:xfrm>
          <a:off x="9588500" y="6403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6621</xdr:rowOff>
    </xdr:from>
    <xdr:ext cx="378565" cy="259045"/>
    <xdr:sp macro="" textlink="">
      <xdr:nvSpPr>
        <xdr:cNvPr id="292" name="テキスト ボックス 291"/>
        <xdr:cNvSpPr txBox="1"/>
      </xdr:nvSpPr>
      <xdr:spPr>
        <a:xfrm>
          <a:off x="9450017" y="61788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151892</xdr:rowOff>
    </xdr:from>
    <xdr:to>
      <xdr:col>45</xdr:col>
      <xdr:colOff>177800</xdr:colOff>
      <xdr:row>37</xdr:row>
      <xdr:rowOff>153797</xdr:rowOff>
    </xdr:to>
    <xdr:cxnSp macro="">
      <xdr:nvCxnSpPr>
        <xdr:cNvPr id="293" name="直線コネクタ 292"/>
        <xdr:cNvCxnSpPr/>
      </xdr:nvCxnSpPr>
      <xdr:spPr>
        <a:xfrm>
          <a:off x="7861300" y="6495542"/>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43561</xdr:rowOff>
    </xdr:from>
    <xdr:to>
      <xdr:col>46</xdr:col>
      <xdr:colOff>38100</xdr:colOff>
      <xdr:row>37</xdr:row>
      <xdr:rowOff>145161</xdr:rowOff>
    </xdr:to>
    <xdr:sp macro="" textlink="">
      <xdr:nvSpPr>
        <xdr:cNvPr id="294" name="フローチャート: 判断 293"/>
        <xdr:cNvSpPr/>
      </xdr:nvSpPr>
      <xdr:spPr>
        <a:xfrm>
          <a:off x="8699500" y="6387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161688</xdr:rowOff>
    </xdr:from>
    <xdr:ext cx="378565" cy="259045"/>
    <xdr:sp macro="" textlink="">
      <xdr:nvSpPr>
        <xdr:cNvPr id="295" name="テキスト ボックス 294"/>
        <xdr:cNvSpPr txBox="1"/>
      </xdr:nvSpPr>
      <xdr:spPr>
        <a:xfrm>
          <a:off x="8561017" y="61624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151511</xdr:rowOff>
    </xdr:from>
    <xdr:to>
      <xdr:col>41</xdr:col>
      <xdr:colOff>50800</xdr:colOff>
      <xdr:row>37</xdr:row>
      <xdr:rowOff>151892</xdr:rowOff>
    </xdr:to>
    <xdr:cxnSp macro="">
      <xdr:nvCxnSpPr>
        <xdr:cNvPr id="296" name="直線コネクタ 295"/>
        <xdr:cNvCxnSpPr/>
      </xdr:nvCxnSpPr>
      <xdr:spPr>
        <a:xfrm>
          <a:off x="6972300" y="6495161"/>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44704</xdr:rowOff>
    </xdr:from>
    <xdr:to>
      <xdr:col>41</xdr:col>
      <xdr:colOff>101600</xdr:colOff>
      <xdr:row>37</xdr:row>
      <xdr:rowOff>146304</xdr:rowOff>
    </xdr:to>
    <xdr:sp macro="" textlink="">
      <xdr:nvSpPr>
        <xdr:cNvPr id="297" name="フローチャート: 判断 296"/>
        <xdr:cNvSpPr/>
      </xdr:nvSpPr>
      <xdr:spPr>
        <a:xfrm>
          <a:off x="7810500" y="6388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162831</xdr:rowOff>
    </xdr:from>
    <xdr:ext cx="378565" cy="259045"/>
    <xdr:sp macro="" textlink="">
      <xdr:nvSpPr>
        <xdr:cNvPr id="298" name="テキスト ボックス 297"/>
        <xdr:cNvSpPr txBox="1"/>
      </xdr:nvSpPr>
      <xdr:spPr>
        <a:xfrm>
          <a:off x="7672017" y="61635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43942</xdr:rowOff>
    </xdr:from>
    <xdr:to>
      <xdr:col>36</xdr:col>
      <xdr:colOff>165100</xdr:colOff>
      <xdr:row>37</xdr:row>
      <xdr:rowOff>145542</xdr:rowOff>
    </xdr:to>
    <xdr:sp macro="" textlink="">
      <xdr:nvSpPr>
        <xdr:cNvPr id="299" name="フローチャート: 判断 298"/>
        <xdr:cNvSpPr/>
      </xdr:nvSpPr>
      <xdr:spPr>
        <a:xfrm>
          <a:off x="6921500" y="6387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162069</xdr:rowOff>
    </xdr:from>
    <xdr:ext cx="378565" cy="259045"/>
    <xdr:sp macro="" textlink="">
      <xdr:nvSpPr>
        <xdr:cNvPr id="300" name="テキスト ボックス 299"/>
        <xdr:cNvSpPr txBox="1"/>
      </xdr:nvSpPr>
      <xdr:spPr>
        <a:xfrm>
          <a:off x="6783017" y="61628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88138</xdr:rowOff>
    </xdr:from>
    <xdr:to>
      <xdr:col>55</xdr:col>
      <xdr:colOff>50800</xdr:colOff>
      <xdr:row>38</xdr:row>
      <xdr:rowOff>18288</xdr:rowOff>
    </xdr:to>
    <xdr:sp macro="" textlink="">
      <xdr:nvSpPr>
        <xdr:cNvPr id="306" name="楕円 305"/>
        <xdr:cNvSpPr/>
      </xdr:nvSpPr>
      <xdr:spPr>
        <a:xfrm>
          <a:off x="10426700" y="6431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66565</xdr:rowOff>
    </xdr:from>
    <xdr:ext cx="378565" cy="259045"/>
    <xdr:sp macro="" textlink="">
      <xdr:nvSpPr>
        <xdr:cNvPr id="307" name="労働費該当値テキスト"/>
        <xdr:cNvSpPr txBox="1"/>
      </xdr:nvSpPr>
      <xdr:spPr>
        <a:xfrm>
          <a:off x="10528300" y="64102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102616</xdr:rowOff>
    </xdr:from>
    <xdr:to>
      <xdr:col>50</xdr:col>
      <xdr:colOff>165100</xdr:colOff>
      <xdr:row>38</xdr:row>
      <xdr:rowOff>32765</xdr:rowOff>
    </xdr:to>
    <xdr:sp macro="" textlink="">
      <xdr:nvSpPr>
        <xdr:cNvPr id="308" name="楕円 307"/>
        <xdr:cNvSpPr/>
      </xdr:nvSpPr>
      <xdr:spPr>
        <a:xfrm>
          <a:off x="9588500" y="644626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23893</xdr:rowOff>
    </xdr:from>
    <xdr:ext cx="378565" cy="259045"/>
    <xdr:sp macro="" textlink="">
      <xdr:nvSpPr>
        <xdr:cNvPr id="309" name="テキスト ボックス 308"/>
        <xdr:cNvSpPr txBox="1"/>
      </xdr:nvSpPr>
      <xdr:spPr>
        <a:xfrm>
          <a:off x="9450017" y="65389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102997</xdr:rowOff>
    </xdr:from>
    <xdr:to>
      <xdr:col>46</xdr:col>
      <xdr:colOff>38100</xdr:colOff>
      <xdr:row>38</xdr:row>
      <xdr:rowOff>33147</xdr:rowOff>
    </xdr:to>
    <xdr:sp macro="" textlink="">
      <xdr:nvSpPr>
        <xdr:cNvPr id="310" name="楕円 309"/>
        <xdr:cNvSpPr/>
      </xdr:nvSpPr>
      <xdr:spPr>
        <a:xfrm>
          <a:off x="8699500" y="6446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24274</xdr:rowOff>
    </xdr:from>
    <xdr:ext cx="378565" cy="259045"/>
    <xdr:sp macro="" textlink="">
      <xdr:nvSpPr>
        <xdr:cNvPr id="311" name="テキスト ボックス 310"/>
        <xdr:cNvSpPr txBox="1"/>
      </xdr:nvSpPr>
      <xdr:spPr>
        <a:xfrm>
          <a:off x="8561017" y="65393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101092</xdr:rowOff>
    </xdr:from>
    <xdr:to>
      <xdr:col>41</xdr:col>
      <xdr:colOff>101600</xdr:colOff>
      <xdr:row>38</xdr:row>
      <xdr:rowOff>31242</xdr:rowOff>
    </xdr:to>
    <xdr:sp macro="" textlink="">
      <xdr:nvSpPr>
        <xdr:cNvPr id="312" name="楕円 311"/>
        <xdr:cNvSpPr/>
      </xdr:nvSpPr>
      <xdr:spPr>
        <a:xfrm>
          <a:off x="7810500" y="6444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22369</xdr:rowOff>
    </xdr:from>
    <xdr:ext cx="378565" cy="259045"/>
    <xdr:sp macro="" textlink="">
      <xdr:nvSpPr>
        <xdr:cNvPr id="313" name="テキスト ボックス 312"/>
        <xdr:cNvSpPr txBox="1"/>
      </xdr:nvSpPr>
      <xdr:spPr>
        <a:xfrm>
          <a:off x="7672017" y="65374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100711</xdr:rowOff>
    </xdr:from>
    <xdr:to>
      <xdr:col>36</xdr:col>
      <xdr:colOff>165100</xdr:colOff>
      <xdr:row>38</xdr:row>
      <xdr:rowOff>30861</xdr:rowOff>
    </xdr:to>
    <xdr:sp macro="" textlink="">
      <xdr:nvSpPr>
        <xdr:cNvPr id="314" name="楕円 313"/>
        <xdr:cNvSpPr/>
      </xdr:nvSpPr>
      <xdr:spPr>
        <a:xfrm>
          <a:off x="6921500" y="6444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21988</xdr:rowOff>
    </xdr:from>
    <xdr:ext cx="378565" cy="259045"/>
    <xdr:sp macro="" textlink="">
      <xdr:nvSpPr>
        <xdr:cNvPr id="315" name="テキスト ボックス 314"/>
        <xdr:cNvSpPr txBox="1"/>
      </xdr:nvSpPr>
      <xdr:spPr>
        <a:xfrm>
          <a:off x="6783017" y="65370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6" name="直線コネクタ 325"/>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7" name="テキスト ボックス 326"/>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8" name="直線コネクタ 327"/>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29" name="テキスト ボックス 328"/>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0" name="直線コネクタ 329"/>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1" name="テキスト ボックス 330"/>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2" name="直線コネクタ 331"/>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3" name="テキスト ボックス 332"/>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4" name="直線コネクタ 33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5" name="テキスト ボックス 334"/>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6"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40716</xdr:rowOff>
    </xdr:from>
    <xdr:to>
      <xdr:col>54</xdr:col>
      <xdr:colOff>189865</xdr:colOff>
      <xdr:row>58</xdr:row>
      <xdr:rowOff>137734</xdr:rowOff>
    </xdr:to>
    <xdr:cxnSp macro="">
      <xdr:nvCxnSpPr>
        <xdr:cNvPr id="337" name="直線コネクタ 336"/>
        <xdr:cNvCxnSpPr/>
      </xdr:nvCxnSpPr>
      <xdr:spPr>
        <a:xfrm flipV="1">
          <a:off x="10475595" y="8613216"/>
          <a:ext cx="1270" cy="14686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141561</xdr:rowOff>
    </xdr:from>
    <xdr:ext cx="313932" cy="259045"/>
    <xdr:sp macro="" textlink="">
      <xdr:nvSpPr>
        <xdr:cNvPr id="338" name="農林水産業費最小値テキスト"/>
        <xdr:cNvSpPr txBox="1"/>
      </xdr:nvSpPr>
      <xdr:spPr>
        <a:xfrm>
          <a:off x="10528300" y="1008566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137734</xdr:rowOff>
    </xdr:from>
    <xdr:to>
      <xdr:col>55</xdr:col>
      <xdr:colOff>88900</xdr:colOff>
      <xdr:row>58</xdr:row>
      <xdr:rowOff>137734</xdr:rowOff>
    </xdr:to>
    <xdr:cxnSp macro="">
      <xdr:nvCxnSpPr>
        <xdr:cNvPr id="339" name="直線コネクタ 338"/>
        <xdr:cNvCxnSpPr/>
      </xdr:nvCxnSpPr>
      <xdr:spPr>
        <a:xfrm>
          <a:off x="10388600" y="10081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158843</xdr:rowOff>
    </xdr:from>
    <xdr:ext cx="534377" cy="259045"/>
    <xdr:sp macro="" textlink="">
      <xdr:nvSpPr>
        <xdr:cNvPr id="340" name="農林水産業費最大値テキスト"/>
        <xdr:cNvSpPr txBox="1"/>
      </xdr:nvSpPr>
      <xdr:spPr>
        <a:xfrm>
          <a:off x="10528300" y="8388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32,165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40716</xdr:rowOff>
    </xdr:from>
    <xdr:to>
      <xdr:col>55</xdr:col>
      <xdr:colOff>88900</xdr:colOff>
      <xdr:row>50</xdr:row>
      <xdr:rowOff>40716</xdr:rowOff>
    </xdr:to>
    <xdr:cxnSp macro="">
      <xdr:nvCxnSpPr>
        <xdr:cNvPr id="341" name="直線コネクタ 340"/>
        <xdr:cNvCxnSpPr/>
      </xdr:nvCxnSpPr>
      <xdr:spPr>
        <a:xfrm>
          <a:off x="10388600" y="8613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86437</xdr:rowOff>
    </xdr:from>
    <xdr:to>
      <xdr:col>55</xdr:col>
      <xdr:colOff>0</xdr:colOff>
      <xdr:row>56</xdr:row>
      <xdr:rowOff>106416</xdr:rowOff>
    </xdr:to>
    <xdr:cxnSp macro="">
      <xdr:nvCxnSpPr>
        <xdr:cNvPr id="342" name="直線コネクタ 341"/>
        <xdr:cNvCxnSpPr/>
      </xdr:nvCxnSpPr>
      <xdr:spPr>
        <a:xfrm>
          <a:off x="9639300" y="9687637"/>
          <a:ext cx="838200" cy="19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20373</xdr:rowOff>
    </xdr:from>
    <xdr:ext cx="469744" cy="259045"/>
    <xdr:sp macro="" textlink="">
      <xdr:nvSpPr>
        <xdr:cNvPr id="343" name="農林水産業費平均値テキスト"/>
        <xdr:cNvSpPr txBox="1"/>
      </xdr:nvSpPr>
      <xdr:spPr>
        <a:xfrm>
          <a:off x="10528300" y="97930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41946</xdr:rowOff>
    </xdr:from>
    <xdr:to>
      <xdr:col>55</xdr:col>
      <xdr:colOff>50800</xdr:colOff>
      <xdr:row>57</xdr:row>
      <xdr:rowOff>143546</xdr:rowOff>
    </xdr:to>
    <xdr:sp macro="" textlink="">
      <xdr:nvSpPr>
        <xdr:cNvPr id="344" name="フローチャート: 判断 343"/>
        <xdr:cNvSpPr/>
      </xdr:nvSpPr>
      <xdr:spPr>
        <a:xfrm>
          <a:off x="10426700" y="9814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86437</xdr:rowOff>
    </xdr:from>
    <xdr:to>
      <xdr:col>50</xdr:col>
      <xdr:colOff>114300</xdr:colOff>
      <xdr:row>56</xdr:row>
      <xdr:rowOff>116017</xdr:rowOff>
    </xdr:to>
    <xdr:cxnSp macro="">
      <xdr:nvCxnSpPr>
        <xdr:cNvPr id="345" name="直線コネクタ 344"/>
        <xdr:cNvCxnSpPr/>
      </xdr:nvCxnSpPr>
      <xdr:spPr>
        <a:xfrm flipV="1">
          <a:off x="8750300" y="9687637"/>
          <a:ext cx="889000" cy="29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50450</xdr:rowOff>
    </xdr:from>
    <xdr:to>
      <xdr:col>50</xdr:col>
      <xdr:colOff>165100</xdr:colOff>
      <xdr:row>57</xdr:row>
      <xdr:rowOff>152050</xdr:rowOff>
    </xdr:to>
    <xdr:sp macro="" textlink="">
      <xdr:nvSpPr>
        <xdr:cNvPr id="346" name="フローチャート: 判断 345"/>
        <xdr:cNvSpPr/>
      </xdr:nvSpPr>
      <xdr:spPr>
        <a:xfrm>
          <a:off x="9588500" y="982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57</xdr:row>
      <xdr:rowOff>143177</xdr:rowOff>
    </xdr:from>
    <xdr:ext cx="469744" cy="259045"/>
    <xdr:sp macro="" textlink="">
      <xdr:nvSpPr>
        <xdr:cNvPr id="347" name="テキスト ボックス 346"/>
        <xdr:cNvSpPr txBox="1"/>
      </xdr:nvSpPr>
      <xdr:spPr>
        <a:xfrm>
          <a:off x="9404428" y="9915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116017</xdr:rowOff>
    </xdr:from>
    <xdr:to>
      <xdr:col>45</xdr:col>
      <xdr:colOff>177800</xdr:colOff>
      <xdr:row>56</xdr:row>
      <xdr:rowOff>166584</xdr:rowOff>
    </xdr:to>
    <xdr:cxnSp macro="">
      <xdr:nvCxnSpPr>
        <xdr:cNvPr id="348" name="直線コネクタ 347"/>
        <xdr:cNvCxnSpPr/>
      </xdr:nvCxnSpPr>
      <xdr:spPr>
        <a:xfrm flipV="1">
          <a:off x="7861300" y="9717217"/>
          <a:ext cx="889000" cy="50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58131</xdr:rowOff>
    </xdr:from>
    <xdr:to>
      <xdr:col>46</xdr:col>
      <xdr:colOff>38100</xdr:colOff>
      <xdr:row>57</xdr:row>
      <xdr:rowOff>159731</xdr:rowOff>
    </xdr:to>
    <xdr:sp macro="" textlink="">
      <xdr:nvSpPr>
        <xdr:cNvPr id="349" name="フローチャート: 判断 348"/>
        <xdr:cNvSpPr/>
      </xdr:nvSpPr>
      <xdr:spPr>
        <a:xfrm>
          <a:off x="8699500" y="9830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57</xdr:row>
      <xdr:rowOff>150858</xdr:rowOff>
    </xdr:from>
    <xdr:ext cx="469744" cy="259045"/>
    <xdr:sp macro="" textlink="">
      <xdr:nvSpPr>
        <xdr:cNvPr id="350" name="テキスト ボックス 349"/>
        <xdr:cNvSpPr txBox="1"/>
      </xdr:nvSpPr>
      <xdr:spPr>
        <a:xfrm>
          <a:off x="8515428" y="9923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130282</xdr:rowOff>
    </xdr:from>
    <xdr:to>
      <xdr:col>41</xdr:col>
      <xdr:colOff>50800</xdr:colOff>
      <xdr:row>56</xdr:row>
      <xdr:rowOff>166584</xdr:rowOff>
    </xdr:to>
    <xdr:cxnSp macro="">
      <xdr:nvCxnSpPr>
        <xdr:cNvPr id="351" name="直線コネクタ 350"/>
        <xdr:cNvCxnSpPr/>
      </xdr:nvCxnSpPr>
      <xdr:spPr>
        <a:xfrm>
          <a:off x="6972300" y="9731482"/>
          <a:ext cx="889000" cy="36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66818</xdr:rowOff>
    </xdr:from>
    <xdr:to>
      <xdr:col>41</xdr:col>
      <xdr:colOff>101600</xdr:colOff>
      <xdr:row>57</xdr:row>
      <xdr:rowOff>168418</xdr:rowOff>
    </xdr:to>
    <xdr:sp macro="" textlink="">
      <xdr:nvSpPr>
        <xdr:cNvPr id="352" name="フローチャート: 判断 351"/>
        <xdr:cNvSpPr/>
      </xdr:nvSpPr>
      <xdr:spPr>
        <a:xfrm>
          <a:off x="7810500" y="9839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57</xdr:row>
      <xdr:rowOff>159545</xdr:rowOff>
    </xdr:from>
    <xdr:ext cx="469744" cy="259045"/>
    <xdr:sp macro="" textlink="">
      <xdr:nvSpPr>
        <xdr:cNvPr id="353" name="テキスト ボックス 352"/>
        <xdr:cNvSpPr txBox="1"/>
      </xdr:nvSpPr>
      <xdr:spPr>
        <a:xfrm>
          <a:off x="7626428" y="9932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65949</xdr:rowOff>
    </xdr:from>
    <xdr:to>
      <xdr:col>36</xdr:col>
      <xdr:colOff>165100</xdr:colOff>
      <xdr:row>57</xdr:row>
      <xdr:rowOff>167549</xdr:rowOff>
    </xdr:to>
    <xdr:sp macro="" textlink="">
      <xdr:nvSpPr>
        <xdr:cNvPr id="354" name="フローチャート: 判断 353"/>
        <xdr:cNvSpPr/>
      </xdr:nvSpPr>
      <xdr:spPr>
        <a:xfrm>
          <a:off x="6921500" y="9838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57</xdr:row>
      <xdr:rowOff>158676</xdr:rowOff>
    </xdr:from>
    <xdr:ext cx="469744" cy="259045"/>
    <xdr:sp macro="" textlink="">
      <xdr:nvSpPr>
        <xdr:cNvPr id="355" name="テキスト ボックス 354"/>
        <xdr:cNvSpPr txBox="1"/>
      </xdr:nvSpPr>
      <xdr:spPr>
        <a:xfrm>
          <a:off x="6737428" y="9931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6" name="テキスト ボックス 35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7" name="テキスト ボックス 35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8" name="テキスト ボックス 35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9" name="テキスト ボックス 35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0" name="テキスト ボックス 35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55616</xdr:rowOff>
    </xdr:from>
    <xdr:to>
      <xdr:col>55</xdr:col>
      <xdr:colOff>50800</xdr:colOff>
      <xdr:row>56</xdr:row>
      <xdr:rowOff>157216</xdr:rowOff>
    </xdr:to>
    <xdr:sp macro="" textlink="">
      <xdr:nvSpPr>
        <xdr:cNvPr id="361" name="楕円 360"/>
        <xdr:cNvSpPr/>
      </xdr:nvSpPr>
      <xdr:spPr>
        <a:xfrm>
          <a:off x="10426700" y="9656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78493</xdr:rowOff>
    </xdr:from>
    <xdr:ext cx="469744" cy="259045"/>
    <xdr:sp macro="" textlink="">
      <xdr:nvSpPr>
        <xdr:cNvPr id="362" name="農林水産業費該当値テキスト"/>
        <xdr:cNvSpPr txBox="1"/>
      </xdr:nvSpPr>
      <xdr:spPr>
        <a:xfrm>
          <a:off x="10528300" y="95082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35637</xdr:rowOff>
    </xdr:from>
    <xdr:to>
      <xdr:col>50</xdr:col>
      <xdr:colOff>165100</xdr:colOff>
      <xdr:row>56</xdr:row>
      <xdr:rowOff>137237</xdr:rowOff>
    </xdr:to>
    <xdr:sp macro="" textlink="">
      <xdr:nvSpPr>
        <xdr:cNvPr id="363" name="楕円 362"/>
        <xdr:cNvSpPr/>
      </xdr:nvSpPr>
      <xdr:spPr>
        <a:xfrm>
          <a:off x="9588500" y="9636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54</xdr:row>
      <xdr:rowOff>153764</xdr:rowOff>
    </xdr:from>
    <xdr:ext cx="469744" cy="259045"/>
    <xdr:sp macro="" textlink="">
      <xdr:nvSpPr>
        <xdr:cNvPr id="364" name="テキスト ボックス 363"/>
        <xdr:cNvSpPr txBox="1"/>
      </xdr:nvSpPr>
      <xdr:spPr>
        <a:xfrm>
          <a:off x="9404428" y="9412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65217</xdr:rowOff>
    </xdr:from>
    <xdr:to>
      <xdr:col>46</xdr:col>
      <xdr:colOff>38100</xdr:colOff>
      <xdr:row>56</xdr:row>
      <xdr:rowOff>166817</xdr:rowOff>
    </xdr:to>
    <xdr:sp macro="" textlink="">
      <xdr:nvSpPr>
        <xdr:cNvPr id="365" name="楕円 364"/>
        <xdr:cNvSpPr/>
      </xdr:nvSpPr>
      <xdr:spPr>
        <a:xfrm>
          <a:off x="8699500" y="9666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11894</xdr:rowOff>
    </xdr:from>
    <xdr:ext cx="469744" cy="259045"/>
    <xdr:sp macro="" textlink="">
      <xdr:nvSpPr>
        <xdr:cNvPr id="366" name="テキスト ボックス 365"/>
        <xdr:cNvSpPr txBox="1"/>
      </xdr:nvSpPr>
      <xdr:spPr>
        <a:xfrm>
          <a:off x="8515428" y="9441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115784</xdr:rowOff>
    </xdr:from>
    <xdr:to>
      <xdr:col>41</xdr:col>
      <xdr:colOff>101600</xdr:colOff>
      <xdr:row>57</xdr:row>
      <xdr:rowOff>45934</xdr:rowOff>
    </xdr:to>
    <xdr:sp macro="" textlink="">
      <xdr:nvSpPr>
        <xdr:cNvPr id="367" name="楕円 366"/>
        <xdr:cNvSpPr/>
      </xdr:nvSpPr>
      <xdr:spPr>
        <a:xfrm>
          <a:off x="7810500" y="9716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62461</xdr:rowOff>
    </xdr:from>
    <xdr:ext cx="469744" cy="259045"/>
    <xdr:sp macro="" textlink="">
      <xdr:nvSpPr>
        <xdr:cNvPr id="368" name="テキスト ボックス 367"/>
        <xdr:cNvSpPr txBox="1"/>
      </xdr:nvSpPr>
      <xdr:spPr>
        <a:xfrm>
          <a:off x="7626428" y="9492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79482</xdr:rowOff>
    </xdr:from>
    <xdr:to>
      <xdr:col>36</xdr:col>
      <xdr:colOff>165100</xdr:colOff>
      <xdr:row>57</xdr:row>
      <xdr:rowOff>9632</xdr:rowOff>
    </xdr:to>
    <xdr:sp macro="" textlink="">
      <xdr:nvSpPr>
        <xdr:cNvPr id="369" name="楕円 368"/>
        <xdr:cNvSpPr/>
      </xdr:nvSpPr>
      <xdr:spPr>
        <a:xfrm>
          <a:off x="6921500" y="9680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26159</xdr:rowOff>
    </xdr:from>
    <xdr:ext cx="469744" cy="259045"/>
    <xdr:sp macro="" textlink="">
      <xdr:nvSpPr>
        <xdr:cNvPr id="370" name="テキスト ボックス 369"/>
        <xdr:cNvSpPr txBox="1"/>
      </xdr:nvSpPr>
      <xdr:spPr>
        <a:xfrm>
          <a:off x="6737428" y="9455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1" name="正方形/長方形 37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2" name="正方形/長方形 37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3" name="正方形/長方形 37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4" name="正方形/長方形 37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5" name="正方形/長方形 37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6" name="正方形/長方形 37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7" name="正方形/長方形 37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8" name="正方形/長方形 37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9" name="テキスト ボックス 37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0" name="直線コネクタ 37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1" name="直線コネクタ 380"/>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2" name="テキスト ボックス 381"/>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3" name="直線コネクタ 382"/>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4" name="テキスト ボックス 383"/>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5" name="直線コネクタ 384"/>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6" name="テキスト ボックス 385"/>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7" name="直線コネクタ 386"/>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8" name="テキスト ボックス 387"/>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9" name="直線コネクタ 388"/>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0" name="テキスト ボックス 389"/>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2" name="テキスト ボックス 391"/>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89065</xdr:rowOff>
    </xdr:from>
    <xdr:to>
      <xdr:col>54</xdr:col>
      <xdr:colOff>189865</xdr:colOff>
      <xdr:row>79</xdr:row>
      <xdr:rowOff>35401</xdr:rowOff>
    </xdr:to>
    <xdr:cxnSp macro="">
      <xdr:nvCxnSpPr>
        <xdr:cNvPr id="394" name="直線コネクタ 393"/>
        <xdr:cNvCxnSpPr/>
      </xdr:nvCxnSpPr>
      <xdr:spPr>
        <a:xfrm flipV="1">
          <a:off x="10475595" y="12090565"/>
          <a:ext cx="1270" cy="14893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39228</xdr:rowOff>
    </xdr:from>
    <xdr:ext cx="378565" cy="259045"/>
    <xdr:sp macro="" textlink="">
      <xdr:nvSpPr>
        <xdr:cNvPr id="395" name="商工費最小値テキスト"/>
        <xdr:cNvSpPr txBox="1"/>
      </xdr:nvSpPr>
      <xdr:spPr>
        <a:xfrm>
          <a:off x="10528300" y="135837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35401</xdr:rowOff>
    </xdr:from>
    <xdr:to>
      <xdr:col>55</xdr:col>
      <xdr:colOff>88900</xdr:colOff>
      <xdr:row>79</xdr:row>
      <xdr:rowOff>35401</xdr:rowOff>
    </xdr:to>
    <xdr:cxnSp macro="">
      <xdr:nvCxnSpPr>
        <xdr:cNvPr id="396" name="直線コネクタ 395"/>
        <xdr:cNvCxnSpPr/>
      </xdr:nvCxnSpPr>
      <xdr:spPr>
        <a:xfrm>
          <a:off x="10388600" y="13579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35742</xdr:rowOff>
    </xdr:from>
    <xdr:ext cx="534377" cy="259045"/>
    <xdr:sp macro="" textlink="">
      <xdr:nvSpPr>
        <xdr:cNvPr id="397" name="商工費最大値テキスト"/>
        <xdr:cNvSpPr txBox="1"/>
      </xdr:nvSpPr>
      <xdr:spPr>
        <a:xfrm>
          <a:off x="10528300" y="11865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78,658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89065</xdr:rowOff>
    </xdr:from>
    <xdr:to>
      <xdr:col>55</xdr:col>
      <xdr:colOff>88900</xdr:colOff>
      <xdr:row>70</xdr:row>
      <xdr:rowOff>89065</xdr:rowOff>
    </xdr:to>
    <xdr:cxnSp macro="">
      <xdr:nvCxnSpPr>
        <xdr:cNvPr id="398" name="直線コネクタ 397"/>
        <xdr:cNvCxnSpPr/>
      </xdr:nvCxnSpPr>
      <xdr:spPr>
        <a:xfrm>
          <a:off x="10388600" y="12090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33610</xdr:rowOff>
    </xdr:from>
    <xdr:to>
      <xdr:col>55</xdr:col>
      <xdr:colOff>0</xdr:colOff>
      <xdr:row>78</xdr:row>
      <xdr:rowOff>87464</xdr:rowOff>
    </xdr:to>
    <xdr:cxnSp macro="">
      <xdr:nvCxnSpPr>
        <xdr:cNvPr id="399" name="直線コネクタ 398"/>
        <xdr:cNvCxnSpPr/>
      </xdr:nvCxnSpPr>
      <xdr:spPr>
        <a:xfrm>
          <a:off x="9639300" y="13406710"/>
          <a:ext cx="838200" cy="53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21899</xdr:rowOff>
    </xdr:from>
    <xdr:ext cx="469744" cy="259045"/>
    <xdr:sp macro="" textlink="">
      <xdr:nvSpPr>
        <xdr:cNvPr id="400" name="商工費平均値テキスト"/>
        <xdr:cNvSpPr txBox="1"/>
      </xdr:nvSpPr>
      <xdr:spPr>
        <a:xfrm>
          <a:off x="10528300" y="132235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170472</xdr:rowOff>
    </xdr:from>
    <xdr:to>
      <xdr:col>55</xdr:col>
      <xdr:colOff>50800</xdr:colOff>
      <xdr:row>78</xdr:row>
      <xdr:rowOff>100622</xdr:rowOff>
    </xdr:to>
    <xdr:sp macro="" textlink="">
      <xdr:nvSpPr>
        <xdr:cNvPr id="401" name="フローチャート: 判断 400"/>
        <xdr:cNvSpPr/>
      </xdr:nvSpPr>
      <xdr:spPr>
        <a:xfrm>
          <a:off x="10426700" y="13372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120726</xdr:rowOff>
    </xdr:from>
    <xdr:to>
      <xdr:col>50</xdr:col>
      <xdr:colOff>114300</xdr:colOff>
      <xdr:row>78</xdr:row>
      <xdr:rowOff>33610</xdr:rowOff>
    </xdr:to>
    <xdr:cxnSp macro="">
      <xdr:nvCxnSpPr>
        <xdr:cNvPr id="402" name="直線コネクタ 401"/>
        <xdr:cNvCxnSpPr/>
      </xdr:nvCxnSpPr>
      <xdr:spPr>
        <a:xfrm>
          <a:off x="8750300" y="13322376"/>
          <a:ext cx="889000" cy="84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146431</xdr:rowOff>
    </xdr:from>
    <xdr:to>
      <xdr:col>50</xdr:col>
      <xdr:colOff>165100</xdr:colOff>
      <xdr:row>78</xdr:row>
      <xdr:rowOff>76581</xdr:rowOff>
    </xdr:to>
    <xdr:sp macro="" textlink="">
      <xdr:nvSpPr>
        <xdr:cNvPr id="403" name="フローチャート: 判断 402"/>
        <xdr:cNvSpPr/>
      </xdr:nvSpPr>
      <xdr:spPr>
        <a:xfrm>
          <a:off x="9588500" y="13348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93108</xdr:rowOff>
    </xdr:from>
    <xdr:ext cx="469744" cy="259045"/>
    <xdr:sp macro="" textlink="">
      <xdr:nvSpPr>
        <xdr:cNvPr id="404" name="テキスト ボックス 403"/>
        <xdr:cNvSpPr txBox="1"/>
      </xdr:nvSpPr>
      <xdr:spPr>
        <a:xfrm>
          <a:off x="9404428" y="13123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120726</xdr:rowOff>
    </xdr:from>
    <xdr:to>
      <xdr:col>45</xdr:col>
      <xdr:colOff>177800</xdr:colOff>
      <xdr:row>78</xdr:row>
      <xdr:rowOff>15418</xdr:rowOff>
    </xdr:to>
    <xdr:cxnSp macro="">
      <xdr:nvCxnSpPr>
        <xdr:cNvPr id="405" name="直線コネクタ 404"/>
        <xdr:cNvCxnSpPr/>
      </xdr:nvCxnSpPr>
      <xdr:spPr>
        <a:xfrm flipV="1">
          <a:off x="7861300" y="13322376"/>
          <a:ext cx="889000" cy="66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110179</xdr:rowOff>
    </xdr:from>
    <xdr:to>
      <xdr:col>46</xdr:col>
      <xdr:colOff>38100</xdr:colOff>
      <xdr:row>78</xdr:row>
      <xdr:rowOff>40329</xdr:rowOff>
    </xdr:to>
    <xdr:sp macro="" textlink="">
      <xdr:nvSpPr>
        <xdr:cNvPr id="406" name="フローチャート: 判断 405"/>
        <xdr:cNvSpPr/>
      </xdr:nvSpPr>
      <xdr:spPr>
        <a:xfrm>
          <a:off x="8699500" y="13311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31456</xdr:rowOff>
    </xdr:from>
    <xdr:ext cx="534377" cy="259045"/>
    <xdr:sp macro="" textlink="">
      <xdr:nvSpPr>
        <xdr:cNvPr id="407" name="テキスト ボックス 406"/>
        <xdr:cNvSpPr txBox="1"/>
      </xdr:nvSpPr>
      <xdr:spPr>
        <a:xfrm>
          <a:off x="8483111" y="13404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53346</xdr:rowOff>
    </xdr:from>
    <xdr:to>
      <xdr:col>41</xdr:col>
      <xdr:colOff>50800</xdr:colOff>
      <xdr:row>78</xdr:row>
      <xdr:rowOff>15418</xdr:rowOff>
    </xdr:to>
    <xdr:cxnSp macro="">
      <xdr:nvCxnSpPr>
        <xdr:cNvPr id="408" name="直線コネクタ 407"/>
        <xdr:cNvCxnSpPr/>
      </xdr:nvCxnSpPr>
      <xdr:spPr>
        <a:xfrm>
          <a:off x="6972300" y="13254996"/>
          <a:ext cx="889000" cy="133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90843</xdr:rowOff>
    </xdr:from>
    <xdr:to>
      <xdr:col>41</xdr:col>
      <xdr:colOff>101600</xdr:colOff>
      <xdr:row>78</xdr:row>
      <xdr:rowOff>20993</xdr:rowOff>
    </xdr:to>
    <xdr:sp macro="" textlink="">
      <xdr:nvSpPr>
        <xdr:cNvPr id="409" name="フローチャート: 判断 408"/>
        <xdr:cNvSpPr/>
      </xdr:nvSpPr>
      <xdr:spPr>
        <a:xfrm>
          <a:off x="7810500" y="13292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37520</xdr:rowOff>
    </xdr:from>
    <xdr:ext cx="534377" cy="259045"/>
    <xdr:sp macro="" textlink="">
      <xdr:nvSpPr>
        <xdr:cNvPr id="410" name="テキスト ボックス 409"/>
        <xdr:cNvSpPr txBox="1"/>
      </xdr:nvSpPr>
      <xdr:spPr>
        <a:xfrm>
          <a:off x="7594111" y="13067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76364</xdr:rowOff>
    </xdr:from>
    <xdr:to>
      <xdr:col>36</xdr:col>
      <xdr:colOff>165100</xdr:colOff>
      <xdr:row>78</xdr:row>
      <xdr:rowOff>6514</xdr:rowOff>
    </xdr:to>
    <xdr:sp macro="" textlink="">
      <xdr:nvSpPr>
        <xdr:cNvPr id="411" name="フローチャート: 判断 410"/>
        <xdr:cNvSpPr/>
      </xdr:nvSpPr>
      <xdr:spPr>
        <a:xfrm>
          <a:off x="6921500" y="13278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169091</xdr:rowOff>
    </xdr:from>
    <xdr:ext cx="534377" cy="259045"/>
    <xdr:sp macro="" textlink="">
      <xdr:nvSpPr>
        <xdr:cNvPr id="412" name="テキスト ボックス 411"/>
        <xdr:cNvSpPr txBox="1"/>
      </xdr:nvSpPr>
      <xdr:spPr>
        <a:xfrm>
          <a:off x="6705111" y="13370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36664</xdr:rowOff>
    </xdr:from>
    <xdr:to>
      <xdr:col>55</xdr:col>
      <xdr:colOff>50800</xdr:colOff>
      <xdr:row>78</xdr:row>
      <xdr:rowOff>138264</xdr:rowOff>
    </xdr:to>
    <xdr:sp macro="" textlink="">
      <xdr:nvSpPr>
        <xdr:cNvPr id="418" name="楕円 417"/>
        <xdr:cNvSpPr/>
      </xdr:nvSpPr>
      <xdr:spPr>
        <a:xfrm>
          <a:off x="10426700" y="13409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148898</xdr:rowOff>
    </xdr:from>
    <xdr:ext cx="469744" cy="259045"/>
    <xdr:sp macro="" textlink="">
      <xdr:nvSpPr>
        <xdr:cNvPr id="419" name="商工費該当値テキスト"/>
        <xdr:cNvSpPr txBox="1"/>
      </xdr:nvSpPr>
      <xdr:spPr>
        <a:xfrm>
          <a:off x="10528300" y="13350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154260</xdr:rowOff>
    </xdr:from>
    <xdr:to>
      <xdr:col>50</xdr:col>
      <xdr:colOff>165100</xdr:colOff>
      <xdr:row>78</xdr:row>
      <xdr:rowOff>84410</xdr:rowOff>
    </xdr:to>
    <xdr:sp macro="" textlink="">
      <xdr:nvSpPr>
        <xdr:cNvPr id="420" name="楕円 419"/>
        <xdr:cNvSpPr/>
      </xdr:nvSpPr>
      <xdr:spPr>
        <a:xfrm>
          <a:off x="9588500" y="13355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75537</xdr:rowOff>
    </xdr:from>
    <xdr:ext cx="469744" cy="259045"/>
    <xdr:sp macro="" textlink="">
      <xdr:nvSpPr>
        <xdr:cNvPr id="421" name="テキスト ボックス 420"/>
        <xdr:cNvSpPr txBox="1"/>
      </xdr:nvSpPr>
      <xdr:spPr>
        <a:xfrm>
          <a:off x="9404428" y="13448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69926</xdr:rowOff>
    </xdr:from>
    <xdr:to>
      <xdr:col>46</xdr:col>
      <xdr:colOff>38100</xdr:colOff>
      <xdr:row>78</xdr:row>
      <xdr:rowOff>76</xdr:rowOff>
    </xdr:to>
    <xdr:sp macro="" textlink="">
      <xdr:nvSpPr>
        <xdr:cNvPr id="422" name="楕円 421"/>
        <xdr:cNvSpPr/>
      </xdr:nvSpPr>
      <xdr:spPr>
        <a:xfrm>
          <a:off x="8699500" y="13271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16603</xdr:rowOff>
    </xdr:from>
    <xdr:ext cx="534377" cy="259045"/>
    <xdr:sp macro="" textlink="">
      <xdr:nvSpPr>
        <xdr:cNvPr id="423" name="テキスト ボックス 422"/>
        <xdr:cNvSpPr txBox="1"/>
      </xdr:nvSpPr>
      <xdr:spPr>
        <a:xfrm>
          <a:off x="8483111" y="13046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136068</xdr:rowOff>
    </xdr:from>
    <xdr:to>
      <xdr:col>41</xdr:col>
      <xdr:colOff>101600</xdr:colOff>
      <xdr:row>78</xdr:row>
      <xdr:rowOff>66218</xdr:rowOff>
    </xdr:to>
    <xdr:sp macro="" textlink="">
      <xdr:nvSpPr>
        <xdr:cNvPr id="424" name="楕円 423"/>
        <xdr:cNvSpPr/>
      </xdr:nvSpPr>
      <xdr:spPr>
        <a:xfrm>
          <a:off x="7810500" y="13337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57345</xdr:rowOff>
    </xdr:from>
    <xdr:ext cx="534377" cy="259045"/>
    <xdr:sp macro="" textlink="">
      <xdr:nvSpPr>
        <xdr:cNvPr id="425" name="テキスト ボックス 424"/>
        <xdr:cNvSpPr txBox="1"/>
      </xdr:nvSpPr>
      <xdr:spPr>
        <a:xfrm>
          <a:off x="7594111" y="13430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2546</xdr:rowOff>
    </xdr:from>
    <xdr:to>
      <xdr:col>36</xdr:col>
      <xdr:colOff>165100</xdr:colOff>
      <xdr:row>77</xdr:row>
      <xdr:rowOff>104146</xdr:rowOff>
    </xdr:to>
    <xdr:sp macro="" textlink="">
      <xdr:nvSpPr>
        <xdr:cNvPr id="426" name="楕円 425"/>
        <xdr:cNvSpPr/>
      </xdr:nvSpPr>
      <xdr:spPr>
        <a:xfrm>
          <a:off x="6921500" y="13204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120673</xdr:rowOff>
    </xdr:from>
    <xdr:ext cx="534377" cy="259045"/>
    <xdr:sp macro="" textlink="">
      <xdr:nvSpPr>
        <xdr:cNvPr id="427" name="テキスト ボックス 426"/>
        <xdr:cNvSpPr txBox="1"/>
      </xdr:nvSpPr>
      <xdr:spPr>
        <a:xfrm>
          <a:off x="6705111" y="12979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38" name="テキスト ボックス 437"/>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39" name="直線コネクタ 438"/>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0" name="テキスト ボックス 439"/>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1" name="直線コネクタ 440"/>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2" name="テキスト ボックス 441"/>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3" name="直線コネクタ 442"/>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4" name="テキスト ボックス 443"/>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5" name="直線コネクタ 444"/>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6" name="テキスト ボックス 445"/>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7" name="直線コネクタ 446"/>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8" name="テキスト ボックス 447"/>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57423</xdr:rowOff>
    </xdr:from>
    <xdr:to>
      <xdr:col>54</xdr:col>
      <xdr:colOff>189865</xdr:colOff>
      <xdr:row>99</xdr:row>
      <xdr:rowOff>117430</xdr:rowOff>
    </xdr:to>
    <xdr:cxnSp macro="">
      <xdr:nvCxnSpPr>
        <xdr:cNvPr id="452" name="直線コネクタ 451"/>
        <xdr:cNvCxnSpPr/>
      </xdr:nvCxnSpPr>
      <xdr:spPr>
        <a:xfrm flipV="1">
          <a:off x="10475595" y="15659373"/>
          <a:ext cx="1270" cy="14316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121257</xdr:rowOff>
    </xdr:from>
    <xdr:ext cx="534377" cy="259045"/>
    <xdr:sp macro="" textlink="">
      <xdr:nvSpPr>
        <xdr:cNvPr id="453" name="土木費最小値テキスト"/>
        <xdr:cNvSpPr txBox="1"/>
      </xdr:nvSpPr>
      <xdr:spPr>
        <a:xfrm>
          <a:off x="10528300" y="17094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117430</xdr:rowOff>
    </xdr:from>
    <xdr:to>
      <xdr:col>55</xdr:col>
      <xdr:colOff>88900</xdr:colOff>
      <xdr:row>99</xdr:row>
      <xdr:rowOff>117430</xdr:rowOff>
    </xdr:to>
    <xdr:cxnSp macro="">
      <xdr:nvCxnSpPr>
        <xdr:cNvPr id="454" name="直線コネクタ 453"/>
        <xdr:cNvCxnSpPr/>
      </xdr:nvCxnSpPr>
      <xdr:spPr>
        <a:xfrm>
          <a:off x="10388600" y="17090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4100</xdr:rowOff>
    </xdr:from>
    <xdr:ext cx="534377" cy="259045"/>
    <xdr:sp macro="" textlink="">
      <xdr:nvSpPr>
        <xdr:cNvPr id="455" name="土木費最大値テキスト"/>
        <xdr:cNvSpPr txBox="1"/>
      </xdr:nvSpPr>
      <xdr:spPr>
        <a:xfrm>
          <a:off x="10528300" y="15434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91,319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57423</xdr:rowOff>
    </xdr:from>
    <xdr:to>
      <xdr:col>55</xdr:col>
      <xdr:colOff>88900</xdr:colOff>
      <xdr:row>91</xdr:row>
      <xdr:rowOff>57423</xdr:rowOff>
    </xdr:to>
    <xdr:cxnSp macro="">
      <xdr:nvCxnSpPr>
        <xdr:cNvPr id="456" name="直線コネクタ 455"/>
        <xdr:cNvCxnSpPr/>
      </xdr:nvCxnSpPr>
      <xdr:spPr>
        <a:xfrm>
          <a:off x="10388600" y="156593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140291</xdr:rowOff>
    </xdr:from>
    <xdr:to>
      <xdr:col>55</xdr:col>
      <xdr:colOff>0</xdr:colOff>
      <xdr:row>95</xdr:row>
      <xdr:rowOff>152597</xdr:rowOff>
    </xdr:to>
    <xdr:cxnSp macro="">
      <xdr:nvCxnSpPr>
        <xdr:cNvPr id="457" name="直線コネクタ 456"/>
        <xdr:cNvCxnSpPr/>
      </xdr:nvCxnSpPr>
      <xdr:spPr>
        <a:xfrm flipV="1">
          <a:off x="9639300" y="16256591"/>
          <a:ext cx="838200" cy="183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85768</xdr:rowOff>
    </xdr:from>
    <xdr:ext cx="534377" cy="259045"/>
    <xdr:sp macro="" textlink="">
      <xdr:nvSpPr>
        <xdr:cNvPr id="458" name="土木費平均値テキスト"/>
        <xdr:cNvSpPr txBox="1"/>
      </xdr:nvSpPr>
      <xdr:spPr>
        <a:xfrm>
          <a:off x="10528300" y="165449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107341</xdr:rowOff>
    </xdr:from>
    <xdr:to>
      <xdr:col>55</xdr:col>
      <xdr:colOff>50800</xdr:colOff>
      <xdr:row>97</xdr:row>
      <xdr:rowOff>37491</xdr:rowOff>
    </xdr:to>
    <xdr:sp macro="" textlink="">
      <xdr:nvSpPr>
        <xdr:cNvPr id="459" name="フローチャート: 判断 458"/>
        <xdr:cNvSpPr/>
      </xdr:nvSpPr>
      <xdr:spPr>
        <a:xfrm>
          <a:off x="10426700" y="1656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152597</xdr:rowOff>
    </xdr:from>
    <xdr:to>
      <xdr:col>50</xdr:col>
      <xdr:colOff>114300</xdr:colOff>
      <xdr:row>95</xdr:row>
      <xdr:rowOff>162579</xdr:rowOff>
    </xdr:to>
    <xdr:cxnSp macro="">
      <xdr:nvCxnSpPr>
        <xdr:cNvPr id="460" name="直線コネクタ 459"/>
        <xdr:cNvCxnSpPr/>
      </xdr:nvCxnSpPr>
      <xdr:spPr>
        <a:xfrm flipV="1">
          <a:off x="8750300" y="16440347"/>
          <a:ext cx="889000" cy="9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123267</xdr:rowOff>
    </xdr:from>
    <xdr:to>
      <xdr:col>50</xdr:col>
      <xdr:colOff>165100</xdr:colOff>
      <xdr:row>97</xdr:row>
      <xdr:rowOff>53417</xdr:rowOff>
    </xdr:to>
    <xdr:sp macro="" textlink="">
      <xdr:nvSpPr>
        <xdr:cNvPr id="461" name="フローチャート: 判断 460"/>
        <xdr:cNvSpPr/>
      </xdr:nvSpPr>
      <xdr:spPr>
        <a:xfrm>
          <a:off x="9588500" y="16582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44544</xdr:rowOff>
    </xdr:from>
    <xdr:ext cx="534377" cy="259045"/>
    <xdr:sp macro="" textlink="">
      <xdr:nvSpPr>
        <xdr:cNvPr id="462" name="テキスト ボックス 461"/>
        <xdr:cNvSpPr txBox="1"/>
      </xdr:nvSpPr>
      <xdr:spPr>
        <a:xfrm>
          <a:off x="9372111" y="16675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108553</xdr:rowOff>
    </xdr:from>
    <xdr:to>
      <xdr:col>45</xdr:col>
      <xdr:colOff>177800</xdr:colOff>
      <xdr:row>95</xdr:row>
      <xdr:rowOff>162579</xdr:rowOff>
    </xdr:to>
    <xdr:cxnSp macro="">
      <xdr:nvCxnSpPr>
        <xdr:cNvPr id="463" name="直線コネクタ 462"/>
        <xdr:cNvCxnSpPr/>
      </xdr:nvCxnSpPr>
      <xdr:spPr>
        <a:xfrm>
          <a:off x="7861300" y="16224853"/>
          <a:ext cx="889000" cy="225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136316</xdr:rowOff>
    </xdr:from>
    <xdr:to>
      <xdr:col>46</xdr:col>
      <xdr:colOff>38100</xdr:colOff>
      <xdr:row>97</xdr:row>
      <xdr:rowOff>66466</xdr:rowOff>
    </xdr:to>
    <xdr:sp macro="" textlink="">
      <xdr:nvSpPr>
        <xdr:cNvPr id="464" name="フローチャート: 判断 463"/>
        <xdr:cNvSpPr/>
      </xdr:nvSpPr>
      <xdr:spPr>
        <a:xfrm>
          <a:off x="8699500" y="16595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57593</xdr:rowOff>
    </xdr:from>
    <xdr:ext cx="534377" cy="259045"/>
    <xdr:sp macro="" textlink="">
      <xdr:nvSpPr>
        <xdr:cNvPr id="465" name="テキスト ボックス 464"/>
        <xdr:cNvSpPr txBox="1"/>
      </xdr:nvSpPr>
      <xdr:spPr>
        <a:xfrm>
          <a:off x="8483111" y="16688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108553</xdr:rowOff>
    </xdr:from>
    <xdr:to>
      <xdr:col>41</xdr:col>
      <xdr:colOff>50800</xdr:colOff>
      <xdr:row>95</xdr:row>
      <xdr:rowOff>148558</xdr:rowOff>
    </xdr:to>
    <xdr:cxnSp macro="">
      <xdr:nvCxnSpPr>
        <xdr:cNvPr id="466" name="直線コネクタ 465"/>
        <xdr:cNvCxnSpPr/>
      </xdr:nvCxnSpPr>
      <xdr:spPr>
        <a:xfrm flipV="1">
          <a:off x="6972300" y="16224853"/>
          <a:ext cx="889000" cy="211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127724</xdr:rowOff>
    </xdr:from>
    <xdr:to>
      <xdr:col>41</xdr:col>
      <xdr:colOff>101600</xdr:colOff>
      <xdr:row>97</xdr:row>
      <xdr:rowOff>57874</xdr:rowOff>
    </xdr:to>
    <xdr:sp macro="" textlink="">
      <xdr:nvSpPr>
        <xdr:cNvPr id="467" name="フローチャート: 判断 466"/>
        <xdr:cNvSpPr/>
      </xdr:nvSpPr>
      <xdr:spPr>
        <a:xfrm>
          <a:off x="7810500" y="16586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49001</xdr:rowOff>
    </xdr:from>
    <xdr:ext cx="534377" cy="259045"/>
    <xdr:sp macro="" textlink="">
      <xdr:nvSpPr>
        <xdr:cNvPr id="468" name="テキスト ボックス 467"/>
        <xdr:cNvSpPr txBox="1"/>
      </xdr:nvSpPr>
      <xdr:spPr>
        <a:xfrm>
          <a:off x="7594111" y="16679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156680</xdr:rowOff>
    </xdr:from>
    <xdr:to>
      <xdr:col>36</xdr:col>
      <xdr:colOff>165100</xdr:colOff>
      <xdr:row>97</xdr:row>
      <xdr:rowOff>86830</xdr:rowOff>
    </xdr:to>
    <xdr:sp macro="" textlink="">
      <xdr:nvSpPr>
        <xdr:cNvPr id="469" name="フローチャート: 判断 468"/>
        <xdr:cNvSpPr/>
      </xdr:nvSpPr>
      <xdr:spPr>
        <a:xfrm>
          <a:off x="6921500" y="16615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77957</xdr:rowOff>
    </xdr:from>
    <xdr:ext cx="534377" cy="259045"/>
    <xdr:sp macro="" textlink="">
      <xdr:nvSpPr>
        <xdr:cNvPr id="470" name="テキスト ボックス 469"/>
        <xdr:cNvSpPr txBox="1"/>
      </xdr:nvSpPr>
      <xdr:spPr>
        <a:xfrm>
          <a:off x="6705111" y="16708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89491</xdr:rowOff>
    </xdr:from>
    <xdr:to>
      <xdr:col>55</xdr:col>
      <xdr:colOff>50800</xdr:colOff>
      <xdr:row>95</xdr:row>
      <xdr:rowOff>19641</xdr:rowOff>
    </xdr:to>
    <xdr:sp macro="" textlink="">
      <xdr:nvSpPr>
        <xdr:cNvPr id="476" name="楕円 475"/>
        <xdr:cNvSpPr/>
      </xdr:nvSpPr>
      <xdr:spPr>
        <a:xfrm>
          <a:off x="10426700" y="16205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112368</xdr:rowOff>
    </xdr:from>
    <xdr:ext cx="534377" cy="259045"/>
    <xdr:sp macro="" textlink="">
      <xdr:nvSpPr>
        <xdr:cNvPr id="477" name="土木費該当値テキスト"/>
        <xdr:cNvSpPr txBox="1"/>
      </xdr:nvSpPr>
      <xdr:spPr>
        <a:xfrm>
          <a:off x="10528300" y="16057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101797</xdr:rowOff>
    </xdr:from>
    <xdr:to>
      <xdr:col>50</xdr:col>
      <xdr:colOff>165100</xdr:colOff>
      <xdr:row>96</xdr:row>
      <xdr:rowOff>31947</xdr:rowOff>
    </xdr:to>
    <xdr:sp macro="" textlink="">
      <xdr:nvSpPr>
        <xdr:cNvPr id="478" name="楕円 477"/>
        <xdr:cNvSpPr/>
      </xdr:nvSpPr>
      <xdr:spPr>
        <a:xfrm>
          <a:off x="9588500" y="16389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48474</xdr:rowOff>
    </xdr:from>
    <xdr:ext cx="534377" cy="259045"/>
    <xdr:sp macro="" textlink="">
      <xdr:nvSpPr>
        <xdr:cNvPr id="479" name="テキスト ボックス 478"/>
        <xdr:cNvSpPr txBox="1"/>
      </xdr:nvSpPr>
      <xdr:spPr>
        <a:xfrm>
          <a:off x="9372111" y="16164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111779</xdr:rowOff>
    </xdr:from>
    <xdr:to>
      <xdr:col>46</xdr:col>
      <xdr:colOff>38100</xdr:colOff>
      <xdr:row>96</xdr:row>
      <xdr:rowOff>41929</xdr:rowOff>
    </xdr:to>
    <xdr:sp macro="" textlink="">
      <xdr:nvSpPr>
        <xdr:cNvPr id="480" name="楕円 479"/>
        <xdr:cNvSpPr/>
      </xdr:nvSpPr>
      <xdr:spPr>
        <a:xfrm>
          <a:off x="8699500" y="16399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58456</xdr:rowOff>
    </xdr:from>
    <xdr:ext cx="534377" cy="259045"/>
    <xdr:sp macro="" textlink="">
      <xdr:nvSpPr>
        <xdr:cNvPr id="481" name="テキスト ボックス 480"/>
        <xdr:cNvSpPr txBox="1"/>
      </xdr:nvSpPr>
      <xdr:spPr>
        <a:xfrm>
          <a:off x="8483111" y="16174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57753</xdr:rowOff>
    </xdr:from>
    <xdr:to>
      <xdr:col>41</xdr:col>
      <xdr:colOff>101600</xdr:colOff>
      <xdr:row>94</xdr:row>
      <xdr:rowOff>159353</xdr:rowOff>
    </xdr:to>
    <xdr:sp macro="" textlink="">
      <xdr:nvSpPr>
        <xdr:cNvPr id="482" name="楕円 481"/>
        <xdr:cNvSpPr/>
      </xdr:nvSpPr>
      <xdr:spPr>
        <a:xfrm>
          <a:off x="7810500" y="16174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4430</xdr:rowOff>
    </xdr:from>
    <xdr:ext cx="534377" cy="259045"/>
    <xdr:sp macro="" textlink="">
      <xdr:nvSpPr>
        <xdr:cNvPr id="483" name="テキスト ボックス 482"/>
        <xdr:cNvSpPr txBox="1"/>
      </xdr:nvSpPr>
      <xdr:spPr>
        <a:xfrm>
          <a:off x="7594111" y="15949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97758</xdr:rowOff>
    </xdr:from>
    <xdr:to>
      <xdr:col>36</xdr:col>
      <xdr:colOff>165100</xdr:colOff>
      <xdr:row>96</xdr:row>
      <xdr:rowOff>27908</xdr:rowOff>
    </xdr:to>
    <xdr:sp macro="" textlink="">
      <xdr:nvSpPr>
        <xdr:cNvPr id="484" name="楕円 483"/>
        <xdr:cNvSpPr/>
      </xdr:nvSpPr>
      <xdr:spPr>
        <a:xfrm>
          <a:off x="6921500" y="16385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44435</xdr:rowOff>
    </xdr:from>
    <xdr:ext cx="534377" cy="259045"/>
    <xdr:sp macro="" textlink="">
      <xdr:nvSpPr>
        <xdr:cNvPr id="485" name="テキスト ボックス 484"/>
        <xdr:cNvSpPr txBox="1"/>
      </xdr:nvSpPr>
      <xdr:spPr>
        <a:xfrm>
          <a:off x="6705111" y="16160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6" name="テキスト ボックス 495"/>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497" name="直線コネクタ 496"/>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498" name="テキスト ボックス 497"/>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9" name="直線コネクタ 498"/>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0" name="テキスト ボックス 499"/>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1" name="直線コネクタ 500"/>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2" name="テキスト ボックス 501"/>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3" name="直線コネクタ 502"/>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4" name="テキスト ボックス 503"/>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5" name="直線コネクタ 504"/>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6" name="テキスト ボックス 505"/>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7"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114828</xdr:rowOff>
    </xdr:from>
    <xdr:to>
      <xdr:col>85</xdr:col>
      <xdr:colOff>126364</xdr:colOff>
      <xdr:row>38</xdr:row>
      <xdr:rowOff>162468</xdr:rowOff>
    </xdr:to>
    <xdr:cxnSp macro="">
      <xdr:nvCxnSpPr>
        <xdr:cNvPr id="508" name="直線コネクタ 507"/>
        <xdr:cNvCxnSpPr/>
      </xdr:nvCxnSpPr>
      <xdr:spPr>
        <a:xfrm flipV="1">
          <a:off x="16317595" y="5258328"/>
          <a:ext cx="1269" cy="1419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166295</xdr:rowOff>
    </xdr:from>
    <xdr:ext cx="469744" cy="259045"/>
    <xdr:sp macro="" textlink="">
      <xdr:nvSpPr>
        <xdr:cNvPr id="509" name="消防費最小値テキスト"/>
        <xdr:cNvSpPr txBox="1"/>
      </xdr:nvSpPr>
      <xdr:spPr>
        <a:xfrm>
          <a:off x="16370300" y="6681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162468</xdr:rowOff>
    </xdr:from>
    <xdr:to>
      <xdr:col>86</xdr:col>
      <xdr:colOff>25400</xdr:colOff>
      <xdr:row>38</xdr:row>
      <xdr:rowOff>162468</xdr:rowOff>
    </xdr:to>
    <xdr:cxnSp macro="">
      <xdr:nvCxnSpPr>
        <xdr:cNvPr id="510" name="直線コネクタ 509"/>
        <xdr:cNvCxnSpPr/>
      </xdr:nvCxnSpPr>
      <xdr:spPr>
        <a:xfrm>
          <a:off x="16230600" y="6677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61505</xdr:rowOff>
    </xdr:from>
    <xdr:ext cx="534377" cy="259045"/>
    <xdr:sp macro="" textlink="">
      <xdr:nvSpPr>
        <xdr:cNvPr id="511" name="消防費最大値テキスト"/>
        <xdr:cNvSpPr txBox="1"/>
      </xdr:nvSpPr>
      <xdr:spPr>
        <a:xfrm>
          <a:off x="16370300" y="5033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25,272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114828</xdr:rowOff>
    </xdr:from>
    <xdr:to>
      <xdr:col>86</xdr:col>
      <xdr:colOff>25400</xdr:colOff>
      <xdr:row>30</xdr:row>
      <xdr:rowOff>114828</xdr:rowOff>
    </xdr:to>
    <xdr:cxnSp macro="">
      <xdr:nvCxnSpPr>
        <xdr:cNvPr id="512" name="直線コネクタ 511"/>
        <xdr:cNvCxnSpPr/>
      </xdr:nvCxnSpPr>
      <xdr:spPr>
        <a:xfrm>
          <a:off x="16230600" y="5258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33</xdr:row>
      <xdr:rowOff>124978</xdr:rowOff>
    </xdr:from>
    <xdr:to>
      <xdr:col>85</xdr:col>
      <xdr:colOff>127000</xdr:colOff>
      <xdr:row>34</xdr:row>
      <xdr:rowOff>32807</xdr:rowOff>
    </xdr:to>
    <xdr:cxnSp macro="">
      <xdr:nvCxnSpPr>
        <xdr:cNvPr id="513" name="直線コネクタ 512"/>
        <xdr:cNvCxnSpPr/>
      </xdr:nvCxnSpPr>
      <xdr:spPr>
        <a:xfrm flipV="1">
          <a:off x="15481300" y="5782828"/>
          <a:ext cx="838200" cy="79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67236</xdr:rowOff>
    </xdr:from>
    <xdr:ext cx="534377" cy="259045"/>
    <xdr:sp macro="" textlink="">
      <xdr:nvSpPr>
        <xdr:cNvPr id="514" name="消防費平均値テキスト"/>
        <xdr:cNvSpPr txBox="1"/>
      </xdr:nvSpPr>
      <xdr:spPr>
        <a:xfrm>
          <a:off x="16370300" y="60679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88809</xdr:rowOff>
    </xdr:from>
    <xdr:to>
      <xdr:col>85</xdr:col>
      <xdr:colOff>177800</xdr:colOff>
      <xdr:row>36</xdr:row>
      <xdr:rowOff>18959</xdr:rowOff>
    </xdr:to>
    <xdr:sp macro="" textlink="">
      <xdr:nvSpPr>
        <xdr:cNvPr id="515" name="フローチャート: 判断 514"/>
        <xdr:cNvSpPr/>
      </xdr:nvSpPr>
      <xdr:spPr>
        <a:xfrm>
          <a:off x="16268700" y="6089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33</xdr:row>
      <xdr:rowOff>146558</xdr:rowOff>
    </xdr:from>
    <xdr:to>
      <xdr:col>81</xdr:col>
      <xdr:colOff>50800</xdr:colOff>
      <xdr:row>34</xdr:row>
      <xdr:rowOff>32807</xdr:rowOff>
    </xdr:to>
    <xdr:cxnSp macro="">
      <xdr:nvCxnSpPr>
        <xdr:cNvPr id="516" name="直線コネクタ 515"/>
        <xdr:cNvCxnSpPr/>
      </xdr:nvCxnSpPr>
      <xdr:spPr>
        <a:xfrm>
          <a:off x="14592300" y="5804408"/>
          <a:ext cx="889000" cy="57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87711</xdr:rowOff>
    </xdr:from>
    <xdr:to>
      <xdr:col>81</xdr:col>
      <xdr:colOff>101600</xdr:colOff>
      <xdr:row>37</xdr:row>
      <xdr:rowOff>17861</xdr:rowOff>
    </xdr:to>
    <xdr:sp macro="" textlink="">
      <xdr:nvSpPr>
        <xdr:cNvPr id="517" name="フローチャート: 判断 516"/>
        <xdr:cNvSpPr/>
      </xdr:nvSpPr>
      <xdr:spPr>
        <a:xfrm>
          <a:off x="15430500" y="6259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8988</xdr:rowOff>
    </xdr:from>
    <xdr:ext cx="534377" cy="259045"/>
    <xdr:sp macro="" textlink="">
      <xdr:nvSpPr>
        <xdr:cNvPr id="518" name="テキスト ボックス 517"/>
        <xdr:cNvSpPr txBox="1"/>
      </xdr:nvSpPr>
      <xdr:spPr>
        <a:xfrm>
          <a:off x="15214111" y="6352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32</xdr:row>
      <xdr:rowOff>88676</xdr:rowOff>
    </xdr:from>
    <xdr:to>
      <xdr:col>76</xdr:col>
      <xdr:colOff>114300</xdr:colOff>
      <xdr:row>33</xdr:row>
      <xdr:rowOff>146558</xdr:rowOff>
    </xdr:to>
    <xdr:cxnSp macro="">
      <xdr:nvCxnSpPr>
        <xdr:cNvPr id="519" name="直線コネクタ 518"/>
        <xdr:cNvCxnSpPr/>
      </xdr:nvCxnSpPr>
      <xdr:spPr>
        <a:xfrm>
          <a:off x="13703300" y="5575076"/>
          <a:ext cx="889000" cy="229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91369</xdr:rowOff>
    </xdr:from>
    <xdr:to>
      <xdr:col>76</xdr:col>
      <xdr:colOff>165100</xdr:colOff>
      <xdr:row>37</xdr:row>
      <xdr:rowOff>21519</xdr:rowOff>
    </xdr:to>
    <xdr:sp macro="" textlink="">
      <xdr:nvSpPr>
        <xdr:cNvPr id="520" name="フローチャート: 判断 519"/>
        <xdr:cNvSpPr/>
      </xdr:nvSpPr>
      <xdr:spPr>
        <a:xfrm>
          <a:off x="14541500" y="6263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12646</xdr:rowOff>
    </xdr:from>
    <xdr:ext cx="534377" cy="259045"/>
    <xdr:sp macro="" textlink="">
      <xdr:nvSpPr>
        <xdr:cNvPr id="521" name="テキスト ボックス 520"/>
        <xdr:cNvSpPr txBox="1"/>
      </xdr:nvSpPr>
      <xdr:spPr>
        <a:xfrm>
          <a:off x="14325111" y="6356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32</xdr:row>
      <xdr:rowOff>88676</xdr:rowOff>
    </xdr:from>
    <xdr:to>
      <xdr:col>71</xdr:col>
      <xdr:colOff>177800</xdr:colOff>
      <xdr:row>34</xdr:row>
      <xdr:rowOff>42956</xdr:rowOff>
    </xdr:to>
    <xdr:cxnSp macro="">
      <xdr:nvCxnSpPr>
        <xdr:cNvPr id="522" name="直線コネクタ 521"/>
        <xdr:cNvCxnSpPr/>
      </xdr:nvCxnSpPr>
      <xdr:spPr>
        <a:xfrm flipV="1">
          <a:off x="12814300" y="5575076"/>
          <a:ext cx="889000" cy="297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88077</xdr:rowOff>
    </xdr:from>
    <xdr:to>
      <xdr:col>72</xdr:col>
      <xdr:colOff>38100</xdr:colOff>
      <xdr:row>37</xdr:row>
      <xdr:rowOff>18227</xdr:rowOff>
    </xdr:to>
    <xdr:sp macro="" textlink="">
      <xdr:nvSpPr>
        <xdr:cNvPr id="523" name="フローチャート: 判断 522"/>
        <xdr:cNvSpPr/>
      </xdr:nvSpPr>
      <xdr:spPr>
        <a:xfrm>
          <a:off x="13652500" y="6260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9354</xdr:rowOff>
    </xdr:from>
    <xdr:ext cx="534377" cy="259045"/>
    <xdr:sp macro="" textlink="">
      <xdr:nvSpPr>
        <xdr:cNvPr id="524" name="テキスト ボックス 523"/>
        <xdr:cNvSpPr txBox="1"/>
      </xdr:nvSpPr>
      <xdr:spPr>
        <a:xfrm>
          <a:off x="13436111" y="6353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25898</xdr:rowOff>
    </xdr:from>
    <xdr:to>
      <xdr:col>67</xdr:col>
      <xdr:colOff>101600</xdr:colOff>
      <xdr:row>36</xdr:row>
      <xdr:rowOff>127498</xdr:rowOff>
    </xdr:to>
    <xdr:sp macro="" textlink="">
      <xdr:nvSpPr>
        <xdr:cNvPr id="525" name="フローチャート: 判断 524"/>
        <xdr:cNvSpPr/>
      </xdr:nvSpPr>
      <xdr:spPr>
        <a:xfrm>
          <a:off x="12763500" y="6198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118625</xdr:rowOff>
    </xdr:from>
    <xdr:ext cx="534377" cy="259045"/>
    <xdr:sp macro="" textlink="">
      <xdr:nvSpPr>
        <xdr:cNvPr id="526" name="テキスト ボックス 525"/>
        <xdr:cNvSpPr txBox="1"/>
      </xdr:nvSpPr>
      <xdr:spPr>
        <a:xfrm>
          <a:off x="12547111" y="6290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7" name="テキスト ボックス 526"/>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8" name="テキスト ボックス 527"/>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9" name="テキスト ボックス 528"/>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0" name="テキスト ボックス 529"/>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1" name="テキスト ボックス 530"/>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33</xdr:row>
      <xdr:rowOff>74178</xdr:rowOff>
    </xdr:from>
    <xdr:to>
      <xdr:col>85</xdr:col>
      <xdr:colOff>177800</xdr:colOff>
      <xdr:row>34</xdr:row>
      <xdr:rowOff>4328</xdr:rowOff>
    </xdr:to>
    <xdr:sp macro="" textlink="">
      <xdr:nvSpPr>
        <xdr:cNvPr id="532" name="楕円 531"/>
        <xdr:cNvSpPr/>
      </xdr:nvSpPr>
      <xdr:spPr>
        <a:xfrm>
          <a:off x="16268700" y="5732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32</xdr:row>
      <xdr:rowOff>97055</xdr:rowOff>
    </xdr:from>
    <xdr:ext cx="534377" cy="259045"/>
    <xdr:sp macro="" textlink="">
      <xdr:nvSpPr>
        <xdr:cNvPr id="533" name="消防費該当値テキスト"/>
        <xdr:cNvSpPr txBox="1"/>
      </xdr:nvSpPr>
      <xdr:spPr>
        <a:xfrm>
          <a:off x="16370300" y="5583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33</xdr:row>
      <xdr:rowOff>153457</xdr:rowOff>
    </xdr:from>
    <xdr:to>
      <xdr:col>81</xdr:col>
      <xdr:colOff>101600</xdr:colOff>
      <xdr:row>34</xdr:row>
      <xdr:rowOff>83607</xdr:rowOff>
    </xdr:to>
    <xdr:sp macro="" textlink="">
      <xdr:nvSpPr>
        <xdr:cNvPr id="534" name="楕円 533"/>
        <xdr:cNvSpPr/>
      </xdr:nvSpPr>
      <xdr:spPr>
        <a:xfrm>
          <a:off x="15430500" y="5811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32</xdr:row>
      <xdr:rowOff>100134</xdr:rowOff>
    </xdr:from>
    <xdr:ext cx="534377" cy="259045"/>
    <xdr:sp macro="" textlink="">
      <xdr:nvSpPr>
        <xdr:cNvPr id="535" name="テキスト ボックス 534"/>
        <xdr:cNvSpPr txBox="1"/>
      </xdr:nvSpPr>
      <xdr:spPr>
        <a:xfrm>
          <a:off x="15214111" y="5586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33</xdr:row>
      <xdr:rowOff>95758</xdr:rowOff>
    </xdr:from>
    <xdr:to>
      <xdr:col>76</xdr:col>
      <xdr:colOff>165100</xdr:colOff>
      <xdr:row>34</xdr:row>
      <xdr:rowOff>25908</xdr:rowOff>
    </xdr:to>
    <xdr:sp macro="" textlink="">
      <xdr:nvSpPr>
        <xdr:cNvPr id="536" name="楕円 535"/>
        <xdr:cNvSpPr/>
      </xdr:nvSpPr>
      <xdr:spPr>
        <a:xfrm>
          <a:off x="14541500" y="5753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32</xdr:row>
      <xdr:rowOff>42435</xdr:rowOff>
    </xdr:from>
    <xdr:ext cx="534377" cy="259045"/>
    <xdr:sp macro="" textlink="">
      <xdr:nvSpPr>
        <xdr:cNvPr id="537" name="テキスト ボックス 536"/>
        <xdr:cNvSpPr txBox="1"/>
      </xdr:nvSpPr>
      <xdr:spPr>
        <a:xfrm>
          <a:off x="14325111" y="5528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32</xdr:row>
      <xdr:rowOff>37876</xdr:rowOff>
    </xdr:from>
    <xdr:to>
      <xdr:col>72</xdr:col>
      <xdr:colOff>38100</xdr:colOff>
      <xdr:row>32</xdr:row>
      <xdr:rowOff>139476</xdr:rowOff>
    </xdr:to>
    <xdr:sp macro="" textlink="">
      <xdr:nvSpPr>
        <xdr:cNvPr id="538" name="楕円 537"/>
        <xdr:cNvSpPr/>
      </xdr:nvSpPr>
      <xdr:spPr>
        <a:xfrm>
          <a:off x="13652500" y="5524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30</xdr:row>
      <xdr:rowOff>156003</xdr:rowOff>
    </xdr:from>
    <xdr:ext cx="534377" cy="259045"/>
    <xdr:sp macro="" textlink="">
      <xdr:nvSpPr>
        <xdr:cNvPr id="539" name="テキスト ボックス 538"/>
        <xdr:cNvSpPr txBox="1"/>
      </xdr:nvSpPr>
      <xdr:spPr>
        <a:xfrm>
          <a:off x="13436111" y="5299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33</xdr:row>
      <xdr:rowOff>163606</xdr:rowOff>
    </xdr:from>
    <xdr:to>
      <xdr:col>67</xdr:col>
      <xdr:colOff>101600</xdr:colOff>
      <xdr:row>34</xdr:row>
      <xdr:rowOff>93756</xdr:rowOff>
    </xdr:to>
    <xdr:sp macro="" textlink="">
      <xdr:nvSpPr>
        <xdr:cNvPr id="540" name="楕円 539"/>
        <xdr:cNvSpPr/>
      </xdr:nvSpPr>
      <xdr:spPr>
        <a:xfrm>
          <a:off x="12763500" y="5821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32</xdr:row>
      <xdr:rowOff>110283</xdr:rowOff>
    </xdr:from>
    <xdr:ext cx="534377" cy="259045"/>
    <xdr:sp macro="" textlink="">
      <xdr:nvSpPr>
        <xdr:cNvPr id="541" name="テキスト ボックス 540"/>
        <xdr:cNvSpPr txBox="1"/>
      </xdr:nvSpPr>
      <xdr:spPr>
        <a:xfrm>
          <a:off x="12547111" y="5596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2" name="正方形/長方形 541"/>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3" name="正方形/長方形 542"/>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4" name="正方形/長方形 543"/>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5" name="正方形/長方形 544"/>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6" name="正方形/長方形 545"/>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7" name="正方形/長方形 546"/>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8" name="正方形/長方形 547"/>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9" name="正方形/長方形 548"/>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0" name="テキスト ボックス 549"/>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1" name="直線コネクタ 550"/>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52" name="テキスト ボックス 551"/>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53" name="直線コネクタ 552"/>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54" name="テキスト ボックス 553"/>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5" name="直線コネクタ 554"/>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54627</xdr:rowOff>
    </xdr:from>
    <xdr:ext cx="531299" cy="259045"/>
    <xdr:sp macro="" textlink="">
      <xdr:nvSpPr>
        <xdr:cNvPr id="556" name="テキスト ボックス 555"/>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7" name="直線コネクタ 556"/>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111777</xdr:rowOff>
    </xdr:from>
    <xdr:ext cx="531299" cy="259045"/>
    <xdr:sp macro="" textlink="">
      <xdr:nvSpPr>
        <xdr:cNvPr id="558" name="テキスト ボックス 557"/>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9" name="直線コネクタ 558"/>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0" name="テキスト ボックス 559"/>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1" name="直線コネクタ 560"/>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2" name="テキスト ボックス 561"/>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3"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110417</xdr:rowOff>
    </xdr:from>
    <xdr:to>
      <xdr:col>85</xdr:col>
      <xdr:colOff>126364</xdr:colOff>
      <xdr:row>59</xdr:row>
      <xdr:rowOff>51301</xdr:rowOff>
    </xdr:to>
    <xdr:cxnSp macro="">
      <xdr:nvCxnSpPr>
        <xdr:cNvPr id="564" name="直線コネクタ 563"/>
        <xdr:cNvCxnSpPr/>
      </xdr:nvCxnSpPr>
      <xdr:spPr>
        <a:xfrm flipV="1">
          <a:off x="16317595" y="8682917"/>
          <a:ext cx="1269" cy="1483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55128</xdr:rowOff>
    </xdr:from>
    <xdr:ext cx="534377" cy="259045"/>
    <xdr:sp macro="" textlink="">
      <xdr:nvSpPr>
        <xdr:cNvPr id="565" name="教育費最小値テキスト"/>
        <xdr:cNvSpPr txBox="1"/>
      </xdr:nvSpPr>
      <xdr:spPr>
        <a:xfrm>
          <a:off x="16370300" y="10170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51301</xdr:rowOff>
    </xdr:from>
    <xdr:to>
      <xdr:col>86</xdr:col>
      <xdr:colOff>25400</xdr:colOff>
      <xdr:row>59</xdr:row>
      <xdr:rowOff>51301</xdr:rowOff>
    </xdr:to>
    <xdr:cxnSp macro="">
      <xdr:nvCxnSpPr>
        <xdr:cNvPr id="566" name="直線コネクタ 565"/>
        <xdr:cNvCxnSpPr/>
      </xdr:nvCxnSpPr>
      <xdr:spPr>
        <a:xfrm>
          <a:off x="16230600" y="10166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57094</xdr:rowOff>
    </xdr:from>
    <xdr:ext cx="599010" cy="259045"/>
    <xdr:sp macro="" textlink="">
      <xdr:nvSpPr>
        <xdr:cNvPr id="567" name="教育費最大値テキスト"/>
        <xdr:cNvSpPr txBox="1"/>
      </xdr:nvSpPr>
      <xdr:spPr>
        <a:xfrm>
          <a:off x="16370300" y="8458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101,281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110417</xdr:rowOff>
    </xdr:from>
    <xdr:to>
      <xdr:col>86</xdr:col>
      <xdr:colOff>25400</xdr:colOff>
      <xdr:row>50</xdr:row>
      <xdr:rowOff>110417</xdr:rowOff>
    </xdr:to>
    <xdr:cxnSp macro="">
      <xdr:nvCxnSpPr>
        <xdr:cNvPr id="568" name="直線コネクタ 567"/>
        <xdr:cNvCxnSpPr/>
      </xdr:nvCxnSpPr>
      <xdr:spPr>
        <a:xfrm>
          <a:off x="16230600" y="86829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53472</xdr:rowOff>
    </xdr:from>
    <xdr:to>
      <xdr:col>85</xdr:col>
      <xdr:colOff>127000</xdr:colOff>
      <xdr:row>59</xdr:row>
      <xdr:rowOff>50660</xdr:rowOff>
    </xdr:to>
    <xdr:cxnSp macro="">
      <xdr:nvCxnSpPr>
        <xdr:cNvPr id="569" name="直線コネクタ 568"/>
        <xdr:cNvCxnSpPr/>
      </xdr:nvCxnSpPr>
      <xdr:spPr>
        <a:xfrm flipV="1">
          <a:off x="15481300" y="9997572"/>
          <a:ext cx="838200" cy="168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121241</xdr:rowOff>
    </xdr:from>
    <xdr:ext cx="534377" cy="259045"/>
    <xdr:sp macro="" textlink="">
      <xdr:nvSpPr>
        <xdr:cNvPr id="570" name="教育費平均値テキスト"/>
        <xdr:cNvSpPr txBox="1"/>
      </xdr:nvSpPr>
      <xdr:spPr>
        <a:xfrm>
          <a:off x="16370300" y="95509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98364</xdr:rowOff>
    </xdr:from>
    <xdr:to>
      <xdr:col>85</xdr:col>
      <xdr:colOff>177800</xdr:colOff>
      <xdr:row>57</xdr:row>
      <xdr:rowOff>28514</xdr:rowOff>
    </xdr:to>
    <xdr:sp macro="" textlink="">
      <xdr:nvSpPr>
        <xdr:cNvPr id="571" name="フローチャート: 判断 570"/>
        <xdr:cNvSpPr/>
      </xdr:nvSpPr>
      <xdr:spPr>
        <a:xfrm>
          <a:off x="16268700" y="9699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23091</xdr:rowOff>
    </xdr:from>
    <xdr:to>
      <xdr:col>81</xdr:col>
      <xdr:colOff>50800</xdr:colOff>
      <xdr:row>59</xdr:row>
      <xdr:rowOff>50660</xdr:rowOff>
    </xdr:to>
    <xdr:cxnSp macro="">
      <xdr:nvCxnSpPr>
        <xdr:cNvPr id="572" name="直線コネクタ 571"/>
        <xdr:cNvCxnSpPr/>
      </xdr:nvCxnSpPr>
      <xdr:spPr>
        <a:xfrm>
          <a:off x="14592300" y="9624291"/>
          <a:ext cx="889000" cy="541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50312</xdr:rowOff>
    </xdr:from>
    <xdr:to>
      <xdr:col>81</xdr:col>
      <xdr:colOff>101600</xdr:colOff>
      <xdr:row>57</xdr:row>
      <xdr:rowOff>151912</xdr:rowOff>
    </xdr:to>
    <xdr:sp macro="" textlink="">
      <xdr:nvSpPr>
        <xdr:cNvPr id="573" name="フローチャート: 判断 572"/>
        <xdr:cNvSpPr/>
      </xdr:nvSpPr>
      <xdr:spPr>
        <a:xfrm>
          <a:off x="15430500" y="9822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168439</xdr:rowOff>
    </xdr:from>
    <xdr:ext cx="534377" cy="259045"/>
    <xdr:sp macro="" textlink="">
      <xdr:nvSpPr>
        <xdr:cNvPr id="574" name="テキスト ボックス 573"/>
        <xdr:cNvSpPr txBox="1"/>
      </xdr:nvSpPr>
      <xdr:spPr>
        <a:xfrm>
          <a:off x="15214111" y="9598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23091</xdr:rowOff>
    </xdr:from>
    <xdr:to>
      <xdr:col>76</xdr:col>
      <xdr:colOff>114300</xdr:colOff>
      <xdr:row>58</xdr:row>
      <xdr:rowOff>99695</xdr:rowOff>
    </xdr:to>
    <xdr:cxnSp macro="">
      <xdr:nvCxnSpPr>
        <xdr:cNvPr id="575" name="直線コネクタ 574"/>
        <xdr:cNvCxnSpPr/>
      </xdr:nvCxnSpPr>
      <xdr:spPr>
        <a:xfrm flipV="1">
          <a:off x="13703300" y="9624291"/>
          <a:ext cx="889000" cy="419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113132</xdr:rowOff>
    </xdr:from>
    <xdr:to>
      <xdr:col>76</xdr:col>
      <xdr:colOff>165100</xdr:colOff>
      <xdr:row>58</xdr:row>
      <xdr:rowOff>43282</xdr:rowOff>
    </xdr:to>
    <xdr:sp macro="" textlink="">
      <xdr:nvSpPr>
        <xdr:cNvPr id="576" name="フローチャート: 判断 575"/>
        <xdr:cNvSpPr/>
      </xdr:nvSpPr>
      <xdr:spPr>
        <a:xfrm>
          <a:off x="14541500" y="9885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34409</xdr:rowOff>
    </xdr:from>
    <xdr:ext cx="534377" cy="259045"/>
    <xdr:sp macro="" textlink="">
      <xdr:nvSpPr>
        <xdr:cNvPr id="577" name="テキスト ボックス 576"/>
        <xdr:cNvSpPr txBox="1"/>
      </xdr:nvSpPr>
      <xdr:spPr>
        <a:xfrm>
          <a:off x="14325111" y="9978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18634</xdr:rowOff>
    </xdr:from>
    <xdr:to>
      <xdr:col>71</xdr:col>
      <xdr:colOff>177800</xdr:colOff>
      <xdr:row>58</xdr:row>
      <xdr:rowOff>99695</xdr:rowOff>
    </xdr:to>
    <xdr:cxnSp macro="">
      <xdr:nvCxnSpPr>
        <xdr:cNvPr id="578" name="直線コネクタ 577"/>
        <xdr:cNvCxnSpPr/>
      </xdr:nvCxnSpPr>
      <xdr:spPr>
        <a:xfrm>
          <a:off x="12814300" y="9448384"/>
          <a:ext cx="889000" cy="595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143535</xdr:rowOff>
    </xdr:from>
    <xdr:to>
      <xdr:col>72</xdr:col>
      <xdr:colOff>38100</xdr:colOff>
      <xdr:row>58</xdr:row>
      <xdr:rowOff>73685</xdr:rowOff>
    </xdr:to>
    <xdr:sp macro="" textlink="">
      <xdr:nvSpPr>
        <xdr:cNvPr id="579" name="フローチャート: 判断 578"/>
        <xdr:cNvSpPr/>
      </xdr:nvSpPr>
      <xdr:spPr>
        <a:xfrm>
          <a:off x="13652500" y="9916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90212</xdr:rowOff>
    </xdr:from>
    <xdr:ext cx="534377" cy="259045"/>
    <xdr:sp macro="" textlink="">
      <xdr:nvSpPr>
        <xdr:cNvPr id="580" name="テキスト ボックス 579"/>
        <xdr:cNvSpPr txBox="1"/>
      </xdr:nvSpPr>
      <xdr:spPr>
        <a:xfrm>
          <a:off x="13436111" y="9691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5027</xdr:rowOff>
    </xdr:from>
    <xdr:to>
      <xdr:col>67</xdr:col>
      <xdr:colOff>101600</xdr:colOff>
      <xdr:row>57</xdr:row>
      <xdr:rowOff>106627</xdr:rowOff>
    </xdr:to>
    <xdr:sp macro="" textlink="">
      <xdr:nvSpPr>
        <xdr:cNvPr id="581" name="フローチャート: 判断 580"/>
        <xdr:cNvSpPr/>
      </xdr:nvSpPr>
      <xdr:spPr>
        <a:xfrm>
          <a:off x="12763500" y="9777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97754</xdr:rowOff>
    </xdr:from>
    <xdr:ext cx="534377" cy="259045"/>
    <xdr:sp macro="" textlink="">
      <xdr:nvSpPr>
        <xdr:cNvPr id="582" name="テキスト ボックス 581"/>
        <xdr:cNvSpPr txBox="1"/>
      </xdr:nvSpPr>
      <xdr:spPr>
        <a:xfrm>
          <a:off x="12547111" y="9870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3" name="テキスト ボックス 582"/>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4" name="テキスト ボックス 583"/>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5" name="テキスト ボックス 584"/>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6" name="テキスト ボックス 585"/>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7" name="テキスト ボックス 586"/>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2672</xdr:rowOff>
    </xdr:from>
    <xdr:to>
      <xdr:col>85</xdr:col>
      <xdr:colOff>177800</xdr:colOff>
      <xdr:row>58</xdr:row>
      <xdr:rowOff>104272</xdr:rowOff>
    </xdr:to>
    <xdr:sp macro="" textlink="">
      <xdr:nvSpPr>
        <xdr:cNvPr id="588" name="楕円 587"/>
        <xdr:cNvSpPr/>
      </xdr:nvSpPr>
      <xdr:spPr>
        <a:xfrm>
          <a:off x="16268700" y="9946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152549</xdr:rowOff>
    </xdr:from>
    <xdr:ext cx="534377" cy="259045"/>
    <xdr:sp macro="" textlink="">
      <xdr:nvSpPr>
        <xdr:cNvPr id="589" name="教育費該当値テキスト"/>
        <xdr:cNvSpPr txBox="1"/>
      </xdr:nvSpPr>
      <xdr:spPr>
        <a:xfrm>
          <a:off x="16370300" y="9925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171310</xdr:rowOff>
    </xdr:from>
    <xdr:to>
      <xdr:col>81</xdr:col>
      <xdr:colOff>101600</xdr:colOff>
      <xdr:row>59</xdr:row>
      <xdr:rowOff>101460</xdr:rowOff>
    </xdr:to>
    <xdr:sp macro="" textlink="">
      <xdr:nvSpPr>
        <xdr:cNvPr id="590" name="楕円 589"/>
        <xdr:cNvSpPr/>
      </xdr:nvSpPr>
      <xdr:spPr>
        <a:xfrm>
          <a:off x="15430500" y="10115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59</xdr:row>
      <xdr:rowOff>92587</xdr:rowOff>
    </xdr:from>
    <xdr:ext cx="534377" cy="259045"/>
    <xdr:sp macro="" textlink="">
      <xdr:nvSpPr>
        <xdr:cNvPr id="591" name="テキスト ボックス 590"/>
        <xdr:cNvSpPr txBox="1"/>
      </xdr:nvSpPr>
      <xdr:spPr>
        <a:xfrm>
          <a:off x="15214111" y="10208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143741</xdr:rowOff>
    </xdr:from>
    <xdr:to>
      <xdr:col>76</xdr:col>
      <xdr:colOff>165100</xdr:colOff>
      <xdr:row>56</xdr:row>
      <xdr:rowOff>73891</xdr:rowOff>
    </xdr:to>
    <xdr:sp macro="" textlink="">
      <xdr:nvSpPr>
        <xdr:cNvPr id="592" name="楕円 591"/>
        <xdr:cNvSpPr/>
      </xdr:nvSpPr>
      <xdr:spPr>
        <a:xfrm>
          <a:off x="14541500" y="9573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90418</xdr:rowOff>
    </xdr:from>
    <xdr:ext cx="534377" cy="259045"/>
    <xdr:sp macro="" textlink="">
      <xdr:nvSpPr>
        <xdr:cNvPr id="593" name="テキスト ボックス 592"/>
        <xdr:cNvSpPr txBox="1"/>
      </xdr:nvSpPr>
      <xdr:spPr>
        <a:xfrm>
          <a:off x="14325111" y="9348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48895</xdr:rowOff>
    </xdr:from>
    <xdr:to>
      <xdr:col>72</xdr:col>
      <xdr:colOff>38100</xdr:colOff>
      <xdr:row>58</xdr:row>
      <xdr:rowOff>150495</xdr:rowOff>
    </xdr:to>
    <xdr:sp macro="" textlink="">
      <xdr:nvSpPr>
        <xdr:cNvPr id="594" name="楕円 593"/>
        <xdr:cNvSpPr/>
      </xdr:nvSpPr>
      <xdr:spPr>
        <a:xfrm>
          <a:off x="13652500" y="9992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141622</xdr:rowOff>
    </xdr:from>
    <xdr:ext cx="534377" cy="259045"/>
    <xdr:sp macro="" textlink="">
      <xdr:nvSpPr>
        <xdr:cNvPr id="595" name="テキスト ボックス 594"/>
        <xdr:cNvSpPr txBox="1"/>
      </xdr:nvSpPr>
      <xdr:spPr>
        <a:xfrm>
          <a:off x="13436111" y="10085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139284</xdr:rowOff>
    </xdr:from>
    <xdr:to>
      <xdr:col>67</xdr:col>
      <xdr:colOff>101600</xdr:colOff>
      <xdr:row>55</xdr:row>
      <xdr:rowOff>69434</xdr:rowOff>
    </xdr:to>
    <xdr:sp macro="" textlink="">
      <xdr:nvSpPr>
        <xdr:cNvPr id="596" name="楕円 595"/>
        <xdr:cNvSpPr/>
      </xdr:nvSpPr>
      <xdr:spPr>
        <a:xfrm>
          <a:off x="12763500" y="9397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53</xdr:row>
      <xdr:rowOff>85961</xdr:rowOff>
    </xdr:from>
    <xdr:ext cx="534377" cy="259045"/>
    <xdr:sp macro="" textlink="">
      <xdr:nvSpPr>
        <xdr:cNvPr id="597" name="テキスト ボックス 596"/>
        <xdr:cNvSpPr txBox="1"/>
      </xdr:nvSpPr>
      <xdr:spPr>
        <a:xfrm>
          <a:off x="12547111" y="9172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8" name="正方形/長方形 59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9" name="正方形/長方形 598"/>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0" name="正方形/長方形 599"/>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1" name="正方形/長方形 600"/>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2" name="正方形/長方形 601"/>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3" name="正方形/長方形 602"/>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4" name="正方形/長方形 603"/>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5" name="正方形/長方形 604"/>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6" name="テキスト ボックス 605"/>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7" name="直線コネクタ 606"/>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25400</xdr:rowOff>
    </xdr:from>
    <xdr:to>
      <xdr:col>89</xdr:col>
      <xdr:colOff>177800</xdr:colOff>
      <xdr:row>78</xdr:row>
      <xdr:rowOff>25400</xdr:rowOff>
    </xdr:to>
    <xdr:cxnSp macro="">
      <xdr:nvCxnSpPr>
        <xdr:cNvPr id="608" name="直線コネクタ 607"/>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54627</xdr:rowOff>
    </xdr:from>
    <xdr:ext cx="248786" cy="259045"/>
    <xdr:sp macro="" textlink="">
      <xdr:nvSpPr>
        <xdr:cNvPr id="609" name="テキスト ボックス 608"/>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0" name="直線コネクタ 609"/>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1" name="テキスト ボックス 610"/>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12" name="直線コネクタ 611"/>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70</xdr:row>
      <xdr:rowOff>111777</xdr:rowOff>
    </xdr:from>
    <xdr:ext cx="531299" cy="259045"/>
    <xdr:sp macro="" textlink="">
      <xdr:nvSpPr>
        <xdr:cNvPr id="613" name="テキスト ボックス 612"/>
        <xdr:cNvSpPr txBox="1"/>
      </xdr:nvSpPr>
      <xdr:spPr>
        <a:xfrm>
          <a:off x="11914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5" name="テキスト ボックス 614"/>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169818</xdr:rowOff>
    </xdr:from>
    <xdr:to>
      <xdr:col>85</xdr:col>
      <xdr:colOff>126364</xdr:colOff>
      <xdr:row>78</xdr:row>
      <xdr:rowOff>25400</xdr:rowOff>
    </xdr:to>
    <xdr:cxnSp macro="">
      <xdr:nvCxnSpPr>
        <xdr:cNvPr id="617" name="直線コネクタ 616"/>
        <xdr:cNvCxnSpPr/>
      </xdr:nvCxnSpPr>
      <xdr:spPr>
        <a:xfrm flipV="1">
          <a:off x="16317595" y="12171318"/>
          <a:ext cx="1269" cy="12271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29449</xdr:rowOff>
    </xdr:from>
    <xdr:ext cx="249299" cy="259045"/>
    <xdr:sp macro="" textlink="">
      <xdr:nvSpPr>
        <xdr:cNvPr id="618" name="災害復旧費最小値テキスト"/>
        <xdr:cNvSpPr txBox="1"/>
      </xdr:nvSpPr>
      <xdr:spPr>
        <a:xfrm>
          <a:off x="16370300" y="134025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25400</xdr:rowOff>
    </xdr:from>
    <xdr:to>
      <xdr:col>86</xdr:col>
      <xdr:colOff>25400</xdr:colOff>
      <xdr:row>78</xdr:row>
      <xdr:rowOff>25400</xdr:rowOff>
    </xdr:to>
    <xdr:cxnSp macro="">
      <xdr:nvCxnSpPr>
        <xdr:cNvPr id="619" name="直線コネクタ 618"/>
        <xdr:cNvCxnSpPr/>
      </xdr:nvCxnSpPr>
      <xdr:spPr>
        <a:xfrm>
          <a:off x="16230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116495</xdr:rowOff>
    </xdr:from>
    <xdr:ext cx="534377" cy="259045"/>
    <xdr:sp macro="" textlink="">
      <xdr:nvSpPr>
        <xdr:cNvPr id="620" name="災害復旧費最大値テキスト"/>
        <xdr:cNvSpPr txBox="1"/>
      </xdr:nvSpPr>
      <xdr:spPr>
        <a:xfrm>
          <a:off x="16370300" y="11946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21,473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169818</xdr:rowOff>
    </xdr:from>
    <xdr:to>
      <xdr:col>86</xdr:col>
      <xdr:colOff>25400</xdr:colOff>
      <xdr:row>70</xdr:row>
      <xdr:rowOff>169818</xdr:rowOff>
    </xdr:to>
    <xdr:cxnSp macro="">
      <xdr:nvCxnSpPr>
        <xdr:cNvPr id="621" name="直線コネクタ 620"/>
        <xdr:cNvCxnSpPr/>
      </xdr:nvCxnSpPr>
      <xdr:spPr>
        <a:xfrm>
          <a:off x="16230600" y="12171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136843</xdr:rowOff>
    </xdr:from>
    <xdr:to>
      <xdr:col>85</xdr:col>
      <xdr:colOff>127000</xdr:colOff>
      <xdr:row>78</xdr:row>
      <xdr:rowOff>24028</xdr:rowOff>
    </xdr:to>
    <xdr:cxnSp macro="">
      <xdr:nvCxnSpPr>
        <xdr:cNvPr id="622" name="直線コネクタ 621"/>
        <xdr:cNvCxnSpPr/>
      </xdr:nvCxnSpPr>
      <xdr:spPr>
        <a:xfrm>
          <a:off x="15481300" y="13338493"/>
          <a:ext cx="838200" cy="58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118349</xdr:rowOff>
    </xdr:from>
    <xdr:ext cx="378565" cy="259045"/>
    <xdr:sp macro="" textlink="">
      <xdr:nvSpPr>
        <xdr:cNvPr id="623" name="災害復旧費平均値テキスト"/>
        <xdr:cNvSpPr txBox="1"/>
      </xdr:nvSpPr>
      <xdr:spPr>
        <a:xfrm>
          <a:off x="16370300" y="131485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95472</xdr:rowOff>
    </xdr:from>
    <xdr:to>
      <xdr:col>85</xdr:col>
      <xdr:colOff>177800</xdr:colOff>
      <xdr:row>78</xdr:row>
      <xdr:rowOff>25622</xdr:rowOff>
    </xdr:to>
    <xdr:sp macro="" textlink="">
      <xdr:nvSpPr>
        <xdr:cNvPr id="624" name="フローチャート: 判断 623"/>
        <xdr:cNvSpPr/>
      </xdr:nvSpPr>
      <xdr:spPr>
        <a:xfrm>
          <a:off x="16268700" y="13297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136843</xdr:rowOff>
    </xdr:from>
    <xdr:to>
      <xdr:col>81</xdr:col>
      <xdr:colOff>50800</xdr:colOff>
      <xdr:row>78</xdr:row>
      <xdr:rowOff>2369</xdr:rowOff>
    </xdr:to>
    <xdr:cxnSp macro="">
      <xdr:nvCxnSpPr>
        <xdr:cNvPr id="625" name="直線コネクタ 624"/>
        <xdr:cNvCxnSpPr/>
      </xdr:nvCxnSpPr>
      <xdr:spPr>
        <a:xfrm flipV="1">
          <a:off x="14592300" y="13338493"/>
          <a:ext cx="889000" cy="36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102330</xdr:rowOff>
    </xdr:from>
    <xdr:to>
      <xdr:col>81</xdr:col>
      <xdr:colOff>101600</xdr:colOff>
      <xdr:row>78</xdr:row>
      <xdr:rowOff>32480</xdr:rowOff>
    </xdr:to>
    <xdr:sp macro="" textlink="">
      <xdr:nvSpPr>
        <xdr:cNvPr id="626" name="フローチャート: 判断 625"/>
        <xdr:cNvSpPr/>
      </xdr:nvSpPr>
      <xdr:spPr>
        <a:xfrm>
          <a:off x="15430500" y="13303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78</xdr:row>
      <xdr:rowOff>23607</xdr:rowOff>
    </xdr:from>
    <xdr:ext cx="378565" cy="259045"/>
    <xdr:sp macro="" textlink="">
      <xdr:nvSpPr>
        <xdr:cNvPr id="627" name="テキスト ボックス 626"/>
        <xdr:cNvSpPr txBox="1"/>
      </xdr:nvSpPr>
      <xdr:spPr>
        <a:xfrm>
          <a:off x="15292017" y="133967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171419</xdr:rowOff>
    </xdr:from>
    <xdr:to>
      <xdr:col>76</xdr:col>
      <xdr:colOff>114300</xdr:colOff>
      <xdr:row>78</xdr:row>
      <xdr:rowOff>2369</xdr:rowOff>
    </xdr:to>
    <xdr:cxnSp macro="">
      <xdr:nvCxnSpPr>
        <xdr:cNvPr id="628" name="直線コネクタ 627"/>
        <xdr:cNvCxnSpPr/>
      </xdr:nvCxnSpPr>
      <xdr:spPr>
        <a:xfrm>
          <a:off x="13703300" y="13373069"/>
          <a:ext cx="889000" cy="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105930</xdr:rowOff>
    </xdr:from>
    <xdr:to>
      <xdr:col>76</xdr:col>
      <xdr:colOff>165100</xdr:colOff>
      <xdr:row>78</xdr:row>
      <xdr:rowOff>36080</xdr:rowOff>
    </xdr:to>
    <xdr:sp macro="" textlink="">
      <xdr:nvSpPr>
        <xdr:cNvPr id="629" name="フローチャート: 判断 628"/>
        <xdr:cNvSpPr/>
      </xdr:nvSpPr>
      <xdr:spPr>
        <a:xfrm>
          <a:off x="14541500" y="13307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76</xdr:row>
      <xdr:rowOff>52607</xdr:rowOff>
    </xdr:from>
    <xdr:ext cx="378565" cy="259045"/>
    <xdr:sp macro="" textlink="">
      <xdr:nvSpPr>
        <xdr:cNvPr id="630" name="テキスト ボックス 629"/>
        <xdr:cNvSpPr txBox="1"/>
      </xdr:nvSpPr>
      <xdr:spPr>
        <a:xfrm>
          <a:off x="14403017" y="130828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87294</xdr:rowOff>
    </xdr:from>
    <xdr:to>
      <xdr:col>71</xdr:col>
      <xdr:colOff>177800</xdr:colOff>
      <xdr:row>77</xdr:row>
      <xdr:rowOff>171419</xdr:rowOff>
    </xdr:to>
    <xdr:cxnSp macro="">
      <xdr:nvCxnSpPr>
        <xdr:cNvPr id="631" name="直線コネクタ 630"/>
        <xdr:cNvCxnSpPr/>
      </xdr:nvCxnSpPr>
      <xdr:spPr>
        <a:xfrm>
          <a:off x="12814300" y="13288944"/>
          <a:ext cx="889000" cy="84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105817</xdr:rowOff>
    </xdr:from>
    <xdr:to>
      <xdr:col>72</xdr:col>
      <xdr:colOff>38100</xdr:colOff>
      <xdr:row>78</xdr:row>
      <xdr:rowOff>35967</xdr:rowOff>
    </xdr:to>
    <xdr:sp macro="" textlink="">
      <xdr:nvSpPr>
        <xdr:cNvPr id="632" name="フローチャート: 判断 631"/>
        <xdr:cNvSpPr/>
      </xdr:nvSpPr>
      <xdr:spPr>
        <a:xfrm>
          <a:off x="13652500" y="13307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76</xdr:row>
      <xdr:rowOff>52494</xdr:rowOff>
    </xdr:from>
    <xdr:ext cx="378565" cy="259045"/>
    <xdr:sp macro="" textlink="">
      <xdr:nvSpPr>
        <xdr:cNvPr id="633" name="テキスト ボックス 632"/>
        <xdr:cNvSpPr txBox="1"/>
      </xdr:nvSpPr>
      <xdr:spPr>
        <a:xfrm>
          <a:off x="13514017" y="130826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86785</xdr:rowOff>
    </xdr:from>
    <xdr:to>
      <xdr:col>67</xdr:col>
      <xdr:colOff>101600</xdr:colOff>
      <xdr:row>78</xdr:row>
      <xdr:rowOff>16935</xdr:rowOff>
    </xdr:to>
    <xdr:sp macro="" textlink="">
      <xdr:nvSpPr>
        <xdr:cNvPr id="634" name="フローチャート: 判断 633"/>
        <xdr:cNvSpPr/>
      </xdr:nvSpPr>
      <xdr:spPr>
        <a:xfrm>
          <a:off x="12763500" y="13288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8062</xdr:rowOff>
    </xdr:from>
    <xdr:ext cx="469744" cy="259045"/>
    <xdr:sp macro="" textlink="">
      <xdr:nvSpPr>
        <xdr:cNvPr id="635" name="テキスト ボックス 634"/>
        <xdr:cNvSpPr txBox="1"/>
      </xdr:nvSpPr>
      <xdr:spPr>
        <a:xfrm>
          <a:off x="12579428" y="13381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144678</xdr:rowOff>
    </xdr:from>
    <xdr:to>
      <xdr:col>85</xdr:col>
      <xdr:colOff>177800</xdr:colOff>
      <xdr:row>78</xdr:row>
      <xdr:rowOff>74828</xdr:rowOff>
    </xdr:to>
    <xdr:sp macro="" textlink="">
      <xdr:nvSpPr>
        <xdr:cNvPr id="641" name="楕円 640"/>
        <xdr:cNvSpPr/>
      </xdr:nvSpPr>
      <xdr:spPr>
        <a:xfrm>
          <a:off x="16268700" y="13346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73899</xdr:rowOff>
    </xdr:from>
    <xdr:ext cx="313932" cy="259045"/>
    <xdr:sp macro="" textlink="">
      <xdr:nvSpPr>
        <xdr:cNvPr id="642" name="災害復旧費該当値テキスト"/>
        <xdr:cNvSpPr txBox="1"/>
      </xdr:nvSpPr>
      <xdr:spPr>
        <a:xfrm>
          <a:off x="16370300" y="1327554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86043</xdr:rowOff>
    </xdr:from>
    <xdr:to>
      <xdr:col>81</xdr:col>
      <xdr:colOff>101600</xdr:colOff>
      <xdr:row>78</xdr:row>
      <xdr:rowOff>16193</xdr:rowOff>
    </xdr:to>
    <xdr:sp macro="" textlink="">
      <xdr:nvSpPr>
        <xdr:cNvPr id="643" name="楕円 642"/>
        <xdr:cNvSpPr/>
      </xdr:nvSpPr>
      <xdr:spPr>
        <a:xfrm>
          <a:off x="15430500" y="13287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32720</xdr:rowOff>
    </xdr:from>
    <xdr:ext cx="469744" cy="259045"/>
    <xdr:sp macro="" textlink="">
      <xdr:nvSpPr>
        <xdr:cNvPr id="644" name="テキスト ボックス 643"/>
        <xdr:cNvSpPr txBox="1"/>
      </xdr:nvSpPr>
      <xdr:spPr>
        <a:xfrm>
          <a:off x="15246428" y="13062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123019</xdr:rowOff>
    </xdr:from>
    <xdr:to>
      <xdr:col>76</xdr:col>
      <xdr:colOff>165100</xdr:colOff>
      <xdr:row>78</xdr:row>
      <xdr:rowOff>53169</xdr:rowOff>
    </xdr:to>
    <xdr:sp macro="" textlink="">
      <xdr:nvSpPr>
        <xdr:cNvPr id="645" name="楕円 644"/>
        <xdr:cNvSpPr/>
      </xdr:nvSpPr>
      <xdr:spPr>
        <a:xfrm>
          <a:off x="14541500" y="13324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78</xdr:row>
      <xdr:rowOff>44296</xdr:rowOff>
    </xdr:from>
    <xdr:ext cx="378565" cy="259045"/>
    <xdr:sp macro="" textlink="">
      <xdr:nvSpPr>
        <xdr:cNvPr id="646" name="テキスト ボックス 645"/>
        <xdr:cNvSpPr txBox="1"/>
      </xdr:nvSpPr>
      <xdr:spPr>
        <a:xfrm>
          <a:off x="14403017" y="134173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120619</xdr:rowOff>
    </xdr:from>
    <xdr:to>
      <xdr:col>72</xdr:col>
      <xdr:colOff>38100</xdr:colOff>
      <xdr:row>78</xdr:row>
      <xdr:rowOff>50769</xdr:rowOff>
    </xdr:to>
    <xdr:sp macro="" textlink="">
      <xdr:nvSpPr>
        <xdr:cNvPr id="647" name="楕円 646"/>
        <xdr:cNvSpPr/>
      </xdr:nvSpPr>
      <xdr:spPr>
        <a:xfrm>
          <a:off x="13652500" y="13322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78</xdr:row>
      <xdr:rowOff>41896</xdr:rowOff>
    </xdr:from>
    <xdr:ext cx="378565" cy="259045"/>
    <xdr:sp macro="" textlink="">
      <xdr:nvSpPr>
        <xdr:cNvPr id="648" name="テキスト ボックス 647"/>
        <xdr:cNvSpPr txBox="1"/>
      </xdr:nvSpPr>
      <xdr:spPr>
        <a:xfrm>
          <a:off x="13514017" y="134149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36494</xdr:rowOff>
    </xdr:from>
    <xdr:to>
      <xdr:col>67</xdr:col>
      <xdr:colOff>101600</xdr:colOff>
      <xdr:row>77</xdr:row>
      <xdr:rowOff>138094</xdr:rowOff>
    </xdr:to>
    <xdr:sp macro="" textlink="">
      <xdr:nvSpPr>
        <xdr:cNvPr id="649" name="楕円 648"/>
        <xdr:cNvSpPr/>
      </xdr:nvSpPr>
      <xdr:spPr>
        <a:xfrm>
          <a:off x="12763500" y="13238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75</xdr:row>
      <xdr:rowOff>154621</xdr:rowOff>
    </xdr:from>
    <xdr:ext cx="469744" cy="259045"/>
    <xdr:sp macro="" textlink="">
      <xdr:nvSpPr>
        <xdr:cNvPr id="650" name="テキスト ボックス 649"/>
        <xdr:cNvSpPr txBox="1"/>
      </xdr:nvSpPr>
      <xdr:spPr>
        <a:xfrm>
          <a:off x="12579428" y="130133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1" name="直線コネクタ 660"/>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2" name="テキスト ボックス 661"/>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3" name="直線コネクタ 662"/>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4" name="テキスト ボックス 663"/>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5" name="直線コネクタ 664"/>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6" name="テキスト ボックス 665"/>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7" name="直線コネクタ 666"/>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68" name="テキスト ボックス 667"/>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9" name="直線コネクタ 668"/>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0" name="テキスト ボックス 669"/>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1" name="直線コネクタ 670"/>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2" name="テキスト ボックス 671"/>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3"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30581</xdr:rowOff>
    </xdr:from>
    <xdr:to>
      <xdr:col>85</xdr:col>
      <xdr:colOff>126364</xdr:colOff>
      <xdr:row>97</xdr:row>
      <xdr:rowOff>146120</xdr:rowOff>
    </xdr:to>
    <xdr:cxnSp macro="">
      <xdr:nvCxnSpPr>
        <xdr:cNvPr id="674" name="直線コネクタ 673"/>
        <xdr:cNvCxnSpPr/>
      </xdr:nvCxnSpPr>
      <xdr:spPr>
        <a:xfrm flipV="1">
          <a:off x="16317595" y="15632531"/>
          <a:ext cx="1269" cy="11442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149947</xdr:rowOff>
    </xdr:from>
    <xdr:ext cx="534377" cy="259045"/>
    <xdr:sp macro="" textlink="">
      <xdr:nvSpPr>
        <xdr:cNvPr id="675" name="公債費最小値テキスト"/>
        <xdr:cNvSpPr txBox="1"/>
      </xdr:nvSpPr>
      <xdr:spPr>
        <a:xfrm>
          <a:off x="16370300" y="16780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146120</xdr:rowOff>
    </xdr:from>
    <xdr:to>
      <xdr:col>86</xdr:col>
      <xdr:colOff>25400</xdr:colOff>
      <xdr:row>97</xdr:row>
      <xdr:rowOff>146120</xdr:rowOff>
    </xdr:to>
    <xdr:cxnSp macro="">
      <xdr:nvCxnSpPr>
        <xdr:cNvPr id="676" name="直線コネクタ 675"/>
        <xdr:cNvCxnSpPr/>
      </xdr:nvCxnSpPr>
      <xdr:spPr>
        <a:xfrm>
          <a:off x="16230600" y="16776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148708</xdr:rowOff>
    </xdr:from>
    <xdr:ext cx="534377" cy="259045"/>
    <xdr:sp macro="" textlink="">
      <xdr:nvSpPr>
        <xdr:cNvPr id="677" name="公債費最大値テキスト"/>
        <xdr:cNvSpPr txBox="1"/>
      </xdr:nvSpPr>
      <xdr:spPr>
        <a:xfrm>
          <a:off x="16370300" y="15407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72,728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30581</xdr:rowOff>
    </xdr:from>
    <xdr:to>
      <xdr:col>86</xdr:col>
      <xdr:colOff>25400</xdr:colOff>
      <xdr:row>91</xdr:row>
      <xdr:rowOff>30581</xdr:rowOff>
    </xdr:to>
    <xdr:cxnSp macro="">
      <xdr:nvCxnSpPr>
        <xdr:cNvPr id="678" name="直線コネクタ 677"/>
        <xdr:cNvCxnSpPr/>
      </xdr:nvCxnSpPr>
      <xdr:spPr>
        <a:xfrm>
          <a:off x="16230600" y="156325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93</xdr:row>
      <xdr:rowOff>163798</xdr:rowOff>
    </xdr:from>
    <xdr:to>
      <xdr:col>85</xdr:col>
      <xdr:colOff>127000</xdr:colOff>
      <xdr:row>93</xdr:row>
      <xdr:rowOff>164655</xdr:rowOff>
    </xdr:to>
    <xdr:cxnSp macro="">
      <xdr:nvCxnSpPr>
        <xdr:cNvPr id="679" name="直線コネクタ 678"/>
        <xdr:cNvCxnSpPr/>
      </xdr:nvCxnSpPr>
      <xdr:spPr>
        <a:xfrm flipV="1">
          <a:off x="15481300" y="16108648"/>
          <a:ext cx="838200" cy="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24313</xdr:rowOff>
    </xdr:from>
    <xdr:ext cx="534377" cy="259045"/>
    <xdr:sp macro="" textlink="">
      <xdr:nvSpPr>
        <xdr:cNvPr id="680" name="公債費平均値テキスト"/>
        <xdr:cNvSpPr txBox="1"/>
      </xdr:nvSpPr>
      <xdr:spPr>
        <a:xfrm>
          <a:off x="16370300" y="163120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45886</xdr:rowOff>
    </xdr:from>
    <xdr:to>
      <xdr:col>85</xdr:col>
      <xdr:colOff>177800</xdr:colOff>
      <xdr:row>95</xdr:row>
      <xdr:rowOff>147486</xdr:rowOff>
    </xdr:to>
    <xdr:sp macro="" textlink="">
      <xdr:nvSpPr>
        <xdr:cNvPr id="681" name="フローチャート: 判断 680"/>
        <xdr:cNvSpPr/>
      </xdr:nvSpPr>
      <xdr:spPr>
        <a:xfrm>
          <a:off x="16268700" y="16333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93</xdr:row>
      <xdr:rowOff>164655</xdr:rowOff>
    </xdr:from>
    <xdr:to>
      <xdr:col>81</xdr:col>
      <xdr:colOff>50800</xdr:colOff>
      <xdr:row>94</xdr:row>
      <xdr:rowOff>9322</xdr:rowOff>
    </xdr:to>
    <xdr:cxnSp macro="">
      <xdr:nvCxnSpPr>
        <xdr:cNvPr id="682" name="直線コネクタ 681"/>
        <xdr:cNvCxnSpPr/>
      </xdr:nvCxnSpPr>
      <xdr:spPr>
        <a:xfrm flipV="1">
          <a:off x="14592300" y="16109505"/>
          <a:ext cx="889000" cy="16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30435</xdr:rowOff>
    </xdr:from>
    <xdr:to>
      <xdr:col>81</xdr:col>
      <xdr:colOff>101600</xdr:colOff>
      <xdr:row>95</xdr:row>
      <xdr:rowOff>132035</xdr:rowOff>
    </xdr:to>
    <xdr:sp macro="" textlink="">
      <xdr:nvSpPr>
        <xdr:cNvPr id="683" name="フローチャート: 判断 682"/>
        <xdr:cNvSpPr/>
      </xdr:nvSpPr>
      <xdr:spPr>
        <a:xfrm>
          <a:off x="15430500" y="16318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123162</xdr:rowOff>
    </xdr:from>
    <xdr:ext cx="534377" cy="259045"/>
    <xdr:sp macro="" textlink="">
      <xdr:nvSpPr>
        <xdr:cNvPr id="684" name="テキスト ボックス 683"/>
        <xdr:cNvSpPr txBox="1"/>
      </xdr:nvSpPr>
      <xdr:spPr>
        <a:xfrm>
          <a:off x="15214111" y="16410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9322</xdr:rowOff>
    </xdr:from>
    <xdr:to>
      <xdr:col>76</xdr:col>
      <xdr:colOff>114300</xdr:colOff>
      <xdr:row>94</xdr:row>
      <xdr:rowOff>36982</xdr:rowOff>
    </xdr:to>
    <xdr:cxnSp macro="">
      <xdr:nvCxnSpPr>
        <xdr:cNvPr id="685" name="直線コネクタ 684"/>
        <xdr:cNvCxnSpPr/>
      </xdr:nvCxnSpPr>
      <xdr:spPr>
        <a:xfrm flipV="1">
          <a:off x="13703300" y="16125622"/>
          <a:ext cx="889000" cy="27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20453</xdr:rowOff>
    </xdr:from>
    <xdr:to>
      <xdr:col>76</xdr:col>
      <xdr:colOff>165100</xdr:colOff>
      <xdr:row>95</xdr:row>
      <xdr:rowOff>122053</xdr:rowOff>
    </xdr:to>
    <xdr:sp macro="" textlink="">
      <xdr:nvSpPr>
        <xdr:cNvPr id="686" name="フローチャート: 判断 685"/>
        <xdr:cNvSpPr/>
      </xdr:nvSpPr>
      <xdr:spPr>
        <a:xfrm>
          <a:off x="14541500" y="16308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113180</xdr:rowOff>
    </xdr:from>
    <xdr:ext cx="534377" cy="259045"/>
    <xdr:sp macro="" textlink="">
      <xdr:nvSpPr>
        <xdr:cNvPr id="687" name="テキスト ボックス 686"/>
        <xdr:cNvSpPr txBox="1"/>
      </xdr:nvSpPr>
      <xdr:spPr>
        <a:xfrm>
          <a:off x="14325111" y="16400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28811</xdr:rowOff>
    </xdr:from>
    <xdr:to>
      <xdr:col>71</xdr:col>
      <xdr:colOff>177800</xdr:colOff>
      <xdr:row>94</xdr:row>
      <xdr:rowOff>36982</xdr:rowOff>
    </xdr:to>
    <xdr:cxnSp macro="">
      <xdr:nvCxnSpPr>
        <xdr:cNvPr id="688" name="直線コネクタ 687"/>
        <xdr:cNvCxnSpPr/>
      </xdr:nvCxnSpPr>
      <xdr:spPr>
        <a:xfrm>
          <a:off x="12814300" y="16145111"/>
          <a:ext cx="889000" cy="8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30798</xdr:rowOff>
    </xdr:from>
    <xdr:to>
      <xdr:col>72</xdr:col>
      <xdr:colOff>38100</xdr:colOff>
      <xdr:row>95</xdr:row>
      <xdr:rowOff>132398</xdr:rowOff>
    </xdr:to>
    <xdr:sp macro="" textlink="">
      <xdr:nvSpPr>
        <xdr:cNvPr id="689" name="フローチャート: 判断 688"/>
        <xdr:cNvSpPr/>
      </xdr:nvSpPr>
      <xdr:spPr>
        <a:xfrm>
          <a:off x="13652500" y="16318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123525</xdr:rowOff>
    </xdr:from>
    <xdr:ext cx="534377" cy="259045"/>
    <xdr:sp macro="" textlink="">
      <xdr:nvSpPr>
        <xdr:cNvPr id="690" name="テキスト ボックス 689"/>
        <xdr:cNvSpPr txBox="1"/>
      </xdr:nvSpPr>
      <xdr:spPr>
        <a:xfrm>
          <a:off x="13436111" y="16411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67221</xdr:rowOff>
    </xdr:from>
    <xdr:to>
      <xdr:col>67</xdr:col>
      <xdr:colOff>101600</xdr:colOff>
      <xdr:row>95</xdr:row>
      <xdr:rowOff>168821</xdr:rowOff>
    </xdr:to>
    <xdr:sp macro="" textlink="">
      <xdr:nvSpPr>
        <xdr:cNvPr id="691" name="フローチャート: 判断 690"/>
        <xdr:cNvSpPr/>
      </xdr:nvSpPr>
      <xdr:spPr>
        <a:xfrm>
          <a:off x="12763500" y="16354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159948</xdr:rowOff>
    </xdr:from>
    <xdr:ext cx="534377" cy="259045"/>
    <xdr:sp macro="" textlink="">
      <xdr:nvSpPr>
        <xdr:cNvPr id="692" name="テキスト ボックス 691"/>
        <xdr:cNvSpPr txBox="1"/>
      </xdr:nvSpPr>
      <xdr:spPr>
        <a:xfrm>
          <a:off x="12547111" y="16447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3" name="テキスト ボックス 692"/>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4" name="テキスト ボックス 693"/>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5" name="テキスト ボックス 694"/>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6" name="テキスト ボックス 695"/>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7" name="テキスト ボックス 696"/>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112998</xdr:rowOff>
    </xdr:from>
    <xdr:to>
      <xdr:col>85</xdr:col>
      <xdr:colOff>177800</xdr:colOff>
      <xdr:row>94</xdr:row>
      <xdr:rowOff>43148</xdr:rowOff>
    </xdr:to>
    <xdr:sp macro="" textlink="">
      <xdr:nvSpPr>
        <xdr:cNvPr id="698" name="楕円 697"/>
        <xdr:cNvSpPr/>
      </xdr:nvSpPr>
      <xdr:spPr>
        <a:xfrm>
          <a:off x="16268700" y="16057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92</xdr:row>
      <xdr:rowOff>135875</xdr:rowOff>
    </xdr:from>
    <xdr:ext cx="534377" cy="259045"/>
    <xdr:sp macro="" textlink="">
      <xdr:nvSpPr>
        <xdr:cNvPr id="699" name="公債費該当値テキスト"/>
        <xdr:cNvSpPr txBox="1"/>
      </xdr:nvSpPr>
      <xdr:spPr>
        <a:xfrm>
          <a:off x="16370300" y="15909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93</xdr:row>
      <xdr:rowOff>113855</xdr:rowOff>
    </xdr:from>
    <xdr:to>
      <xdr:col>81</xdr:col>
      <xdr:colOff>101600</xdr:colOff>
      <xdr:row>94</xdr:row>
      <xdr:rowOff>44005</xdr:rowOff>
    </xdr:to>
    <xdr:sp macro="" textlink="">
      <xdr:nvSpPr>
        <xdr:cNvPr id="700" name="楕円 699"/>
        <xdr:cNvSpPr/>
      </xdr:nvSpPr>
      <xdr:spPr>
        <a:xfrm>
          <a:off x="15430500" y="16058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92</xdr:row>
      <xdr:rowOff>60532</xdr:rowOff>
    </xdr:from>
    <xdr:ext cx="534377" cy="259045"/>
    <xdr:sp macro="" textlink="">
      <xdr:nvSpPr>
        <xdr:cNvPr id="701" name="テキスト ボックス 700"/>
        <xdr:cNvSpPr txBox="1"/>
      </xdr:nvSpPr>
      <xdr:spPr>
        <a:xfrm>
          <a:off x="15214111" y="15833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93</xdr:row>
      <xdr:rowOff>129972</xdr:rowOff>
    </xdr:from>
    <xdr:to>
      <xdr:col>76</xdr:col>
      <xdr:colOff>165100</xdr:colOff>
      <xdr:row>94</xdr:row>
      <xdr:rowOff>60122</xdr:rowOff>
    </xdr:to>
    <xdr:sp macro="" textlink="">
      <xdr:nvSpPr>
        <xdr:cNvPr id="702" name="楕円 701"/>
        <xdr:cNvSpPr/>
      </xdr:nvSpPr>
      <xdr:spPr>
        <a:xfrm>
          <a:off x="14541500" y="16074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76649</xdr:rowOff>
    </xdr:from>
    <xdr:ext cx="534377" cy="259045"/>
    <xdr:sp macro="" textlink="">
      <xdr:nvSpPr>
        <xdr:cNvPr id="703" name="テキスト ボックス 702"/>
        <xdr:cNvSpPr txBox="1"/>
      </xdr:nvSpPr>
      <xdr:spPr>
        <a:xfrm>
          <a:off x="14325111" y="15850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93</xdr:row>
      <xdr:rowOff>157632</xdr:rowOff>
    </xdr:from>
    <xdr:to>
      <xdr:col>72</xdr:col>
      <xdr:colOff>38100</xdr:colOff>
      <xdr:row>94</xdr:row>
      <xdr:rowOff>87782</xdr:rowOff>
    </xdr:to>
    <xdr:sp macro="" textlink="">
      <xdr:nvSpPr>
        <xdr:cNvPr id="704" name="楕円 703"/>
        <xdr:cNvSpPr/>
      </xdr:nvSpPr>
      <xdr:spPr>
        <a:xfrm>
          <a:off x="13652500" y="16102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92</xdr:row>
      <xdr:rowOff>104309</xdr:rowOff>
    </xdr:from>
    <xdr:ext cx="534377" cy="259045"/>
    <xdr:sp macro="" textlink="">
      <xdr:nvSpPr>
        <xdr:cNvPr id="705" name="テキスト ボックス 704"/>
        <xdr:cNvSpPr txBox="1"/>
      </xdr:nvSpPr>
      <xdr:spPr>
        <a:xfrm>
          <a:off x="13436111" y="15877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149461</xdr:rowOff>
    </xdr:from>
    <xdr:to>
      <xdr:col>67</xdr:col>
      <xdr:colOff>101600</xdr:colOff>
      <xdr:row>94</xdr:row>
      <xdr:rowOff>79611</xdr:rowOff>
    </xdr:to>
    <xdr:sp macro="" textlink="">
      <xdr:nvSpPr>
        <xdr:cNvPr id="706" name="楕円 705"/>
        <xdr:cNvSpPr/>
      </xdr:nvSpPr>
      <xdr:spPr>
        <a:xfrm>
          <a:off x="12763500" y="16094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92</xdr:row>
      <xdr:rowOff>96138</xdr:rowOff>
    </xdr:from>
    <xdr:ext cx="534377" cy="259045"/>
    <xdr:sp macro="" textlink="">
      <xdr:nvSpPr>
        <xdr:cNvPr id="707" name="テキスト ボックス 706"/>
        <xdr:cNvSpPr txBox="1"/>
      </xdr:nvSpPr>
      <xdr:spPr>
        <a:xfrm>
          <a:off x="12547111" y="15869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8" name="正方形/長方形 70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9" name="正方形/長方形 708"/>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0" name="正方形/長方形 709"/>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1" name="正方形/長方形 710"/>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2" name="正方形/長方形 711"/>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3" name="正方形/長方形 712"/>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4" name="正方形/長方形 713"/>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5" name="正方形/長方形 714"/>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6" name="テキスト ボックス 715"/>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7" name="直線コネクタ 716"/>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8" name="直線コネクタ 717"/>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9" name="テキスト ボックス 718"/>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0" name="直線コネクタ 719"/>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1" name="テキスト ボックス 720"/>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2" name="直線コネクタ 721"/>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3" name="テキスト ボックス 722"/>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4" name="直線コネクタ 723"/>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5" name="テキスト ボックス 724"/>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6" name="直線コネクタ 72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7" name="テキスト ボックス 726"/>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8"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31801</xdr:rowOff>
    </xdr:from>
    <xdr:to>
      <xdr:col>116</xdr:col>
      <xdr:colOff>62864</xdr:colOff>
      <xdr:row>38</xdr:row>
      <xdr:rowOff>139700</xdr:rowOff>
    </xdr:to>
    <xdr:cxnSp macro="">
      <xdr:nvCxnSpPr>
        <xdr:cNvPr id="729" name="直線コネクタ 728"/>
        <xdr:cNvCxnSpPr/>
      </xdr:nvCxnSpPr>
      <xdr:spPr>
        <a:xfrm flipV="1">
          <a:off x="22159595" y="5175301"/>
          <a:ext cx="1269" cy="14794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158665</xdr:rowOff>
    </xdr:from>
    <xdr:ext cx="249299" cy="259045"/>
    <xdr:sp macro="" textlink="">
      <xdr:nvSpPr>
        <xdr:cNvPr id="730" name="諸支出金最小値テキスト"/>
        <xdr:cNvSpPr txBox="1"/>
      </xdr:nvSpPr>
      <xdr:spPr>
        <a:xfrm>
          <a:off x="22212300" y="66737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1" name="直線コネクタ 730"/>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149928</xdr:rowOff>
    </xdr:from>
    <xdr:ext cx="469744" cy="259045"/>
    <xdr:sp macro="" textlink="">
      <xdr:nvSpPr>
        <xdr:cNvPr id="732" name="諸支出金最大値テキスト"/>
        <xdr:cNvSpPr txBox="1"/>
      </xdr:nvSpPr>
      <xdr:spPr>
        <a:xfrm>
          <a:off x="22212300" y="4950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6,472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31801</xdr:rowOff>
    </xdr:from>
    <xdr:to>
      <xdr:col>116</xdr:col>
      <xdr:colOff>152400</xdr:colOff>
      <xdr:row>30</xdr:row>
      <xdr:rowOff>31801</xdr:rowOff>
    </xdr:to>
    <xdr:cxnSp macro="">
      <xdr:nvCxnSpPr>
        <xdr:cNvPr id="733" name="直線コネクタ 732"/>
        <xdr:cNvCxnSpPr/>
      </xdr:nvCxnSpPr>
      <xdr:spPr>
        <a:xfrm>
          <a:off x="22072600" y="51753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4" name="直線コネクタ 733"/>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76115</xdr:rowOff>
    </xdr:from>
    <xdr:ext cx="378565" cy="259045"/>
    <xdr:sp macro="" textlink="">
      <xdr:nvSpPr>
        <xdr:cNvPr id="735" name="諸支出金平均値テキスト"/>
        <xdr:cNvSpPr txBox="1"/>
      </xdr:nvSpPr>
      <xdr:spPr>
        <a:xfrm>
          <a:off x="22212300" y="641976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53239</xdr:rowOff>
    </xdr:from>
    <xdr:to>
      <xdr:col>116</xdr:col>
      <xdr:colOff>114300</xdr:colOff>
      <xdr:row>38</xdr:row>
      <xdr:rowOff>154839</xdr:rowOff>
    </xdr:to>
    <xdr:sp macro="" textlink="">
      <xdr:nvSpPr>
        <xdr:cNvPr id="736" name="フローチャート: 判断 735"/>
        <xdr:cNvSpPr/>
      </xdr:nvSpPr>
      <xdr:spPr>
        <a:xfrm>
          <a:off x="22110700" y="6568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7" name="直線コネクタ 736"/>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49809</xdr:rowOff>
    </xdr:from>
    <xdr:to>
      <xdr:col>112</xdr:col>
      <xdr:colOff>38100</xdr:colOff>
      <xdr:row>38</xdr:row>
      <xdr:rowOff>151409</xdr:rowOff>
    </xdr:to>
    <xdr:sp macro="" textlink="">
      <xdr:nvSpPr>
        <xdr:cNvPr id="738" name="フローチャート: 判断 737"/>
        <xdr:cNvSpPr/>
      </xdr:nvSpPr>
      <xdr:spPr>
        <a:xfrm>
          <a:off x="21272500" y="6564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167936</xdr:rowOff>
    </xdr:from>
    <xdr:ext cx="378565" cy="259045"/>
    <xdr:sp macro="" textlink="">
      <xdr:nvSpPr>
        <xdr:cNvPr id="739" name="テキスト ボックス 738"/>
        <xdr:cNvSpPr txBox="1"/>
      </xdr:nvSpPr>
      <xdr:spPr>
        <a:xfrm>
          <a:off x="21134017" y="63401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0" name="直線コネクタ 739"/>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47523</xdr:rowOff>
    </xdr:from>
    <xdr:to>
      <xdr:col>107</xdr:col>
      <xdr:colOff>101600</xdr:colOff>
      <xdr:row>38</xdr:row>
      <xdr:rowOff>149123</xdr:rowOff>
    </xdr:to>
    <xdr:sp macro="" textlink="">
      <xdr:nvSpPr>
        <xdr:cNvPr id="741" name="フローチャート: 判断 740"/>
        <xdr:cNvSpPr/>
      </xdr:nvSpPr>
      <xdr:spPr>
        <a:xfrm>
          <a:off x="20383500" y="6562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165650</xdr:rowOff>
    </xdr:from>
    <xdr:ext cx="378565" cy="259045"/>
    <xdr:sp macro="" textlink="">
      <xdr:nvSpPr>
        <xdr:cNvPr id="742" name="テキスト ボックス 741"/>
        <xdr:cNvSpPr txBox="1"/>
      </xdr:nvSpPr>
      <xdr:spPr>
        <a:xfrm>
          <a:off x="20245017" y="63378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3" name="直線コネクタ 742"/>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64668</xdr:rowOff>
    </xdr:from>
    <xdr:to>
      <xdr:col>102</xdr:col>
      <xdr:colOff>165100</xdr:colOff>
      <xdr:row>38</xdr:row>
      <xdr:rowOff>166268</xdr:rowOff>
    </xdr:to>
    <xdr:sp macro="" textlink="">
      <xdr:nvSpPr>
        <xdr:cNvPr id="744" name="フローチャート: 判断 743"/>
        <xdr:cNvSpPr/>
      </xdr:nvSpPr>
      <xdr:spPr>
        <a:xfrm>
          <a:off x="19494500" y="6579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11346</xdr:rowOff>
    </xdr:from>
    <xdr:ext cx="378565" cy="259045"/>
    <xdr:sp macro="" textlink="">
      <xdr:nvSpPr>
        <xdr:cNvPr id="745" name="テキスト ボックス 744"/>
        <xdr:cNvSpPr txBox="1"/>
      </xdr:nvSpPr>
      <xdr:spPr>
        <a:xfrm>
          <a:off x="19356017" y="63549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74270</xdr:rowOff>
    </xdr:from>
    <xdr:to>
      <xdr:col>98</xdr:col>
      <xdr:colOff>38100</xdr:colOff>
      <xdr:row>39</xdr:row>
      <xdr:rowOff>4420</xdr:rowOff>
    </xdr:to>
    <xdr:sp macro="" textlink="">
      <xdr:nvSpPr>
        <xdr:cNvPr id="746" name="フローチャート: 判断 745"/>
        <xdr:cNvSpPr/>
      </xdr:nvSpPr>
      <xdr:spPr>
        <a:xfrm>
          <a:off x="18605500" y="6589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20946</xdr:rowOff>
    </xdr:from>
    <xdr:ext cx="313932" cy="259045"/>
    <xdr:sp macro="" textlink="">
      <xdr:nvSpPr>
        <xdr:cNvPr id="747" name="テキスト ボックス 746"/>
        <xdr:cNvSpPr txBox="1"/>
      </xdr:nvSpPr>
      <xdr:spPr>
        <a:xfrm>
          <a:off x="18499333" y="636459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8" name="テキスト ボックス 74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9" name="テキスト ボックス 74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0" name="テキスト ボックス 74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1" name="テキスト ボックス 75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2" name="テキスト ボックス 75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3" name="楕円 752"/>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31665</xdr:rowOff>
    </xdr:from>
    <xdr:ext cx="249299" cy="259045"/>
    <xdr:sp macro="" textlink="">
      <xdr:nvSpPr>
        <xdr:cNvPr id="754" name="諸支出金該当値テキスト"/>
        <xdr:cNvSpPr txBox="1"/>
      </xdr:nvSpPr>
      <xdr:spPr>
        <a:xfrm>
          <a:off x="22212300" y="65467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5" name="楕円 754"/>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6" name="テキスト ボックス 755"/>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7" name="楕円 756"/>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8" name="テキスト ボックス 757"/>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9" name="楕円 758"/>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0" name="テキスト ボックス 759"/>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1" name="楕円 760"/>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2" name="テキスト ボックス 761"/>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3" name="正方形/長方形 76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4" name="正方形/長方形 76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5" name="正方形/長方形 76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6" name="正方形/長方形 76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7" name="正方形/長方形 76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8" name="正方形/長方形 76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9" name="正方形/長方形 76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0" name="正方形/長方形 76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1" name="テキスト ボックス 77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2" name="直線コネクタ 77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3" name="直線コネクタ 772"/>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4" name="テキスト ボックス 773"/>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5" name="直線コネクタ 774"/>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6" name="テキスト ボックス 775"/>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7"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78" name="直線コネクタ 777"/>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79"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0" name="直線コネクタ 779"/>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1"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2" name="直線コネクタ 781"/>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3" name="直線コネクタ 782"/>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4"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5" name="フローチャート: 判断 784"/>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6" name="直線コネクタ 785"/>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87" name="フローチャート: 判断 786"/>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88" name="テキスト ボックス 787"/>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89" name="直線コネクタ 788"/>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0" name="フローチャート: 判断 789"/>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1" name="テキスト ボックス 790"/>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2" name="直線コネクタ 791"/>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3" name="フローチャート: 判断 792"/>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4" name="テキスト ボックス 793"/>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5" name="フローチャート: 判断 794"/>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6" name="テキスト ボックス 795"/>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7" name="テキスト ボックス 796"/>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8" name="テキスト ボックス 797"/>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9" name="テキスト ボックス 798"/>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0" name="テキスト ボックス 799"/>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1" name="テキスト ボックス 800"/>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2" name="楕円 801"/>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3"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4" name="楕円 803"/>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5" name="テキスト ボックス 804"/>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6" name="楕円 805"/>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07" name="テキスト ボックス 806"/>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08" name="楕円 807"/>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09" name="テキスト ボックス 808"/>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0" name="楕円 809"/>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1" name="テキスト ボックス 810"/>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2" name="正方形/長方形 81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3" name="正方形/長方形 81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4" name="テキスト ボックス 81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類似団体平均、三重県平均をいずれも上回っているのは、衛生費、土木費及び公債費で、衛生費は、病院事業会計繰出金等によるものである。</a:t>
          </a:r>
        </a:p>
        <a:p>
          <a:r>
            <a:rPr kumimoji="1" lang="ja-JP" altLang="en-US" sz="1300">
              <a:latin typeface="ＭＳ Ｐゴシック" panose="020B0600070205080204" pitchFamily="50" charset="-128"/>
              <a:ea typeface="ＭＳ Ｐゴシック" panose="020B0600070205080204" pitchFamily="50" charset="-128"/>
            </a:rPr>
            <a:t>次年度以降も大型建設事業による経費の増加が見込まれるため、一層の歳出抑制に努める。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三重県伊勢市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地方特例交付金や国庫補助金等が増額されたが、財政調整基金を取り崩したことにより、実質単年度収支は３年連続でマイナスとなっている。</a:t>
          </a:r>
        </a:p>
        <a:p>
          <a:r>
            <a:rPr kumimoji="1" lang="ja-JP" altLang="en-US" sz="1400">
              <a:latin typeface="ＭＳ ゴシック" pitchFamily="49" charset="-128"/>
              <a:ea typeface="ＭＳ ゴシック" pitchFamily="49" charset="-128"/>
            </a:rPr>
            <a:t>今後も、事務事業の見直し・統廃合など歳出の合理化などの行財政改革を推進し、健全な行財政運営に努める。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三重県伊勢市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全ての会計が黒字で推移しているが、特に、下水道事業会計については、今後も下水道建設等に伴う公債費負担が大きくなることから、一層の経営改善を進める必要がある。</a:t>
          </a:r>
        </a:p>
        <a:p>
          <a:r>
            <a:rPr kumimoji="1" lang="ja-JP" altLang="en-US" sz="1400">
              <a:latin typeface="ＭＳ ゴシック" pitchFamily="49" charset="-128"/>
              <a:ea typeface="ＭＳ ゴシック" pitchFamily="49" charset="-128"/>
            </a:rPr>
            <a:t>健全な財政状況を維持するため、長期的な視点に立ち、健全な財政運営に努める。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workbookViewId="0">
      <selection activeCell="AY24" sqref="AY24:BM24"/>
    </sheetView>
  </sheetViews>
  <sheetFormatPr defaultColWidth="0" defaultRowHeight="11.25" zeroHeight="1" x14ac:dyDescent="0.15"/>
  <cols>
    <col min="1" max="11" width="2.125" style="168" customWidth="1"/>
    <col min="12" max="12" width="2.25" style="168" customWidth="1"/>
    <col min="13" max="17" width="2.375" style="168" customWidth="1"/>
    <col min="18" max="119" width="2.125" style="168" customWidth="1"/>
    <col min="120" max="16384" width="0" style="168" hidden="1"/>
  </cols>
  <sheetData>
    <row r="1" spans="1:119" ht="33" customHeight="1" x14ac:dyDescent="0.15">
      <c r="B1" s="591" t="s">
        <v>76</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69"/>
      <c r="DK1" s="169"/>
      <c r="DL1" s="169"/>
      <c r="DM1" s="169"/>
      <c r="DN1" s="169"/>
      <c r="DO1" s="169"/>
    </row>
    <row r="2" spans="1:119" ht="24.75" thickBot="1" x14ac:dyDescent="0.2">
      <c r="B2" s="170" t="s">
        <v>77</v>
      </c>
      <c r="C2" s="170"/>
      <c r="D2" s="171"/>
    </row>
    <row r="3" spans="1:119" ht="18.75" customHeight="1" thickBot="1" x14ac:dyDescent="0.2">
      <c r="A3" s="169"/>
      <c r="B3" s="592" t="s">
        <v>78</v>
      </c>
      <c r="C3" s="593"/>
      <c r="D3" s="593"/>
      <c r="E3" s="594"/>
      <c r="F3" s="594"/>
      <c r="G3" s="594"/>
      <c r="H3" s="594"/>
      <c r="I3" s="594"/>
      <c r="J3" s="594"/>
      <c r="K3" s="594"/>
      <c r="L3" s="594" t="s">
        <v>79</v>
      </c>
      <c r="M3" s="594"/>
      <c r="N3" s="594"/>
      <c r="O3" s="594"/>
      <c r="P3" s="594"/>
      <c r="Q3" s="594"/>
      <c r="R3" s="597"/>
      <c r="S3" s="597"/>
      <c r="T3" s="597"/>
      <c r="U3" s="597"/>
      <c r="V3" s="598"/>
      <c r="W3" s="488" t="s">
        <v>80</v>
      </c>
      <c r="X3" s="489"/>
      <c r="Y3" s="489"/>
      <c r="Z3" s="489"/>
      <c r="AA3" s="489"/>
      <c r="AB3" s="593"/>
      <c r="AC3" s="597" t="s">
        <v>81</v>
      </c>
      <c r="AD3" s="489"/>
      <c r="AE3" s="489"/>
      <c r="AF3" s="489"/>
      <c r="AG3" s="489"/>
      <c r="AH3" s="489"/>
      <c r="AI3" s="489"/>
      <c r="AJ3" s="489"/>
      <c r="AK3" s="489"/>
      <c r="AL3" s="559"/>
      <c r="AM3" s="488" t="s">
        <v>82</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83</v>
      </c>
      <c r="BO3" s="489"/>
      <c r="BP3" s="489"/>
      <c r="BQ3" s="489"/>
      <c r="BR3" s="489"/>
      <c r="BS3" s="489"/>
      <c r="BT3" s="489"/>
      <c r="BU3" s="559"/>
      <c r="BV3" s="488" t="s">
        <v>84</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85</v>
      </c>
      <c r="CU3" s="489"/>
      <c r="CV3" s="489"/>
      <c r="CW3" s="489"/>
      <c r="CX3" s="489"/>
      <c r="CY3" s="489"/>
      <c r="CZ3" s="489"/>
      <c r="DA3" s="559"/>
      <c r="DB3" s="488" t="s">
        <v>86</v>
      </c>
      <c r="DC3" s="489"/>
      <c r="DD3" s="489"/>
      <c r="DE3" s="489"/>
      <c r="DF3" s="489"/>
      <c r="DG3" s="489"/>
      <c r="DH3" s="489"/>
      <c r="DI3" s="559"/>
    </row>
    <row r="4" spans="1:119" ht="18.75" customHeight="1" x14ac:dyDescent="0.15">
      <c r="A4" s="169"/>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0"/>
      <c r="AN4" s="408"/>
      <c r="AO4" s="408"/>
      <c r="AP4" s="408"/>
      <c r="AQ4" s="408"/>
      <c r="AR4" s="408"/>
      <c r="AS4" s="408"/>
      <c r="AT4" s="408"/>
      <c r="AU4" s="408"/>
      <c r="AV4" s="408"/>
      <c r="AW4" s="408"/>
      <c r="AX4" s="600"/>
      <c r="AY4" s="445" t="s">
        <v>87</v>
      </c>
      <c r="AZ4" s="446"/>
      <c r="BA4" s="446"/>
      <c r="BB4" s="446"/>
      <c r="BC4" s="446"/>
      <c r="BD4" s="446"/>
      <c r="BE4" s="446"/>
      <c r="BF4" s="446"/>
      <c r="BG4" s="446"/>
      <c r="BH4" s="446"/>
      <c r="BI4" s="446"/>
      <c r="BJ4" s="446"/>
      <c r="BK4" s="446"/>
      <c r="BL4" s="446"/>
      <c r="BM4" s="447"/>
      <c r="BN4" s="448">
        <v>56564071</v>
      </c>
      <c r="BO4" s="449"/>
      <c r="BP4" s="449"/>
      <c r="BQ4" s="449"/>
      <c r="BR4" s="449"/>
      <c r="BS4" s="449"/>
      <c r="BT4" s="449"/>
      <c r="BU4" s="450"/>
      <c r="BV4" s="448">
        <v>55006363</v>
      </c>
      <c r="BW4" s="449"/>
      <c r="BX4" s="449"/>
      <c r="BY4" s="449"/>
      <c r="BZ4" s="449"/>
      <c r="CA4" s="449"/>
      <c r="CB4" s="449"/>
      <c r="CC4" s="450"/>
      <c r="CD4" s="585" t="s">
        <v>88</v>
      </c>
      <c r="CE4" s="586"/>
      <c r="CF4" s="586"/>
      <c r="CG4" s="586"/>
      <c r="CH4" s="586"/>
      <c r="CI4" s="586"/>
      <c r="CJ4" s="586"/>
      <c r="CK4" s="586"/>
      <c r="CL4" s="586"/>
      <c r="CM4" s="586"/>
      <c r="CN4" s="586"/>
      <c r="CO4" s="586"/>
      <c r="CP4" s="586"/>
      <c r="CQ4" s="586"/>
      <c r="CR4" s="586"/>
      <c r="CS4" s="587"/>
      <c r="CT4" s="588">
        <v>1</v>
      </c>
      <c r="CU4" s="589"/>
      <c r="CV4" s="589"/>
      <c r="CW4" s="589"/>
      <c r="CX4" s="589"/>
      <c r="CY4" s="589"/>
      <c r="CZ4" s="589"/>
      <c r="DA4" s="590"/>
      <c r="DB4" s="588">
        <v>1.1000000000000001</v>
      </c>
      <c r="DC4" s="589"/>
      <c r="DD4" s="589"/>
      <c r="DE4" s="589"/>
      <c r="DF4" s="589"/>
      <c r="DG4" s="589"/>
      <c r="DH4" s="589"/>
      <c r="DI4" s="590"/>
    </row>
    <row r="5" spans="1:119" ht="18.75" customHeight="1" x14ac:dyDescent="0.15">
      <c r="A5" s="169"/>
      <c r="B5" s="595"/>
      <c r="C5" s="409"/>
      <c r="D5" s="409"/>
      <c r="E5" s="596"/>
      <c r="F5" s="596"/>
      <c r="G5" s="596"/>
      <c r="H5" s="596"/>
      <c r="I5" s="596"/>
      <c r="J5" s="596"/>
      <c r="K5" s="596"/>
      <c r="L5" s="596"/>
      <c r="M5" s="596"/>
      <c r="N5" s="596"/>
      <c r="O5" s="596"/>
      <c r="P5" s="596"/>
      <c r="Q5" s="596"/>
      <c r="R5" s="407"/>
      <c r="S5" s="407"/>
      <c r="T5" s="407"/>
      <c r="U5" s="407"/>
      <c r="V5" s="599"/>
      <c r="W5" s="510"/>
      <c r="X5" s="408"/>
      <c r="Y5" s="408"/>
      <c r="Z5" s="408"/>
      <c r="AA5" s="408"/>
      <c r="AB5" s="409"/>
      <c r="AC5" s="407"/>
      <c r="AD5" s="408"/>
      <c r="AE5" s="408"/>
      <c r="AF5" s="408"/>
      <c r="AG5" s="408"/>
      <c r="AH5" s="408"/>
      <c r="AI5" s="408"/>
      <c r="AJ5" s="408"/>
      <c r="AK5" s="408"/>
      <c r="AL5" s="600"/>
      <c r="AM5" s="476" t="s">
        <v>89</v>
      </c>
      <c r="AN5" s="376"/>
      <c r="AO5" s="376"/>
      <c r="AP5" s="376"/>
      <c r="AQ5" s="376"/>
      <c r="AR5" s="376"/>
      <c r="AS5" s="376"/>
      <c r="AT5" s="377"/>
      <c r="AU5" s="477" t="s">
        <v>90</v>
      </c>
      <c r="AV5" s="478"/>
      <c r="AW5" s="478"/>
      <c r="AX5" s="478"/>
      <c r="AY5" s="433" t="s">
        <v>91</v>
      </c>
      <c r="AZ5" s="434"/>
      <c r="BA5" s="434"/>
      <c r="BB5" s="434"/>
      <c r="BC5" s="434"/>
      <c r="BD5" s="434"/>
      <c r="BE5" s="434"/>
      <c r="BF5" s="434"/>
      <c r="BG5" s="434"/>
      <c r="BH5" s="434"/>
      <c r="BI5" s="434"/>
      <c r="BJ5" s="434"/>
      <c r="BK5" s="434"/>
      <c r="BL5" s="434"/>
      <c r="BM5" s="435"/>
      <c r="BN5" s="419">
        <v>56171731</v>
      </c>
      <c r="BO5" s="420"/>
      <c r="BP5" s="420"/>
      <c r="BQ5" s="420"/>
      <c r="BR5" s="420"/>
      <c r="BS5" s="420"/>
      <c r="BT5" s="420"/>
      <c r="BU5" s="421"/>
      <c r="BV5" s="419">
        <v>54483485</v>
      </c>
      <c r="BW5" s="420"/>
      <c r="BX5" s="420"/>
      <c r="BY5" s="420"/>
      <c r="BZ5" s="420"/>
      <c r="CA5" s="420"/>
      <c r="CB5" s="420"/>
      <c r="CC5" s="421"/>
      <c r="CD5" s="459" t="s">
        <v>92</v>
      </c>
      <c r="CE5" s="379"/>
      <c r="CF5" s="379"/>
      <c r="CG5" s="379"/>
      <c r="CH5" s="379"/>
      <c r="CI5" s="379"/>
      <c r="CJ5" s="379"/>
      <c r="CK5" s="379"/>
      <c r="CL5" s="379"/>
      <c r="CM5" s="379"/>
      <c r="CN5" s="379"/>
      <c r="CO5" s="379"/>
      <c r="CP5" s="379"/>
      <c r="CQ5" s="379"/>
      <c r="CR5" s="379"/>
      <c r="CS5" s="460"/>
      <c r="CT5" s="416">
        <v>96.9</v>
      </c>
      <c r="CU5" s="417"/>
      <c r="CV5" s="417"/>
      <c r="CW5" s="417"/>
      <c r="CX5" s="417"/>
      <c r="CY5" s="417"/>
      <c r="CZ5" s="417"/>
      <c r="DA5" s="418"/>
      <c r="DB5" s="416">
        <v>94.8</v>
      </c>
      <c r="DC5" s="417"/>
      <c r="DD5" s="417"/>
      <c r="DE5" s="417"/>
      <c r="DF5" s="417"/>
      <c r="DG5" s="417"/>
      <c r="DH5" s="417"/>
      <c r="DI5" s="418"/>
    </row>
    <row r="6" spans="1:119" ht="18.75" customHeight="1" x14ac:dyDescent="0.15">
      <c r="A6" s="169"/>
      <c r="B6" s="565" t="s">
        <v>93</v>
      </c>
      <c r="C6" s="406"/>
      <c r="D6" s="406"/>
      <c r="E6" s="566"/>
      <c r="F6" s="566"/>
      <c r="G6" s="566"/>
      <c r="H6" s="566"/>
      <c r="I6" s="566"/>
      <c r="J6" s="566"/>
      <c r="K6" s="566"/>
      <c r="L6" s="566" t="s">
        <v>94</v>
      </c>
      <c r="M6" s="566"/>
      <c r="N6" s="566"/>
      <c r="O6" s="566"/>
      <c r="P6" s="566"/>
      <c r="Q6" s="566"/>
      <c r="R6" s="404"/>
      <c r="S6" s="404"/>
      <c r="T6" s="404"/>
      <c r="U6" s="404"/>
      <c r="V6" s="572"/>
      <c r="W6" s="509" t="s">
        <v>95</v>
      </c>
      <c r="X6" s="405"/>
      <c r="Y6" s="405"/>
      <c r="Z6" s="405"/>
      <c r="AA6" s="405"/>
      <c r="AB6" s="406"/>
      <c r="AC6" s="577" t="s">
        <v>96</v>
      </c>
      <c r="AD6" s="578"/>
      <c r="AE6" s="578"/>
      <c r="AF6" s="578"/>
      <c r="AG6" s="578"/>
      <c r="AH6" s="578"/>
      <c r="AI6" s="578"/>
      <c r="AJ6" s="578"/>
      <c r="AK6" s="578"/>
      <c r="AL6" s="579"/>
      <c r="AM6" s="476" t="s">
        <v>97</v>
      </c>
      <c r="AN6" s="376"/>
      <c r="AO6" s="376"/>
      <c r="AP6" s="376"/>
      <c r="AQ6" s="376"/>
      <c r="AR6" s="376"/>
      <c r="AS6" s="376"/>
      <c r="AT6" s="377"/>
      <c r="AU6" s="477" t="s">
        <v>90</v>
      </c>
      <c r="AV6" s="478"/>
      <c r="AW6" s="478"/>
      <c r="AX6" s="478"/>
      <c r="AY6" s="433" t="s">
        <v>98</v>
      </c>
      <c r="AZ6" s="434"/>
      <c r="BA6" s="434"/>
      <c r="BB6" s="434"/>
      <c r="BC6" s="434"/>
      <c r="BD6" s="434"/>
      <c r="BE6" s="434"/>
      <c r="BF6" s="434"/>
      <c r="BG6" s="434"/>
      <c r="BH6" s="434"/>
      <c r="BI6" s="434"/>
      <c r="BJ6" s="434"/>
      <c r="BK6" s="434"/>
      <c r="BL6" s="434"/>
      <c r="BM6" s="435"/>
      <c r="BN6" s="419">
        <v>392340</v>
      </c>
      <c r="BO6" s="420"/>
      <c r="BP6" s="420"/>
      <c r="BQ6" s="420"/>
      <c r="BR6" s="420"/>
      <c r="BS6" s="420"/>
      <c r="BT6" s="420"/>
      <c r="BU6" s="421"/>
      <c r="BV6" s="419">
        <v>522878</v>
      </c>
      <c r="BW6" s="420"/>
      <c r="BX6" s="420"/>
      <c r="BY6" s="420"/>
      <c r="BZ6" s="420"/>
      <c r="CA6" s="420"/>
      <c r="CB6" s="420"/>
      <c r="CC6" s="421"/>
      <c r="CD6" s="459" t="s">
        <v>99</v>
      </c>
      <c r="CE6" s="379"/>
      <c r="CF6" s="379"/>
      <c r="CG6" s="379"/>
      <c r="CH6" s="379"/>
      <c r="CI6" s="379"/>
      <c r="CJ6" s="379"/>
      <c r="CK6" s="379"/>
      <c r="CL6" s="379"/>
      <c r="CM6" s="379"/>
      <c r="CN6" s="379"/>
      <c r="CO6" s="379"/>
      <c r="CP6" s="379"/>
      <c r="CQ6" s="379"/>
      <c r="CR6" s="379"/>
      <c r="CS6" s="460"/>
      <c r="CT6" s="562">
        <v>97.3</v>
      </c>
      <c r="CU6" s="563"/>
      <c r="CV6" s="563"/>
      <c r="CW6" s="563"/>
      <c r="CX6" s="563"/>
      <c r="CY6" s="563"/>
      <c r="CZ6" s="563"/>
      <c r="DA6" s="564"/>
      <c r="DB6" s="562">
        <v>95.6</v>
      </c>
      <c r="DC6" s="563"/>
      <c r="DD6" s="563"/>
      <c r="DE6" s="563"/>
      <c r="DF6" s="563"/>
      <c r="DG6" s="563"/>
      <c r="DH6" s="563"/>
      <c r="DI6" s="564"/>
    </row>
    <row r="7" spans="1:119" ht="18.75" customHeight="1" x14ac:dyDescent="0.15">
      <c r="A7" s="169"/>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6" t="s">
        <v>100</v>
      </c>
      <c r="AN7" s="376"/>
      <c r="AO7" s="376"/>
      <c r="AP7" s="376"/>
      <c r="AQ7" s="376"/>
      <c r="AR7" s="376"/>
      <c r="AS7" s="376"/>
      <c r="AT7" s="377"/>
      <c r="AU7" s="477" t="s">
        <v>90</v>
      </c>
      <c r="AV7" s="478"/>
      <c r="AW7" s="478"/>
      <c r="AX7" s="478"/>
      <c r="AY7" s="433" t="s">
        <v>101</v>
      </c>
      <c r="AZ7" s="434"/>
      <c r="BA7" s="434"/>
      <c r="BB7" s="434"/>
      <c r="BC7" s="434"/>
      <c r="BD7" s="434"/>
      <c r="BE7" s="434"/>
      <c r="BF7" s="434"/>
      <c r="BG7" s="434"/>
      <c r="BH7" s="434"/>
      <c r="BI7" s="434"/>
      <c r="BJ7" s="434"/>
      <c r="BK7" s="434"/>
      <c r="BL7" s="434"/>
      <c r="BM7" s="435"/>
      <c r="BN7" s="419">
        <v>85679</v>
      </c>
      <c r="BO7" s="420"/>
      <c r="BP7" s="420"/>
      <c r="BQ7" s="420"/>
      <c r="BR7" s="420"/>
      <c r="BS7" s="420"/>
      <c r="BT7" s="420"/>
      <c r="BU7" s="421"/>
      <c r="BV7" s="419">
        <v>192841</v>
      </c>
      <c r="BW7" s="420"/>
      <c r="BX7" s="420"/>
      <c r="BY7" s="420"/>
      <c r="BZ7" s="420"/>
      <c r="CA7" s="420"/>
      <c r="CB7" s="420"/>
      <c r="CC7" s="421"/>
      <c r="CD7" s="459" t="s">
        <v>102</v>
      </c>
      <c r="CE7" s="379"/>
      <c r="CF7" s="379"/>
      <c r="CG7" s="379"/>
      <c r="CH7" s="379"/>
      <c r="CI7" s="379"/>
      <c r="CJ7" s="379"/>
      <c r="CK7" s="379"/>
      <c r="CL7" s="379"/>
      <c r="CM7" s="379"/>
      <c r="CN7" s="379"/>
      <c r="CO7" s="379"/>
      <c r="CP7" s="379"/>
      <c r="CQ7" s="379"/>
      <c r="CR7" s="379"/>
      <c r="CS7" s="460"/>
      <c r="CT7" s="419">
        <v>31447643</v>
      </c>
      <c r="CU7" s="420"/>
      <c r="CV7" s="420"/>
      <c r="CW7" s="420"/>
      <c r="CX7" s="420"/>
      <c r="CY7" s="420"/>
      <c r="CZ7" s="420"/>
      <c r="DA7" s="421"/>
      <c r="DB7" s="419">
        <v>31213487</v>
      </c>
      <c r="DC7" s="420"/>
      <c r="DD7" s="420"/>
      <c r="DE7" s="420"/>
      <c r="DF7" s="420"/>
      <c r="DG7" s="420"/>
      <c r="DH7" s="420"/>
      <c r="DI7" s="421"/>
    </row>
    <row r="8" spans="1:119" ht="18.75" customHeight="1" thickBot="1" x14ac:dyDescent="0.2">
      <c r="A8" s="169"/>
      <c r="B8" s="570"/>
      <c r="C8" s="515"/>
      <c r="D8" s="515"/>
      <c r="E8" s="571"/>
      <c r="F8" s="571"/>
      <c r="G8" s="571"/>
      <c r="H8" s="571"/>
      <c r="I8" s="571"/>
      <c r="J8" s="571"/>
      <c r="K8" s="571"/>
      <c r="L8" s="571"/>
      <c r="M8" s="571"/>
      <c r="N8" s="571"/>
      <c r="O8" s="571"/>
      <c r="P8" s="571"/>
      <c r="Q8" s="571"/>
      <c r="R8" s="575"/>
      <c r="S8" s="575"/>
      <c r="T8" s="575"/>
      <c r="U8" s="575"/>
      <c r="V8" s="576"/>
      <c r="W8" s="490"/>
      <c r="X8" s="491"/>
      <c r="Y8" s="491"/>
      <c r="Z8" s="491"/>
      <c r="AA8" s="491"/>
      <c r="AB8" s="515"/>
      <c r="AC8" s="582"/>
      <c r="AD8" s="583"/>
      <c r="AE8" s="583"/>
      <c r="AF8" s="583"/>
      <c r="AG8" s="583"/>
      <c r="AH8" s="583"/>
      <c r="AI8" s="583"/>
      <c r="AJ8" s="583"/>
      <c r="AK8" s="583"/>
      <c r="AL8" s="584"/>
      <c r="AM8" s="476" t="s">
        <v>103</v>
      </c>
      <c r="AN8" s="376"/>
      <c r="AO8" s="376"/>
      <c r="AP8" s="376"/>
      <c r="AQ8" s="376"/>
      <c r="AR8" s="376"/>
      <c r="AS8" s="376"/>
      <c r="AT8" s="377"/>
      <c r="AU8" s="477" t="s">
        <v>104</v>
      </c>
      <c r="AV8" s="478"/>
      <c r="AW8" s="478"/>
      <c r="AX8" s="478"/>
      <c r="AY8" s="433" t="s">
        <v>105</v>
      </c>
      <c r="AZ8" s="434"/>
      <c r="BA8" s="434"/>
      <c r="BB8" s="434"/>
      <c r="BC8" s="434"/>
      <c r="BD8" s="434"/>
      <c r="BE8" s="434"/>
      <c r="BF8" s="434"/>
      <c r="BG8" s="434"/>
      <c r="BH8" s="434"/>
      <c r="BI8" s="434"/>
      <c r="BJ8" s="434"/>
      <c r="BK8" s="434"/>
      <c r="BL8" s="434"/>
      <c r="BM8" s="435"/>
      <c r="BN8" s="419">
        <v>306661</v>
      </c>
      <c r="BO8" s="420"/>
      <c r="BP8" s="420"/>
      <c r="BQ8" s="420"/>
      <c r="BR8" s="420"/>
      <c r="BS8" s="420"/>
      <c r="BT8" s="420"/>
      <c r="BU8" s="421"/>
      <c r="BV8" s="419">
        <v>330037</v>
      </c>
      <c r="BW8" s="420"/>
      <c r="BX8" s="420"/>
      <c r="BY8" s="420"/>
      <c r="BZ8" s="420"/>
      <c r="CA8" s="420"/>
      <c r="CB8" s="420"/>
      <c r="CC8" s="421"/>
      <c r="CD8" s="459" t="s">
        <v>106</v>
      </c>
      <c r="CE8" s="379"/>
      <c r="CF8" s="379"/>
      <c r="CG8" s="379"/>
      <c r="CH8" s="379"/>
      <c r="CI8" s="379"/>
      <c r="CJ8" s="379"/>
      <c r="CK8" s="379"/>
      <c r="CL8" s="379"/>
      <c r="CM8" s="379"/>
      <c r="CN8" s="379"/>
      <c r="CO8" s="379"/>
      <c r="CP8" s="379"/>
      <c r="CQ8" s="379"/>
      <c r="CR8" s="379"/>
      <c r="CS8" s="460"/>
      <c r="CT8" s="522">
        <v>0.56999999999999995</v>
      </c>
      <c r="CU8" s="523"/>
      <c r="CV8" s="523"/>
      <c r="CW8" s="523"/>
      <c r="CX8" s="523"/>
      <c r="CY8" s="523"/>
      <c r="CZ8" s="523"/>
      <c r="DA8" s="524"/>
      <c r="DB8" s="522">
        <v>0.56999999999999995</v>
      </c>
      <c r="DC8" s="523"/>
      <c r="DD8" s="523"/>
      <c r="DE8" s="523"/>
      <c r="DF8" s="523"/>
      <c r="DG8" s="523"/>
      <c r="DH8" s="523"/>
      <c r="DI8" s="524"/>
    </row>
    <row r="9" spans="1:119" ht="18.75" customHeight="1" thickBot="1" x14ac:dyDescent="0.2">
      <c r="A9" s="169"/>
      <c r="B9" s="551" t="s">
        <v>107</v>
      </c>
      <c r="C9" s="552"/>
      <c r="D9" s="552"/>
      <c r="E9" s="552"/>
      <c r="F9" s="552"/>
      <c r="G9" s="552"/>
      <c r="H9" s="552"/>
      <c r="I9" s="552"/>
      <c r="J9" s="552"/>
      <c r="K9" s="470"/>
      <c r="L9" s="553" t="s">
        <v>108</v>
      </c>
      <c r="M9" s="554"/>
      <c r="N9" s="554"/>
      <c r="O9" s="554"/>
      <c r="P9" s="554"/>
      <c r="Q9" s="555"/>
      <c r="R9" s="556">
        <v>122765</v>
      </c>
      <c r="S9" s="557"/>
      <c r="T9" s="557"/>
      <c r="U9" s="557"/>
      <c r="V9" s="558"/>
      <c r="W9" s="488" t="s">
        <v>109</v>
      </c>
      <c r="X9" s="489"/>
      <c r="Y9" s="489"/>
      <c r="Z9" s="489"/>
      <c r="AA9" s="489"/>
      <c r="AB9" s="489"/>
      <c r="AC9" s="489"/>
      <c r="AD9" s="489"/>
      <c r="AE9" s="489"/>
      <c r="AF9" s="489"/>
      <c r="AG9" s="489"/>
      <c r="AH9" s="489"/>
      <c r="AI9" s="489"/>
      <c r="AJ9" s="489"/>
      <c r="AK9" s="489"/>
      <c r="AL9" s="559"/>
      <c r="AM9" s="476" t="s">
        <v>110</v>
      </c>
      <c r="AN9" s="376"/>
      <c r="AO9" s="376"/>
      <c r="AP9" s="376"/>
      <c r="AQ9" s="376"/>
      <c r="AR9" s="376"/>
      <c r="AS9" s="376"/>
      <c r="AT9" s="377"/>
      <c r="AU9" s="477" t="s">
        <v>104</v>
      </c>
      <c r="AV9" s="478"/>
      <c r="AW9" s="478"/>
      <c r="AX9" s="478"/>
      <c r="AY9" s="433" t="s">
        <v>111</v>
      </c>
      <c r="AZ9" s="434"/>
      <c r="BA9" s="434"/>
      <c r="BB9" s="434"/>
      <c r="BC9" s="434"/>
      <c r="BD9" s="434"/>
      <c r="BE9" s="434"/>
      <c r="BF9" s="434"/>
      <c r="BG9" s="434"/>
      <c r="BH9" s="434"/>
      <c r="BI9" s="434"/>
      <c r="BJ9" s="434"/>
      <c r="BK9" s="434"/>
      <c r="BL9" s="434"/>
      <c r="BM9" s="435"/>
      <c r="BN9" s="419">
        <v>-23376</v>
      </c>
      <c r="BO9" s="420"/>
      <c r="BP9" s="420"/>
      <c r="BQ9" s="420"/>
      <c r="BR9" s="420"/>
      <c r="BS9" s="420"/>
      <c r="BT9" s="420"/>
      <c r="BU9" s="421"/>
      <c r="BV9" s="419">
        <v>26439</v>
      </c>
      <c r="BW9" s="420"/>
      <c r="BX9" s="420"/>
      <c r="BY9" s="420"/>
      <c r="BZ9" s="420"/>
      <c r="CA9" s="420"/>
      <c r="CB9" s="420"/>
      <c r="CC9" s="421"/>
      <c r="CD9" s="459" t="s">
        <v>112</v>
      </c>
      <c r="CE9" s="379"/>
      <c r="CF9" s="379"/>
      <c r="CG9" s="379"/>
      <c r="CH9" s="379"/>
      <c r="CI9" s="379"/>
      <c r="CJ9" s="379"/>
      <c r="CK9" s="379"/>
      <c r="CL9" s="379"/>
      <c r="CM9" s="379"/>
      <c r="CN9" s="379"/>
      <c r="CO9" s="379"/>
      <c r="CP9" s="379"/>
      <c r="CQ9" s="379"/>
      <c r="CR9" s="379"/>
      <c r="CS9" s="460"/>
      <c r="CT9" s="416">
        <v>14.7</v>
      </c>
      <c r="CU9" s="417"/>
      <c r="CV9" s="417"/>
      <c r="CW9" s="417"/>
      <c r="CX9" s="417"/>
      <c r="CY9" s="417"/>
      <c r="CZ9" s="417"/>
      <c r="DA9" s="418"/>
      <c r="DB9" s="416">
        <v>14.9</v>
      </c>
      <c r="DC9" s="417"/>
      <c r="DD9" s="417"/>
      <c r="DE9" s="417"/>
      <c r="DF9" s="417"/>
      <c r="DG9" s="417"/>
      <c r="DH9" s="417"/>
      <c r="DI9" s="418"/>
    </row>
    <row r="10" spans="1:119" ht="18.75" customHeight="1" thickBot="1" x14ac:dyDescent="0.2">
      <c r="A10" s="169"/>
      <c r="B10" s="551"/>
      <c r="C10" s="552"/>
      <c r="D10" s="552"/>
      <c r="E10" s="552"/>
      <c r="F10" s="552"/>
      <c r="G10" s="552"/>
      <c r="H10" s="552"/>
      <c r="I10" s="552"/>
      <c r="J10" s="552"/>
      <c r="K10" s="470"/>
      <c r="L10" s="375" t="s">
        <v>113</v>
      </c>
      <c r="M10" s="376"/>
      <c r="N10" s="376"/>
      <c r="O10" s="376"/>
      <c r="P10" s="376"/>
      <c r="Q10" s="377"/>
      <c r="R10" s="372">
        <v>127817</v>
      </c>
      <c r="S10" s="373"/>
      <c r="T10" s="373"/>
      <c r="U10" s="373"/>
      <c r="V10" s="432"/>
      <c r="W10" s="560"/>
      <c r="X10" s="370"/>
      <c r="Y10" s="370"/>
      <c r="Z10" s="370"/>
      <c r="AA10" s="370"/>
      <c r="AB10" s="370"/>
      <c r="AC10" s="370"/>
      <c r="AD10" s="370"/>
      <c r="AE10" s="370"/>
      <c r="AF10" s="370"/>
      <c r="AG10" s="370"/>
      <c r="AH10" s="370"/>
      <c r="AI10" s="370"/>
      <c r="AJ10" s="370"/>
      <c r="AK10" s="370"/>
      <c r="AL10" s="561"/>
      <c r="AM10" s="476" t="s">
        <v>114</v>
      </c>
      <c r="AN10" s="376"/>
      <c r="AO10" s="376"/>
      <c r="AP10" s="376"/>
      <c r="AQ10" s="376"/>
      <c r="AR10" s="376"/>
      <c r="AS10" s="376"/>
      <c r="AT10" s="377"/>
      <c r="AU10" s="477" t="s">
        <v>90</v>
      </c>
      <c r="AV10" s="478"/>
      <c r="AW10" s="478"/>
      <c r="AX10" s="478"/>
      <c r="AY10" s="433" t="s">
        <v>115</v>
      </c>
      <c r="AZ10" s="434"/>
      <c r="BA10" s="434"/>
      <c r="BB10" s="434"/>
      <c r="BC10" s="434"/>
      <c r="BD10" s="434"/>
      <c r="BE10" s="434"/>
      <c r="BF10" s="434"/>
      <c r="BG10" s="434"/>
      <c r="BH10" s="434"/>
      <c r="BI10" s="434"/>
      <c r="BJ10" s="434"/>
      <c r="BK10" s="434"/>
      <c r="BL10" s="434"/>
      <c r="BM10" s="435"/>
      <c r="BN10" s="419">
        <v>25964</v>
      </c>
      <c r="BO10" s="420"/>
      <c r="BP10" s="420"/>
      <c r="BQ10" s="420"/>
      <c r="BR10" s="420"/>
      <c r="BS10" s="420"/>
      <c r="BT10" s="420"/>
      <c r="BU10" s="421"/>
      <c r="BV10" s="419">
        <v>23382</v>
      </c>
      <c r="BW10" s="420"/>
      <c r="BX10" s="420"/>
      <c r="BY10" s="420"/>
      <c r="BZ10" s="420"/>
      <c r="CA10" s="420"/>
      <c r="CB10" s="420"/>
      <c r="CC10" s="421"/>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9"/>
      <c r="B11" s="551"/>
      <c r="C11" s="552"/>
      <c r="D11" s="552"/>
      <c r="E11" s="552"/>
      <c r="F11" s="552"/>
      <c r="G11" s="552"/>
      <c r="H11" s="552"/>
      <c r="I11" s="552"/>
      <c r="J11" s="552"/>
      <c r="K11" s="470"/>
      <c r="L11" s="380" t="s">
        <v>117</v>
      </c>
      <c r="M11" s="381"/>
      <c r="N11" s="381"/>
      <c r="O11" s="381"/>
      <c r="P11" s="381"/>
      <c r="Q11" s="382"/>
      <c r="R11" s="548" t="s">
        <v>118</v>
      </c>
      <c r="S11" s="549"/>
      <c r="T11" s="549"/>
      <c r="U11" s="549"/>
      <c r="V11" s="550"/>
      <c r="W11" s="560"/>
      <c r="X11" s="370"/>
      <c r="Y11" s="370"/>
      <c r="Z11" s="370"/>
      <c r="AA11" s="370"/>
      <c r="AB11" s="370"/>
      <c r="AC11" s="370"/>
      <c r="AD11" s="370"/>
      <c r="AE11" s="370"/>
      <c r="AF11" s="370"/>
      <c r="AG11" s="370"/>
      <c r="AH11" s="370"/>
      <c r="AI11" s="370"/>
      <c r="AJ11" s="370"/>
      <c r="AK11" s="370"/>
      <c r="AL11" s="561"/>
      <c r="AM11" s="476" t="s">
        <v>119</v>
      </c>
      <c r="AN11" s="376"/>
      <c r="AO11" s="376"/>
      <c r="AP11" s="376"/>
      <c r="AQ11" s="376"/>
      <c r="AR11" s="376"/>
      <c r="AS11" s="376"/>
      <c r="AT11" s="377"/>
      <c r="AU11" s="477" t="s">
        <v>90</v>
      </c>
      <c r="AV11" s="478"/>
      <c r="AW11" s="478"/>
      <c r="AX11" s="478"/>
      <c r="AY11" s="433" t="s">
        <v>120</v>
      </c>
      <c r="AZ11" s="434"/>
      <c r="BA11" s="434"/>
      <c r="BB11" s="434"/>
      <c r="BC11" s="434"/>
      <c r="BD11" s="434"/>
      <c r="BE11" s="434"/>
      <c r="BF11" s="434"/>
      <c r="BG11" s="434"/>
      <c r="BH11" s="434"/>
      <c r="BI11" s="434"/>
      <c r="BJ11" s="434"/>
      <c r="BK11" s="434"/>
      <c r="BL11" s="434"/>
      <c r="BM11" s="435"/>
      <c r="BN11" s="419">
        <v>0</v>
      </c>
      <c r="BO11" s="420"/>
      <c r="BP11" s="420"/>
      <c r="BQ11" s="420"/>
      <c r="BR11" s="420"/>
      <c r="BS11" s="420"/>
      <c r="BT11" s="420"/>
      <c r="BU11" s="421"/>
      <c r="BV11" s="419">
        <v>0</v>
      </c>
      <c r="BW11" s="420"/>
      <c r="BX11" s="420"/>
      <c r="BY11" s="420"/>
      <c r="BZ11" s="420"/>
      <c r="CA11" s="420"/>
      <c r="CB11" s="420"/>
      <c r="CC11" s="421"/>
      <c r="CD11" s="459" t="s">
        <v>121</v>
      </c>
      <c r="CE11" s="379"/>
      <c r="CF11" s="379"/>
      <c r="CG11" s="379"/>
      <c r="CH11" s="379"/>
      <c r="CI11" s="379"/>
      <c r="CJ11" s="379"/>
      <c r="CK11" s="379"/>
      <c r="CL11" s="379"/>
      <c r="CM11" s="379"/>
      <c r="CN11" s="379"/>
      <c r="CO11" s="379"/>
      <c r="CP11" s="379"/>
      <c r="CQ11" s="379"/>
      <c r="CR11" s="379"/>
      <c r="CS11" s="460"/>
      <c r="CT11" s="522" t="s">
        <v>122</v>
      </c>
      <c r="CU11" s="523"/>
      <c r="CV11" s="523"/>
      <c r="CW11" s="523"/>
      <c r="CX11" s="523"/>
      <c r="CY11" s="523"/>
      <c r="CZ11" s="523"/>
      <c r="DA11" s="524"/>
      <c r="DB11" s="522" t="s">
        <v>122</v>
      </c>
      <c r="DC11" s="523"/>
      <c r="DD11" s="523"/>
      <c r="DE11" s="523"/>
      <c r="DF11" s="523"/>
      <c r="DG11" s="523"/>
      <c r="DH11" s="523"/>
      <c r="DI11" s="524"/>
    </row>
    <row r="12" spans="1:119" ht="18.75" customHeight="1" x14ac:dyDescent="0.15">
      <c r="A12" s="169"/>
      <c r="B12" s="525" t="s">
        <v>123</v>
      </c>
      <c r="C12" s="526"/>
      <c r="D12" s="526"/>
      <c r="E12" s="526"/>
      <c r="F12" s="526"/>
      <c r="G12" s="526"/>
      <c r="H12" s="526"/>
      <c r="I12" s="526"/>
      <c r="J12" s="526"/>
      <c r="K12" s="527"/>
      <c r="L12" s="534" t="s">
        <v>124</v>
      </c>
      <c r="M12" s="535"/>
      <c r="N12" s="535"/>
      <c r="O12" s="535"/>
      <c r="P12" s="535"/>
      <c r="Q12" s="536"/>
      <c r="R12" s="537">
        <v>118849</v>
      </c>
      <c r="S12" s="538"/>
      <c r="T12" s="538"/>
      <c r="U12" s="538"/>
      <c r="V12" s="539"/>
      <c r="W12" s="540" t="s">
        <v>1</v>
      </c>
      <c r="X12" s="478"/>
      <c r="Y12" s="478"/>
      <c r="Z12" s="478"/>
      <c r="AA12" s="478"/>
      <c r="AB12" s="541"/>
      <c r="AC12" s="542" t="s">
        <v>125</v>
      </c>
      <c r="AD12" s="543"/>
      <c r="AE12" s="543"/>
      <c r="AF12" s="543"/>
      <c r="AG12" s="544"/>
      <c r="AH12" s="542" t="s">
        <v>126</v>
      </c>
      <c r="AI12" s="543"/>
      <c r="AJ12" s="543"/>
      <c r="AK12" s="543"/>
      <c r="AL12" s="545"/>
      <c r="AM12" s="476" t="s">
        <v>127</v>
      </c>
      <c r="AN12" s="376"/>
      <c r="AO12" s="376"/>
      <c r="AP12" s="376"/>
      <c r="AQ12" s="376"/>
      <c r="AR12" s="376"/>
      <c r="AS12" s="376"/>
      <c r="AT12" s="377"/>
      <c r="AU12" s="477" t="s">
        <v>90</v>
      </c>
      <c r="AV12" s="478"/>
      <c r="AW12" s="478"/>
      <c r="AX12" s="478"/>
      <c r="AY12" s="433" t="s">
        <v>128</v>
      </c>
      <c r="AZ12" s="434"/>
      <c r="BA12" s="434"/>
      <c r="BB12" s="434"/>
      <c r="BC12" s="434"/>
      <c r="BD12" s="434"/>
      <c r="BE12" s="434"/>
      <c r="BF12" s="434"/>
      <c r="BG12" s="434"/>
      <c r="BH12" s="434"/>
      <c r="BI12" s="434"/>
      <c r="BJ12" s="434"/>
      <c r="BK12" s="434"/>
      <c r="BL12" s="434"/>
      <c r="BM12" s="435"/>
      <c r="BN12" s="419">
        <v>900000</v>
      </c>
      <c r="BO12" s="420"/>
      <c r="BP12" s="420"/>
      <c r="BQ12" s="420"/>
      <c r="BR12" s="420"/>
      <c r="BS12" s="420"/>
      <c r="BT12" s="420"/>
      <c r="BU12" s="421"/>
      <c r="BV12" s="419">
        <v>720000</v>
      </c>
      <c r="BW12" s="420"/>
      <c r="BX12" s="420"/>
      <c r="BY12" s="420"/>
      <c r="BZ12" s="420"/>
      <c r="CA12" s="420"/>
      <c r="CB12" s="420"/>
      <c r="CC12" s="421"/>
      <c r="CD12" s="459" t="s">
        <v>129</v>
      </c>
      <c r="CE12" s="379"/>
      <c r="CF12" s="379"/>
      <c r="CG12" s="379"/>
      <c r="CH12" s="379"/>
      <c r="CI12" s="379"/>
      <c r="CJ12" s="379"/>
      <c r="CK12" s="379"/>
      <c r="CL12" s="379"/>
      <c r="CM12" s="379"/>
      <c r="CN12" s="379"/>
      <c r="CO12" s="379"/>
      <c r="CP12" s="379"/>
      <c r="CQ12" s="379"/>
      <c r="CR12" s="379"/>
      <c r="CS12" s="460"/>
      <c r="CT12" s="522" t="s">
        <v>122</v>
      </c>
      <c r="CU12" s="523"/>
      <c r="CV12" s="523"/>
      <c r="CW12" s="523"/>
      <c r="CX12" s="523"/>
      <c r="CY12" s="523"/>
      <c r="CZ12" s="523"/>
      <c r="DA12" s="524"/>
      <c r="DB12" s="522" t="s">
        <v>122</v>
      </c>
      <c r="DC12" s="523"/>
      <c r="DD12" s="523"/>
      <c r="DE12" s="523"/>
      <c r="DF12" s="523"/>
      <c r="DG12" s="523"/>
      <c r="DH12" s="523"/>
      <c r="DI12" s="524"/>
    </row>
    <row r="13" spans="1:119" ht="18.75" customHeight="1" x14ac:dyDescent="0.15">
      <c r="A13" s="169"/>
      <c r="B13" s="528"/>
      <c r="C13" s="529"/>
      <c r="D13" s="529"/>
      <c r="E13" s="529"/>
      <c r="F13" s="529"/>
      <c r="G13" s="529"/>
      <c r="H13" s="529"/>
      <c r="I13" s="529"/>
      <c r="J13" s="529"/>
      <c r="K13" s="530"/>
      <c r="L13" s="178"/>
      <c r="M13" s="503" t="s">
        <v>130</v>
      </c>
      <c r="N13" s="504"/>
      <c r="O13" s="504"/>
      <c r="P13" s="504"/>
      <c r="Q13" s="505"/>
      <c r="R13" s="506">
        <v>117424</v>
      </c>
      <c r="S13" s="507"/>
      <c r="T13" s="507"/>
      <c r="U13" s="507"/>
      <c r="V13" s="508"/>
      <c r="W13" s="509" t="s">
        <v>131</v>
      </c>
      <c r="X13" s="405"/>
      <c r="Y13" s="405"/>
      <c r="Z13" s="405"/>
      <c r="AA13" s="405"/>
      <c r="AB13" s="406"/>
      <c r="AC13" s="372">
        <v>1406</v>
      </c>
      <c r="AD13" s="373"/>
      <c r="AE13" s="373"/>
      <c r="AF13" s="373"/>
      <c r="AG13" s="374"/>
      <c r="AH13" s="372">
        <v>1622</v>
      </c>
      <c r="AI13" s="373"/>
      <c r="AJ13" s="373"/>
      <c r="AK13" s="373"/>
      <c r="AL13" s="432"/>
      <c r="AM13" s="476" t="s">
        <v>132</v>
      </c>
      <c r="AN13" s="376"/>
      <c r="AO13" s="376"/>
      <c r="AP13" s="376"/>
      <c r="AQ13" s="376"/>
      <c r="AR13" s="376"/>
      <c r="AS13" s="376"/>
      <c r="AT13" s="377"/>
      <c r="AU13" s="477" t="s">
        <v>104</v>
      </c>
      <c r="AV13" s="478"/>
      <c r="AW13" s="478"/>
      <c r="AX13" s="478"/>
      <c r="AY13" s="433" t="s">
        <v>133</v>
      </c>
      <c r="AZ13" s="434"/>
      <c r="BA13" s="434"/>
      <c r="BB13" s="434"/>
      <c r="BC13" s="434"/>
      <c r="BD13" s="434"/>
      <c r="BE13" s="434"/>
      <c r="BF13" s="434"/>
      <c r="BG13" s="434"/>
      <c r="BH13" s="434"/>
      <c r="BI13" s="434"/>
      <c r="BJ13" s="434"/>
      <c r="BK13" s="434"/>
      <c r="BL13" s="434"/>
      <c r="BM13" s="435"/>
      <c r="BN13" s="419">
        <v>-897412</v>
      </c>
      <c r="BO13" s="420"/>
      <c r="BP13" s="420"/>
      <c r="BQ13" s="420"/>
      <c r="BR13" s="420"/>
      <c r="BS13" s="420"/>
      <c r="BT13" s="420"/>
      <c r="BU13" s="421"/>
      <c r="BV13" s="419">
        <v>-670179</v>
      </c>
      <c r="BW13" s="420"/>
      <c r="BX13" s="420"/>
      <c r="BY13" s="420"/>
      <c r="BZ13" s="420"/>
      <c r="CA13" s="420"/>
      <c r="CB13" s="420"/>
      <c r="CC13" s="421"/>
      <c r="CD13" s="459" t="s">
        <v>134</v>
      </c>
      <c r="CE13" s="379"/>
      <c r="CF13" s="379"/>
      <c r="CG13" s="379"/>
      <c r="CH13" s="379"/>
      <c r="CI13" s="379"/>
      <c r="CJ13" s="379"/>
      <c r="CK13" s="379"/>
      <c r="CL13" s="379"/>
      <c r="CM13" s="379"/>
      <c r="CN13" s="379"/>
      <c r="CO13" s="379"/>
      <c r="CP13" s="379"/>
      <c r="CQ13" s="379"/>
      <c r="CR13" s="379"/>
      <c r="CS13" s="460"/>
      <c r="CT13" s="416">
        <v>5.8</v>
      </c>
      <c r="CU13" s="417"/>
      <c r="CV13" s="417"/>
      <c r="CW13" s="417"/>
      <c r="CX13" s="417"/>
      <c r="CY13" s="417"/>
      <c r="CZ13" s="417"/>
      <c r="DA13" s="418"/>
      <c r="DB13" s="416">
        <v>5.4</v>
      </c>
      <c r="DC13" s="417"/>
      <c r="DD13" s="417"/>
      <c r="DE13" s="417"/>
      <c r="DF13" s="417"/>
      <c r="DG13" s="417"/>
      <c r="DH13" s="417"/>
      <c r="DI13" s="418"/>
    </row>
    <row r="14" spans="1:119" ht="18.75" customHeight="1" thickBot="1" x14ac:dyDescent="0.2">
      <c r="A14" s="169"/>
      <c r="B14" s="528"/>
      <c r="C14" s="529"/>
      <c r="D14" s="529"/>
      <c r="E14" s="529"/>
      <c r="F14" s="529"/>
      <c r="G14" s="529"/>
      <c r="H14" s="529"/>
      <c r="I14" s="529"/>
      <c r="J14" s="529"/>
      <c r="K14" s="530"/>
      <c r="L14" s="493" t="s">
        <v>135</v>
      </c>
      <c r="M14" s="546"/>
      <c r="N14" s="546"/>
      <c r="O14" s="546"/>
      <c r="P14" s="546"/>
      <c r="Q14" s="547"/>
      <c r="R14" s="506">
        <v>120306</v>
      </c>
      <c r="S14" s="507"/>
      <c r="T14" s="507"/>
      <c r="U14" s="507"/>
      <c r="V14" s="508"/>
      <c r="W14" s="510"/>
      <c r="X14" s="408"/>
      <c r="Y14" s="408"/>
      <c r="Z14" s="408"/>
      <c r="AA14" s="408"/>
      <c r="AB14" s="409"/>
      <c r="AC14" s="499">
        <v>2.5</v>
      </c>
      <c r="AD14" s="500"/>
      <c r="AE14" s="500"/>
      <c r="AF14" s="500"/>
      <c r="AG14" s="501"/>
      <c r="AH14" s="499">
        <v>2.7</v>
      </c>
      <c r="AI14" s="500"/>
      <c r="AJ14" s="500"/>
      <c r="AK14" s="500"/>
      <c r="AL14" s="502"/>
      <c r="AM14" s="476"/>
      <c r="AN14" s="376"/>
      <c r="AO14" s="376"/>
      <c r="AP14" s="376"/>
      <c r="AQ14" s="376"/>
      <c r="AR14" s="376"/>
      <c r="AS14" s="376"/>
      <c r="AT14" s="377"/>
      <c r="AU14" s="477"/>
      <c r="AV14" s="478"/>
      <c r="AW14" s="478"/>
      <c r="AX14" s="478"/>
      <c r="AY14" s="433"/>
      <c r="AZ14" s="434"/>
      <c r="BA14" s="434"/>
      <c r="BB14" s="434"/>
      <c r="BC14" s="434"/>
      <c r="BD14" s="434"/>
      <c r="BE14" s="434"/>
      <c r="BF14" s="434"/>
      <c r="BG14" s="434"/>
      <c r="BH14" s="434"/>
      <c r="BI14" s="434"/>
      <c r="BJ14" s="434"/>
      <c r="BK14" s="434"/>
      <c r="BL14" s="434"/>
      <c r="BM14" s="435"/>
      <c r="BN14" s="419"/>
      <c r="BO14" s="420"/>
      <c r="BP14" s="420"/>
      <c r="BQ14" s="420"/>
      <c r="BR14" s="420"/>
      <c r="BS14" s="420"/>
      <c r="BT14" s="420"/>
      <c r="BU14" s="421"/>
      <c r="BV14" s="419"/>
      <c r="BW14" s="420"/>
      <c r="BX14" s="420"/>
      <c r="BY14" s="420"/>
      <c r="BZ14" s="420"/>
      <c r="CA14" s="420"/>
      <c r="CB14" s="420"/>
      <c r="CC14" s="421"/>
      <c r="CD14" s="456" t="s">
        <v>136</v>
      </c>
      <c r="CE14" s="457"/>
      <c r="CF14" s="457"/>
      <c r="CG14" s="457"/>
      <c r="CH14" s="457"/>
      <c r="CI14" s="457"/>
      <c r="CJ14" s="457"/>
      <c r="CK14" s="457"/>
      <c r="CL14" s="457"/>
      <c r="CM14" s="457"/>
      <c r="CN14" s="457"/>
      <c r="CO14" s="457"/>
      <c r="CP14" s="457"/>
      <c r="CQ14" s="457"/>
      <c r="CR14" s="457"/>
      <c r="CS14" s="458"/>
      <c r="CT14" s="516" t="s">
        <v>122</v>
      </c>
      <c r="CU14" s="517"/>
      <c r="CV14" s="517"/>
      <c r="CW14" s="517"/>
      <c r="CX14" s="517"/>
      <c r="CY14" s="517"/>
      <c r="CZ14" s="517"/>
      <c r="DA14" s="518"/>
      <c r="DB14" s="516" t="s">
        <v>122</v>
      </c>
      <c r="DC14" s="517"/>
      <c r="DD14" s="517"/>
      <c r="DE14" s="517"/>
      <c r="DF14" s="517"/>
      <c r="DG14" s="517"/>
      <c r="DH14" s="517"/>
      <c r="DI14" s="518"/>
    </row>
    <row r="15" spans="1:119" ht="18.75" customHeight="1" x14ac:dyDescent="0.15">
      <c r="A15" s="169"/>
      <c r="B15" s="528"/>
      <c r="C15" s="529"/>
      <c r="D15" s="529"/>
      <c r="E15" s="529"/>
      <c r="F15" s="529"/>
      <c r="G15" s="529"/>
      <c r="H15" s="529"/>
      <c r="I15" s="529"/>
      <c r="J15" s="529"/>
      <c r="K15" s="530"/>
      <c r="L15" s="178"/>
      <c r="M15" s="503" t="s">
        <v>130</v>
      </c>
      <c r="N15" s="504"/>
      <c r="O15" s="504"/>
      <c r="P15" s="504"/>
      <c r="Q15" s="505"/>
      <c r="R15" s="506">
        <v>119004</v>
      </c>
      <c r="S15" s="507"/>
      <c r="T15" s="507"/>
      <c r="U15" s="507"/>
      <c r="V15" s="508"/>
      <c r="W15" s="509" t="s">
        <v>137</v>
      </c>
      <c r="X15" s="405"/>
      <c r="Y15" s="405"/>
      <c r="Z15" s="405"/>
      <c r="AA15" s="405"/>
      <c r="AB15" s="406"/>
      <c r="AC15" s="372">
        <v>14462</v>
      </c>
      <c r="AD15" s="373"/>
      <c r="AE15" s="373"/>
      <c r="AF15" s="373"/>
      <c r="AG15" s="374"/>
      <c r="AH15" s="372">
        <v>15939</v>
      </c>
      <c r="AI15" s="373"/>
      <c r="AJ15" s="373"/>
      <c r="AK15" s="373"/>
      <c r="AL15" s="432"/>
      <c r="AM15" s="476"/>
      <c r="AN15" s="376"/>
      <c r="AO15" s="376"/>
      <c r="AP15" s="376"/>
      <c r="AQ15" s="376"/>
      <c r="AR15" s="376"/>
      <c r="AS15" s="376"/>
      <c r="AT15" s="377"/>
      <c r="AU15" s="477"/>
      <c r="AV15" s="478"/>
      <c r="AW15" s="478"/>
      <c r="AX15" s="478"/>
      <c r="AY15" s="445" t="s">
        <v>138</v>
      </c>
      <c r="AZ15" s="446"/>
      <c r="BA15" s="446"/>
      <c r="BB15" s="446"/>
      <c r="BC15" s="446"/>
      <c r="BD15" s="446"/>
      <c r="BE15" s="446"/>
      <c r="BF15" s="446"/>
      <c r="BG15" s="446"/>
      <c r="BH15" s="446"/>
      <c r="BI15" s="446"/>
      <c r="BJ15" s="446"/>
      <c r="BK15" s="446"/>
      <c r="BL15" s="446"/>
      <c r="BM15" s="447"/>
      <c r="BN15" s="448">
        <v>15656812</v>
      </c>
      <c r="BO15" s="449"/>
      <c r="BP15" s="449"/>
      <c r="BQ15" s="449"/>
      <c r="BR15" s="449"/>
      <c r="BS15" s="449"/>
      <c r="BT15" s="449"/>
      <c r="BU15" s="450"/>
      <c r="BV15" s="448">
        <v>15359068</v>
      </c>
      <c r="BW15" s="449"/>
      <c r="BX15" s="449"/>
      <c r="BY15" s="449"/>
      <c r="BZ15" s="449"/>
      <c r="CA15" s="449"/>
      <c r="CB15" s="449"/>
      <c r="CC15" s="450"/>
      <c r="CD15" s="519" t="s">
        <v>139</v>
      </c>
      <c r="CE15" s="520"/>
      <c r="CF15" s="520"/>
      <c r="CG15" s="520"/>
      <c r="CH15" s="520"/>
      <c r="CI15" s="520"/>
      <c r="CJ15" s="520"/>
      <c r="CK15" s="520"/>
      <c r="CL15" s="520"/>
      <c r="CM15" s="520"/>
      <c r="CN15" s="520"/>
      <c r="CO15" s="520"/>
      <c r="CP15" s="520"/>
      <c r="CQ15" s="520"/>
      <c r="CR15" s="520"/>
      <c r="CS15" s="521"/>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9"/>
      <c r="B16" s="528"/>
      <c r="C16" s="529"/>
      <c r="D16" s="529"/>
      <c r="E16" s="529"/>
      <c r="F16" s="529"/>
      <c r="G16" s="529"/>
      <c r="H16" s="529"/>
      <c r="I16" s="529"/>
      <c r="J16" s="529"/>
      <c r="K16" s="530"/>
      <c r="L16" s="493" t="s">
        <v>140</v>
      </c>
      <c r="M16" s="494"/>
      <c r="N16" s="494"/>
      <c r="O16" s="494"/>
      <c r="P16" s="494"/>
      <c r="Q16" s="495"/>
      <c r="R16" s="496" t="s">
        <v>141</v>
      </c>
      <c r="S16" s="497"/>
      <c r="T16" s="497"/>
      <c r="U16" s="497"/>
      <c r="V16" s="498"/>
      <c r="W16" s="510"/>
      <c r="X16" s="408"/>
      <c r="Y16" s="408"/>
      <c r="Z16" s="408"/>
      <c r="AA16" s="408"/>
      <c r="AB16" s="409"/>
      <c r="AC16" s="499">
        <v>25.7</v>
      </c>
      <c r="AD16" s="500"/>
      <c r="AE16" s="500"/>
      <c r="AF16" s="500"/>
      <c r="AG16" s="501"/>
      <c r="AH16" s="499">
        <v>26.9</v>
      </c>
      <c r="AI16" s="500"/>
      <c r="AJ16" s="500"/>
      <c r="AK16" s="500"/>
      <c r="AL16" s="502"/>
      <c r="AM16" s="476"/>
      <c r="AN16" s="376"/>
      <c r="AO16" s="376"/>
      <c r="AP16" s="376"/>
      <c r="AQ16" s="376"/>
      <c r="AR16" s="376"/>
      <c r="AS16" s="376"/>
      <c r="AT16" s="377"/>
      <c r="AU16" s="477"/>
      <c r="AV16" s="478"/>
      <c r="AW16" s="478"/>
      <c r="AX16" s="478"/>
      <c r="AY16" s="433" t="s">
        <v>142</v>
      </c>
      <c r="AZ16" s="434"/>
      <c r="BA16" s="434"/>
      <c r="BB16" s="434"/>
      <c r="BC16" s="434"/>
      <c r="BD16" s="434"/>
      <c r="BE16" s="434"/>
      <c r="BF16" s="434"/>
      <c r="BG16" s="434"/>
      <c r="BH16" s="434"/>
      <c r="BI16" s="434"/>
      <c r="BJ16" s="434"/>
      <c r="BK16" s="434"/>
      <c r="BL16" s="434"/>
      <c r="BM16" s="435"/>
      <c r="BN16" s="419">
        <v>27304441</v>
      </c>
      <c r="BO16" s="420"/>
      <c r="BP16" s="420"/>
      <c r="BQ16" s="420"/>
      <c r="BR16" s="420"/>
      <c r="BS16" s="420"/>
      <c r="BT16" s="420"/>
      <c r="BU16" s="421"/>
      <c r="BV16" s="419">
        <v>26912053</v>
      </c>
      <c r="BW16" s="420"/>
      <c r="BX16" s="420"/>
      <c r="BY16" s="420"/>
      <c r="BZ16" s="420"/>
      <c r="CA16" s="420"/>
      <c r="CB16" s="420"/>
      <c r="CC16" s="421"/>
      <c r="CD16" s="182"/>
      <c r="CE16" s="451"/>
      <c r="CF16" s="451"/>
      <c r="CG16" s="451"/>
      <c r="CH16" s="451"/>
      <c r="CI16" s="451"/>
      <c r="CJ16" s="451"/>
      <c r="CK16" s="451"/>
      <c r="CL16" s="451"/>
      <c r="CM16" s="451"/>
      <c r="CN16" s="451"/>
      <c r="CO16" s="451"/>
      <c r="CP16" s="451"/>
      <c r="CQ16" s="451"/>
      <c r="CR16" s="451"/>
      <c r="CS16" s="452"/>
      <c r="CT16" s="416"/>
      <c r="CU16" s="417"/>
      <c r="CV16" s="417"/>
      <c r="CW16" s="417"/>
      <c r="CX16" s="417"/>
      <c r="CY16" s="417"/>
      <c r="CZ16" s="417"/>
      <c r="DA16" s="418"/>
      <c r="DB16" s="416"/>
      <c r="DC16" s="417"/>
      <c r="DD16" s="417"/>
      <c r="DE16" s="417"/>
      <c r="DF16" s="417"/>
      <c r="DG16" s="417"/>
      <c r="DH16" s="417"/>
      <c r="DI16" s="418"/>
    </row>
    <row r="17" spans="1:113" ht="18.75" customHeight="1" thickBot="1" x14ac:dyDescent="0.2">
      <c r="A17" s="169"/>
      <c r="B17" s="531"/>
      <c r="C17" s="532"/>
      <c r="D17" s="532"/>
      <c r="E17" s="532"/>
      <c r="F17" s="532"/>
      <c r="G17" s="532"/>
      <c r="H17" s="532"/>
      <c r="I17" s="532"/>
      <c r="J17" s="532"/>
      <c r="K17" s="533"/>
      <c r="L17" s="183"/>
      <c r="M17" s="512" t="s">
        <v>143</v>
      </c>
      <c r="N17" s="513"/>
      <c r="O17" s="513"/>
      <c r="P17" s="513"/>
      <c r="Q17" s="514"/>
      <c r="R17" s="496" t="s">
        <v>144</v>
      </c>
      <c r="S17" s="497"/>
      <c r="T17" s="497"/>
      <c r="U17" s="497"/>
      <c r="V17" s="498"/>
      <c r="W17" s="509" t="s">
        <v>145</v>
      </c>
      <c r="X17" s="405"/>
      <c r="Y17" s="405"/>
      <c r="Z17" s="405"/>
      <c r="AA17" s="405"/>
      <c r="AB17" s="406"/>
      <c r="AC17" s="372">
        <v>40482</v>
      </c>
      <c r="AD17" s="373"/>
      <c r="AE17" s="373"/>
      <c r="AF17" s="373"/>
      <c r="AG17" s="374"/>
      <c r="AH17" s="372">
        <v>41702</v>
      </c>
      <c r="AI17" s="373"/>
      <c r="AJ17" s="373"/>
      <c r="AK17" s="373"/>
      <c r="AL17" s="432"/>
      <c r="AM17" s="476"/>
      <c r="AN17" s="376"/>
      <c r="AO17" s="376"/>
      <c r="AP17" s="376"/>
      <c r="AQ17" s="376"/>
      <c r="AR17" s="376"/>
      <c r="AS17" s="376"/>
      <c r="AT17" s="377"/>
      <c r="AU17" s="477"/>
      <c r="AV17" s="478"/>
      <c r="AW17" s="478"/>
      <c r="AX17" s="478"/>
      <c r="AY17" s="433" t="s">
        <v>146</v>
      </c>
      <c r="AZ17" s="434"/>
      <c r="BA17" s="434"/>
      <c r="BB17" s="434"/>
      <c r="BC17" s="434"/>
      <c r="BD17" s="434"/>
      <c r="BE17" s="434"/>
      <c r="BF17" s="434"/>
      <c r="BG17" s="434"/>
      <c r="BH17" s="434"/>
      <c r="BI17" s="434"/>
      <c r="BJ17" s="434"/>
      <c r="BK17" s="434"/>
      <c r="BL17" s="434"/>
      <c r="BM17" s="435"/>
      <c r="BN17" s="419">
        <v>19827404</v>
      </c>
      <c r="BO17" s="420"/>
      <c r="BP17" s="420"/>
      <c r="BQ17" s="420"/>
      <c r="BR17" s="420"/>
      <c r="BS17" s="420"/>
      <c r="BT17" s="420"/>
      <c r="BU17" s="421"/>
      <c r="BV17" s="419">
        <v>19405273</v>
      </c>
      <c r="BW17" s="420"/>
      <c r="BX17" s="420"/>
      <c r="BY17" s="420"/>
      <c r="BZ17" s="420"/>
      <c r="CA17" s="420"/>
      <c r="CB17" s="420"/>
      <c r="CC17" s="421"/>
      <c r="CD17" s="182"/>
      <c r="CE17" s="451"/>
      <c r="CF17" s="451"/>
      <c r="CG17" s="451"/>
      <c r="CH17" s="451"/>
      <c r="CI17" s="451"/>
      <c r="CJ17" s="451"/>
      <c r="CK17" s="451"/>
      <c r="CL17" s="451"/>
      <c r="CM17" s="451"/>
      <c r="CN17" s="451"/>
      <c r="CO17" s="451"/>
      <c r="CP17" s="451"/>
      <c r="CQ17" s="451"/>
      <c r="CR17" s="451"/>
      <c r="CS17" s="452"/>
      <c r="CT17" s="416"/>
      <c r="CU17" s="417"/>
      <c r="CV17" s="417"/>
      <c r="CW17" s="417"/>
      <c r="CX17" s="417"/>
      <c r="CY17" s="417"/>
      <c r="CZ17" s="417"/>
      <c r="DA17" s="418"/>
      <c r="DB17" s="416"/>
      <c r="DC17" s="417"/>
      <c r="DD17" s="417"/>
      <c r="DE17" s="417"/>
      <c r="DF17" s="417"/>
      <c r="DG17" s="417"/>
      <c r="DH17" s="417"/>
      <c r="DI17" s="418"/>
    </row>
    <row r="18" spans="1:113" ht="18.75" customHeight="1" thickBot="1" x14ac:dyDescent="0.2">
      <c r="A18" s="169"/>
      <c r="B18" s="469" t="s">
        <v>147</v>
      </c>
      <c r="C18" s="470"/>
      <c r="D18" s="470"/>
      <c r="E18" s="471"/>
      <c r="F18" s="471"/>
      <c r="G18" s="471"/>
      <c r="H18" s="471"/>
      <c r="I18" s="471"/>
      <c r="J18" s="471"/>
      <c r="K18" s="471"/>
      <c r="L18" s="472">
        <v>208.37</v>
      </c>
      <c r="M18" s="472"/>
      <c r="N18" s="472"/>
      <c r="O18" s="472"/>
      <c r="P18" s="472"/>
      <c r="Q18" s="472"/>
      <c r="R18" s="473"/>
      <c r="S18" s="473"/>
      <c r="T18" s="473"/>
      <c r="U18" s="473"/>
      <c r="V18" s="474"/>
      <c r="W18" s="490"/>
      <c r="X18" s="491"/>
      <c r="Y18" s="491"/>
      <c r="Z18" s="491"/>
      <c r="AA18" s="491"/>
      <c r="AB18" s="515"/>
      <c r="AC18" s="389">
        <v>71.8</v>
      </c>
      <c r="AD18" s="390"/>
      <c r="AE18" s="390"/>
      <c r="AF18" s="390"/>
      <c r="AG18" s="475"/>
      <c r="AH18" s="389">
        <v>70.400000000000006</v>
      </c>
      <c r="AI18" s="390"/>
      <c r="AJ18" s="390"/>
      <c r="AK18" s="390"/>
      <c r="AL18" s="391"/>
      <c r="AM18" s="476"/>
      <c r="AN18" s="376"/>
      <c r="AO18" s="376"/>
      <c r="AP18" s="376"/>
      <c r="AQ18" s="376"/>
      <c r="AR18" s="376"/>
      <c r="AS18" s="376"/>
      <c r="AT18" s="377"/>
      <c r="AU18" s="477"/>
      <c r="AV18" s="478"/>
      <c r="AW18" s="478"/>
      <c r="AX18" s="478"/>
      <c r="AY18" s="433" t="s">
        <v>148</v>
      </c>
      <c r="AZ18" s="434"/>
      <c r="BA18" s="434"/>
      <c r="BB18" s="434"/>
      <c r="BC18" s="434"/>
      <c r="BD18" s="434"/>
      <c r="BE18" s="434"/>
      <c r="BF18" s="434"/>
      <c r="BG18" s="434"/>
      <c r="BH18" s="434"/>
      <c r="BI18" s="434"/>
      <c r="BJ18" s="434"/>
      <c r="BK18" s="434"/>
      <c r="BL18" s="434"/>
      <c r="BM18" s="435"/>
      <c r="BN18" s="419">
        <v>31291048</v>
      </c>
      <c r="BO18" s="420"/>
      <c r="BP18" s="420"/>
      <c r="BQ18" s="420"/>
      <c r="BR18" s="420"/>
      <c r="BS18" s="420"/>
      <c r="BT18" s="420"/>
      <c r="BU18" s="421"/>
      <c r="BV18" s="419">
        <v>30179960</v>
      </c>
      <c r="BW18" s="420"/>
      <c r="BX18" s="420"/>
      <c r="BY18" s="420"/>
      <c r="BZ18" s="420"/>
      <c r="CA18" s="420"/>
      <c r="CB18" s="420"/>
      <c r="CC18" s="421"/>
      <c r="CD18" s="182"/>
      <c r="CE18" s="451"/>
      <c r="CF18" s="451"/>
      <c r="CG18" s="451"/>
      <c r="CH18" s="451"/>
      <c r="CI18" s="451"/>
      <c r="CJ18" s="451"/>
      <c r="CK18" s="451"/>
      <c r="CL18" s="451"/>
      <c r="CM18" s="451"/>
      <c r="CN18" s="451"/>
      <c r="CO18" s="451"/>
      <c r="CP18" s="451"/>
      <c r="CQ18" s="451"/>
      <c r="CR18" s="451"/>
      <c r="CS18" s="452"/>
      <c r="CT18" s="416"/>
      <c r="CU18" s="417"/>
      <c r="CV18" s="417"/>
      <c r="CW18" s="417"/>
      <c r="CX18" s="417"/>
      <c r="CY18" s="417"/>
      <c r="CZ18" s="417"/>
      <c r="DA18" s="418"/>
      <c r="DB18" s="416"/>
      <c r="DC18" s="417"/>
      <c r="DD18" s="417"/>
      <c r="DE18" s="417"/>
      <c r="DF18" s="417"/>
      <c r="DG18" s="417"/>
      <c r="DH18" s="417"/>
      <c r="DI18" s="418"/>
    </row>
    <row r="19" spans="1:113" ht="18.75" customHeight="1" thickBot="1" x14ac:dyDescent="0.2">
      <c r="A19" s="169"/>
      <c r="B19" s="469" t="s">
        <v>149</v>
      </c>
      <c r="C19" s="470"/>
      <c r="D19" s="470"/>
      <c r="E19" s="471"/>
      <c r="F19" s="471"/>
      <c r="G19" s="471"/>
      <c r="H19" s="471"/>
      <c r="I19" s="471"/>
      <c r="J19" s="471"/>
      <c r="K19" s="471"/>
      <c r="L19" s="479">
        <v>589</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511"/>
      <c r="AM19" s="476"/>
      <c r="AN19" s="376"/>
      <c r="AO19" s="376"/>
      <c r="AP19" s="376"/>
      <c r="AQ19" s="376"/>
      <c r="AR19" s="376"/>
      <c r="AS19" s="376"/>
      <c r="AT19" s="377"/>
      <c r="AU19" s="477"/>
      <c r="AV19" s="478"/>
      <c r="AW19" s="478"/>
      <c r="AX19" s="478"/>
      <c r="AY19" s="433" t="s">
        <v>150</v>
      </c>
      <c r="AZ19" s="434"/>
      <c r="BA19" s="434"/>
      <c r="BB19" s="434"/>
      <c r="BC19" s="434"/>
      <c r="BD19" s="434"/>
      <c r="BE19" s="434"/>
      <c r="BF19" s="434"/>
      <c r="BG19" s="434"/>
      <c r="BH19" s="434"/>
      <c r="BI19" s="434"/>
      <c r="BJ19" s="434"/>
      <c r="BK19" s="434"/>
      <c r="BL19" s="434"/>
      <c r="BM19" s="435"/>
      <c r="BN19" s="419">
        <v>38717174</v>
      </c>
      <c r="BO19" s="420"/>
      <c r="BP19" s="420"/>
      <c r="BQ19" s="420"/>
      <c r="BR19" s="420"/>
      <c r="BS19" s="420"/>
      <c r="BT19" s="420"/>
      <c r="BU19" s="421"/>
      <c r="BV19" s="419">
        <v>38454750</v>
      </c>
      <c r="BW19" s="420"/>
      <c r="BX19" s="420"/>
      <c r="BY19" s="420"/>
      <c r="BZ19" s="420"/>
      <c r="CA19" s="420"/>
      <c r="CB19" s="420"/>
      <c r="CC19" s="421"/>
      <c r="CD19" s="182"/>
      <c r="CE19" s="451"/>
      <c r="CF19" s="451"/>
      <c r="CG19" s="451"/>
      <c r="CH19" s="451"/>
      <c r="CI19" s="451"/>
      <c r="CJ19" s="451"/>
      <c r="CK19" s="451"/>
      <c r="CL19" s="451"/>
      <c r="CM19" s="451"/>
      <c r="CN19" s="451"/>
      <c r="CO19" s="451"/>
      <c r="CP19" s="451"/>
      <c r="CQ19" s="451"/>
      <c r="CR19" s="451"/>
      <c r="CS19" s="452"/>
      <c r="CT19" s="416"/>
      <c r="CU19" s="417"/>
      <c r="CV19" s="417"/>
      <c r="CW19" s="417"/>
      <c r="CX19" s="417"/>
      <c r="CY19" s="417"/>
      <c r="CZ19" s="417"/>
      <c r="DA19" s="418"/>
      <c r="DB19" s="416"/>
      <c r="DC19" s="417"/>
      <c r="DD19" s="417"/>
      <c r="DE19" s="417"/>
      <c r="DF19" s="417"/>
      <c r="DG19" s="417"/>
      <c r="DH19" s="417"/>
      <c r="DI19" s="418"/>
    </row>
    <row r="20" spans="1:113" ht="18.75" customHeight="1" thickBot="1" x14ac:dyDescent="0.2">
      <c r="A20" s="169"/>
      <c r="B20" s="469" t="s">
        <v>151</v>
      </c>
      <c r="C20" s="470"/>
      <c r="D20" s="470"/>
      <c r="E20" s="471"/>
      <c r="F20" s="471"/>
      <c r="G20" s="471"/>
      <c r="H20" s="471"/>
      <c r="I20" s="471"/>
      <c r="J20" s="471"/>
      <c r="K20" s="471"/>
      <c r="L20" s="479">
        <v>51580</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81"/>
      <c r="AO20" s="381"/>
      <c r="AP20" s="381"/>
      <c r="AQ20" s="381"/>
      <c r="AR20" s="381"/>
      <c r="AS20" s="381"/>
      <c r="AT20" s="382"/>
      <c r="AU20" s="485"/>
      <c r="AV20" s="486"/>
      <c r="AW20" s="486"/>
      <c r="AX20" s="487"/>
      <c r="AY20" s="433"/>
      <c r="AZ20" s="434"/>
      <c r="BA20" s="434"/>
      <c r="BB20" s="434"/>
      <c r="BC20" s="434"/>
      <c r="BD20" s="434"/>
      <c r="BE20" s="434"/>
      <c r="BF20" s="434"/>
      <c r="BG20" s="434"/>
      <c r="BH20" s="434"/>
      <c r="BI20" s="434"/>
      <c r="BJ20" s="434"/>
      <c r="BK20" s="434"/>
      <c r="BL20" s="434"/>
      <c r="BM20" s="435"/>
      <c r="BN20" s="419"/>
      <c r="BO20" s="420"/>
      <c r="BP20" s="420"/>
      <c r="BQ20" s="420"/>
      <c r="BR20" s="420"/>
      <c r="BS20" s="420"/>
      <c r="BT20" s="420"/>
      <c r="BU20" s="421"/>
      <c r="BV20" s="419"/>
      <c r="BW20" s="420"/>
      <c r="BX20" s="420"/>
      <c r="BY20" s="420"/>
      <c r="BZ20" s="420"/>
      <c r="CA20" s="420"/>
      <c r="CB20" s="420"/>
      <c r="CC20" s="421"/>
      <c r="CD20" s="182"/>
      <c r="CE20" s="451"/>
      <c r="CF20" s="451"/>
      <c r="CG20" s="451"/>
      <c r="CH20" s="451"/>
      <c r="CI20" s="451"/>
      <c r="CJ20" s="451"/>
      <c r="CK20" s="451"/>
      <c r="CL20" s="451"/>
      <c r="CM20" s="451"/>
      <c r="CN20" s="451"/>
      <c r="CO20" s="451"/>
      <c r="CP20" s="451"/>
      <c r="CQ20" s="451"/>
      <c r="CR20" s="451"/>
      <c r="CS20" s="452"/>
      <c r="CT20" s="416"/>
      <c r="CU20" s="417"/>
      <c r="CV20" s="417"/>
      <c r="CW20" s="417"/>
      <c r="CX20" s="417"/>
      <c r="CY20" s="417"/>
      <c r="CZ20" s="417"/>
      <c r="DA20" s="418"/>
      <c r="DB20" s="416"/>
      <c r="DC20" s="417"/>
      <c r="DD20" s="417"/>
      <c r="DE20" s="417"/>
      <c r="DF20" s="417"/>
      <c r="DG20" s="417"/>
      <c r="DH20" s="417"/>
      <c r="DI20" s="418"/>
    </row>
    <row r="21" spans="1:113" ht="18.75" customHeight="1" thickBot="1" x14ac:dyDescent="0.2">
      <c r="A21" s="169"/>
      <c r="B21" s="466" t="s">
        <v>152</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92"/>
      <c r="AZ21" s="393"/>
      <c r="BA21" s="393"/>
      <c r="BB21" s="393"/>
      <c r="BC21" s="393"/>
      <c r="BD21" s="393"/>
      <c r="BE21" s="393"/>
      <c r="BF21" s="393"/>
      <c r="BG21" s="393"/>
      <c r="BH21" s="393"/>
      <c r="BI21" s="393"/>
      <c r="BJ21" s="393"/>
      <c r="BK21" s="393"/>
      <c r="BL21" s="393"/>
      <c r="BM21" s="394"/>
      <c r="BN21" s="453"/>
      <c r="BO21" s="454"/>
      <c r="BP21" s="454"/>
      <c r="BQ21" s="454"/>
      <c r="BR21" s="454"/>
      <c r="BS21" s="454"/>
      <c r="BT21" s="454"/>
      <c r="BU21" s="455"/>
      <c r="BV21" s="453"/>
      <c r="BW21" s="454"/>
      <c r="BX21" s="454"/>
      <c r="BY21" s="454"/>
      <c r="BZ21" s="454"/>
      <c r="CA21" s="454"/>
      <c r="CB21" s="454"/>
      <c r="CC21" s="455"/>
      <c r="CD21" s="182"/>
      <c r="CE21" s="451"/>
      <c r="CF21" s="451"/>
      <c r="CG21" s="451"/>
      <c r="CH21" s="451"/>
      <c r="CI21" s="451"/>
      <c r="CJ21" s="451"/>
      <c r="CK21" s="451"/>
      <c r="CL21" s="451"/>
      <c r="CM21" s="451"/>
      <c r="CN21" s="451"/>
      <c r="CO21" s="451"/>
      <c r="CP21" s="451"/>
      <c r="CQ21" s="451"/>
      <c r="CR21" s="451"/>
      <c r="CS21" s="452"/>
      <c r="CT21" s="416"/>
      <c r="CU21" s="417"/>
      <c r="CV21" s="417"/>
      <c r="CW21" s="417"/>
      <c r="CX21" s="417"/>
      <c r="CY21" s="417"/>
      <c r="CZ21" s="417"/>
      <c r="DA21" s="418"/>
      <c r="DB21" s="416"/>
      <c r="DC21" s="417"/>
      <c r="DD21" s="417"/>
      <c r="DE21" s="417"/>
      <c r="DF21" s="417"/>
      <c r="DG21" s="417"/>
      <c r="DH21" s="417"/>
      <c r="DI21" s="418"/>
    </row>
    <row r="22" spans="1:113" ht="18.75" customHeight="1" x14ac:dyDescent="0.15">
      <c r="A22" s="169"/>
      <c r="B22" s="395" t="s">
        <v>153</v>
      </c>
      <c r="C22" s="396"/>
      <c r="D22" s="397"/>
      <c r="E22" s="404" t="s">
        <v>1</v>
      </c>
      <c r="F22" s="405"/>
      <c r="G22" s="405"/>
      <c r="H22" s="405"/>
      <c r="I22" s="405"/>
      <c r="J22" s="405"/>
      <c r="K22" s="406"/>
      <c r="L22" s="404" t="s">
        <v>154</v>
      </c>
      <c r="M22" s="405"/>
      <c r="N22" s="405"/>
      <c r="O22" s="405"/>
      <c r="P22" s="406"/>
      <c r="Q22" s="410" t="s">
        <v>155</v>
      </c>
      <c r="R22" s="411"/>
      <c r="S22" s="411"/>
      <c r="T22" s="411"/>
      <c r="U22" s="411"/>
      <c r="V22" s="412"/>
      <c r="W22" s="461" t="s">
        <v>156</v>
      </c>
      <c r="X22" s="396"/>
      <c r="Y22" s="397"/>
      <c r="Z22" s="404" t="s">
        <v>1</v>
      </c>
      <c r="AA22" s="405"/>
      <c r="AB22" s="405"/>
      <c r="AC22" s="405"/>
      <c r="AD22" s="405"/>
      <c r="AE22" s="405"/>
      <c r="AF22" s="405"/>
      <c r="AG22" s="406"/>
      <c r="AH22" s="422" t="s">
        <v>157</v>
      </c>
      <c r="AI22" s="405"/>
      <c r="AJ22" s="405"/>
      <c r="AK22" s="405"/>
      <c r="AL22" s="406"/>
      <c r="AM22" s="422" t="s">
        <v>158</v>
      </c>
      <c r="AN22" s="423"/>
      <c r="AO22" s="423"/>
      <c r="AP22" s="423"/>
      <c r="AQ22" s="423"/>
      <c r="AR22" s="424"/>
      <c r="AS22" s="410" t="s">
        <v>155</v>
      </c>
      <c r="AT22" s="411"/>
      <c r="AU22" s="411"/>
      <c r="AV22" s="411"/>
      <c r="AW22" s="411"/>
      <c r="AX22" s="428"/>
      <c r="AY22" s="445" t="s">
        <v>159</v>
      </c>
      <c r="AZ22" s="446"/>
      <c r="BA22" s="446"/>
      <c r="BB22" s="446"/>
      <c r="BC22" s="446"/>
      <c r="BD22" s="446"/>
      <c r="BE22" s="446"/>
      <c r="BF22" s="446"/>
      <c r="BG22" s="446"/>
      <c r="BH22" s="446"/>
      <c r="BI22" s="446"/>
      <c r="BJ22" s="446"/>
      <c r="BK22" s="446"/>
      <c r="BL22" s="446"/>
      <c r="BM22" s="447"/>
      <c r="BN22" s="448">
        <v>54459985</v>
      </c>
      <c r="BO22" s="449"/>
      <c r="BP22" s="449"/>
      <c r="BQ22" s="449"/>
      <c r="BR22" s="449"/>
      <c r="BS22" s="449"/>
      <c r="BT22" s="449"/>
      <c r="BU22" s="450"/>
      <c r="BV22" s="448">
        <v>57140951</v>
      </c>
      <c r="BW22" s="449"/>
      <c r="BX22" s="449"/>
      <c r="BY22" s="449"/>
      <c r="BZ22" s="449"/>
      <c r="CA22" s="449"/>
      <c r="CB22" s="449"/>
      <c r="CC22" s="450"/>
      <c r="CD22" s="182"/>
      <c r="CE22" s="451"/>
      <c r="CF22" s="451"/>
      <c r="CG22" s="451"/>
      <c r="CH22" s="451"/>
      <c r="CI22" s="451"/>
      <c r="CJ22" s="451"/>
      <c r="CK22" s="451"/>
      <c r="CL22" s="451"/>
      <c r="CM22" s="451"/>
      <c r="CN22" s="451"/>
      <c r="CO22" s="451"/>
      <c r="CP22" s="451"/>
      <c r="CQ22" s="451"/>
      <c r="CR22" s="451"/>
      <c r="CS22" s="452"/>
      <c r="CT22" s="416"/>
      <c r="CU22" s="417"/>
      <c r="CV22" s="417"/>
      <c r="CW22" s="417"/>
      <c r="CX22" s="417"/>
      <c r="CY22" s="417"/>
      <c r="CZ22" s="417"/>
      <c r="DA22" s="418"/>
      <c r="DB22" s="416"/>
      <c r="DC22" s="417"/>
      <c r="DD22" s="417"/>
      <c r="DE22" s="417"/>
      <c r="DF22" s="417"/>
      <c r="DG22" s="417"/>
      <c r="DH22" s="417"/>
      <c r="DI22" s="418"/>
    </row>
    <row r="23" spans="1:113" ht="18.75" customHeight="1" x14ac:dyDescent="0.15">
      <c r="A23" s="169"/>
      <c r="B23" s="398"/>
      <c r="C23" s="399"/>
      <c r="D23" s="400"/>
      <c r="E23" s="407"/>
      <c r="F23" s="408"/>
      <c r="G23" s="408"/>
      <c r="H23" s="408"/>
      <c r="I23" s="408"/>
      <c r="J23" s="408"/>
      <c r="K23" s="409"/>
      <c r="L23" s="407"/>
      <c r="M23" s="408"/>
      <c r="N23" s="408"/>
      <c r="O23" s="408"/>
      <c r="P23" s="409"/>
      <c r="Q23" s="413"/>
      <c r="R23" s="414"/>
      <c r="S23" s="414"/>
      <c r="T23" s="414"/>
      <c r="U23" s="414"/>
      <c r="V23" s="415"/>
      <c r="W23" s="462"/>
      <c r="X23" s="399"/>
      <c r="Y23" s="400"/>
      <c r="Z23" s="407"/>
      <c r="AA23" s="408"/>
      <c r="AB23" s="408"/>
      <c r="AC23" s="408"/>
      <c r="AD23" s="408"/>
      <c r="AE23" s="408"/>
      <c r="AF23" s="408"/>
      <c r="AG23" s="409"/>
      <c r="AH23" s="407"/>
      <c r="AI23" s="408"/>
      <c r="AJ23" s="408"/>
      <c r="AK23" s="408"/>
      <c r="AL23" s="409"/>
      <c r="AM23" s="425"/>
      <c r="AN23" s="426"/>
      <c r="AO23" s="426"/>
      <c r="AP23" s="426"/>
      <c r="AQ23" s="426"/>
      <c r="AR23" s="427"/>
      <c r="AS23" s="413"/>
      <c r="AT23" s="414"/>
      <c r="AU23" s="414"/>
      <c r="AV23" s="414"/>
      <c r="AW23" s="414"/>
      <c r="AX23" s="429"/>
      <c r="AY23" s="433" t="s">
        <v>160</v>
      </c>
      <c r="AZ23" s="434"/>
      <c r="BA23" s="434"/>
      <c r="BB23" s="434"/>
      <c r="BC23" s="434"/>
      <c r="BD23" s="434"/>
      <c r="BE23" s="434"/>
      <c r="BF23" s="434"/>
      <c r="BG23" s="434"/>
      <c r="BH23" s="434"/>
      <c r="BI23" s="434"/>
      <c r="BJ23" s="434"/>
      <c r="BK23" s="434"/>
      <c r="BL23" s="434"/>
      <c r="BM23" s="435"/>
      <c r="BN23" s="419">
        <v>33684215</v>
      </c>
      <c r="BO23" s="420"/>
      <c r="BP23" s="420"/>
      <c r="BQ23" s="420"/>
      <c r="BR23" s="420"/>
      <c r="BS23" s="420"/>
      <c r="BT23" s="420"/>
      <c r="BU23" s="421"/>
      <c r="BV23" s="419">
        <v>36276742</v>
      </c>
      <c r="BW23" s="420"/>
      <c r="BX23" s="420"/>
      <c r="BY23" s="420"/>
      <c r="BZ23" s="420"/>
      <c r="CA23" s="420"/>
      <c r="CB23" s="420"/>
      <c r="CC23" s="421"/>
      <c r="CD23" s="182"/>
      <c r="CE23" s="451"/>
      <c r="CF23" s="451"/>
      <c r="CG23" s="451"/>
      <c r="CH23" s="451"/>
      <c r="CI23" s="451"/>
      <c r="CJ23" s="451"/>
      <c r="CK23" s="451"/>
      <c r="CL23" s="451"/>
      <c r="CM23" s="451"/>
      <c r="CN23" s="451"/>
      <c r="CO23" s="451"/>
      <c r="CP23" s="451"/>
      <c r="CQ23" s="451"/>
      <c r="CR23" s="451"/>
      <c r="CS23" s="452"/>
      <c r="CT23" s="416"/>
      <c r="CU23" s="417"/>
      <c r="CV23" s="417"/>
      <c r="CW23" s="417"/>
      <c r="CX23" s="417"/>
      <c r="CY23" s="417"/>
      <c r="CZ23" s="417"/>
      <c r="DA23" s="418"/>
      <c r="DB23" s="416"/>
      <c r="DC23" s="417"/>
      <c r="DD23" s="417"/>
      <c r="DE23" s="417"/>
      <c r="DF23" s="417"/>
      <c r="DG23" s="417"/>
      <c r="DH23" s="417"/>
      <c r="DI23" s="418"/>
    </row>
    <row r="24" spans="1:113" ht="18.75" customHeight="1" thickBot="1" x14ac:dyDescent="0.2">
      <c r="A24" s="169"/>
      <c r="B24" s="398"/>
      <c r="C24" s="399"/>
      <c r="D24" s="400"/>
      <c r="E24" s="375" t="s">
        <v>161</v>
      </c>
      <c r="F24" s="376"/>
      <c r="G24" s="376"/>
      <c r="H24" s="376"/>
      <c r="I24" s="376"/>
      <c r="J24" s="376"/>
      <c r="K24" s="377"/>
      <c r="L24" s="372">
        <v>1</v>
      </c>
      <c r="M24" s="373"/>
      <c r="N24" s="373"/>
      <c r="O24" s="373"/>
      <c r="P24" s="374"/>
      <c r="Q24" s="372">
        <v>10060</v>
      </c>
      <c r="R24" s="373"/>
      <c r="S24" s="373"/>
      <c r="T24" s="373"/>
      <c r="U24" s="373"/>
      <c r="V24" s="374"/>
      <c r="W24" s="462"/>
      <c r="X24" s="399"/>
      <c r="Y24" s="400"/>
      <c r="Z24" s="375" t="s">
        <v>162</v>
      </c>
      <c r="AA24" s="376"/>
      <c r="AB24" s="376"/>
      <c r="AC24" s="376"/>
      <c r="AD24" s="376"/>
      <c r="AE24" s="376"/>
      <c r="AF24" s="376"/>
      <c r="AG24" s="377"/>
      <c r="AH24" s="372">
        <v>992</v>
      </c>
      <c r="AI24" s="373"/>
      <c r="AJ24" s="373"/>
      <c r="AK24" s="373"/>
      <c r="AL24" s="374"/>
      <c r="AM24" s="372">
        <v>3086112</v>
      </c>
      <c r="AN24" s="373"/>
      <c r="AO24" s="373"/>
      <c r="AP24" s="373"/>
      <c r="AQ24" s="373"/>
      <c r="AR24" s="374"/>
      <c r="AS24" s="372">
        <v>3111</v>
      </c>
      <c r="AT24" s="373"/>
      <c r="AU24" s="373"/>
      <c r="AV24" s="373"/>
      <c r="AW24" s="373"/>
      <c r="AX24" s="432"/>
      <c r="AY24" s="392" t="s">
        <v>163</v>
      </c>
      <c r="AZ24" s="393"/>
      <c r="BA24" s="393"/>
      <c r="BB24" s="393"/>
      <c r="BC24" s="393"/>
      <c r="BD24" s="393"/>
      <c r="BE24" s="393"/>
      <c r="BF24" s="393"/>
      <c r="BG24" s="393"/>
      <c r="BH24" s="393"/>
      <c r="BI24" s="393"/>
      <c r="BJ24" s="393"/>
      <c r="BK24" s="393"/>
      <c r="BL24" s="393"/>
      <c r="BM24" s="394"/>
      <c r="BN24" s="419">
        <v>35349262</v>
      </c>
      <c r="BO24" s="420"/>
      <c r="BP24" s="420"/>
      <c r="BQ24" s="420"/>
      <c r="BR24" s="420"/>
      <c r="BS24" s="420"/>
      <c r="BT24" s="420"/>
      <c r="BU24" s="421"/>
      <c r="BV24" s="419">
        <v>36187446</v>
      </c>
      <c r="BW24" s="420"/>
      <c r="BX24" s="420"/>
      <c r="BY24" s="420"/>
      <c r="BZ24" s="420"/>
      <c r="CA24" s="420"/>
      <c r="CB24" s="420"/>
      <c r="CC24" s="421"/>
      <c r="CD24" s="182"/>
      <c r="CE24" s="451"/>
      <c r="CF24" s="451"/>
      <c r="CG24" s="451"/>
      <c r="CH24" s="451"/>
      <c r="CI24" s="451"/>
      <c r="CJ24" s="451"/>
      <c r="CK24" s="451"/>
      <c r="CL24" s="451"/>
      <c r="CM24" s="451"/>
      <c r="CN24" s="451"/>
      <c r="CO24" s="451"/>
      <c r="CP24" s="451"/>
      <c r="CQ24" s="451"/>
      <c r="CR24" s="451"/>
      <c r="CS24" s="452"/>
      <c r="CT24" s="416"/>
      <c r="CU24" s="417"/>
      <c r="CV24" s="417"/>
      <c r="CW24" s="417"/>
      <c r="CX24" s="417"/>
      <c r="CY24" s="417"/>
      <c r="CZ24" s="417"/>
      <c r="DA24" s="418"/>
      <c r="DB24" s="416"/>
      <c r="DC24" s="417"/>
      <c r="DD24" s="417"/>
      <c r="DE24" s="417"/>
      <c r="DF24" s="417"/>
      <c r="DG24" s="417"/>
      <c r="DH24" s="417"/>
      <c r="DI24" s="418"/>
    </row>
    <row r="25" spans="1:113" ht="18.75" customHeight="1" x14ac:dyDescent="0.15">
      <c r="A25" s="169"/>
      <c r="B25" s="398"/>
      <c r="C25" s="399"/>
      <c r="D25" s="400"/>
      <c r="E25" s="375" t="s">
        <v>164</v>
      </c>
      <c r="F25" s="376"/>
      <c r="G25" s="376"/>
      <c r="H25" s="376"/>
      <c r="I25" s="376"/>
      <c r="J25" s="376"/>
      <c r="K25" s="377"/>
      <c r="L25" s="372">
        <v>2</v>
      </c>
      <c r="M25" s="373"/>
      <c r="N25" s="373"/>
      <c r="O25" s="373"/>
      <c r="P25" s="374"/>
      <c r="Q25" s="372">
        <v>7800</v>
      </c>
      <c r="R25" s="373"/>
      <c r="S25" s="373"/>
      <c r="T25" s="373"/>
      <c r="U25" s="373"/>
      <c r="V25" s="374"/>
      <c r="W25" s="462"/>
      <c r="X25" s="399"/>
      <c r="Y25" s="400"/>
      <c r="Z25" s="375" t="s">
        <v>165</v>
      </c>
      <c r="AA25" s="376"/>
      <c r="AB25" s="376"/>
      <c r="AC25" s="376"/>
      <c r="AD25" s="376"/>
      <c r="AE25" s="376"/>
      <c r="AF25" s="376"/>
      <c r="AG25" s="377"/>
      <c r="AH25" s="372">
        <v>206</v>
      </c>
      <c r="AI25" s="373"/>
      <c r="AJ25" s="373"/>
      <c r="AK25" s="373"/>
      <c r="AL25" s="374"/>
      <c r="AM25" s="372">
        <v>618000</v>
      </c>
      <c r="AN25" s="373"/>
      <c r="AO25" s="373"/>
      <c r="AP25" s="373"/>
      <c r="AQ25" s="373"/>
      <c r="AR25" s="374"/>
      <c r="AS25" s="372">
        <v>3000</v>
      </c>
      <c r="AT25" s="373"/>
      <c r="AU25" s="373"/>
      <c r="AV25" s="373"/>
      <c r="AW25" s="373"/>
      <c r="AX25" s="432"/>
      <c r="AY25" s="445" t="s">
        <v>166</v>
      </c>
      <c r="AZ25" s="446"/>
      <c r="BA25" s="446"/>
      <c r="BB25" s="446"/>
      <c r="BC25" s="446"/>
      <c r="BD25" s="446"/>
      <c r="BE25" s="446"/>
      <c r="BF25" s="446"/>
      <c r="BG25" s="446"/>
      <c r="BH25" s="446"/>
      <c r="BI25" s="446"/>
      <c r="BJ25" s="446"/>
      <c r="BK25" s="446"/>
      <c r="BL25" s="446"/>
      <c r="BM25" s="447"/>
      <c r="BN25" s="448">
        <v>15383162</v>
      </c>
      <c r="BO25" s="449"/>
      <c r="BP25" s="449"/>
      <c r="BQ25" s="449"/>
      <c r="BR25" s="449"/>
      <c r="BS25" s="449"/>
      <c r="BT25" s="449"/>
      <c r="BU25" s="450"/>
      <c r="BV25" s="448">
        <v>11119750</v>
      </c>
      <c r="BW25" s="449"/>
      <c r="BX25" s="449"/>
      <c r="BY25" s="449"/>
      <c r="BZ25" s="449"/>
      <c r="CA25" s="449"/>
      <c r="CB25" s="449"/>
      <c r="CC25" s="450"/>
      <c r="CD25" s="182"/>
      <c r="CE25" s="451"/>
      <c r="CF25" s="451"/>
      <c r="CG25" s="451"/>
      <c r="CH25" s="451"/>
      <c r="CI25" s="451"/>
      <c r="CJ25" s="451"/>
      <c r="CK25" s="451"/>
      <c r="CL25" s="451"/>
      <c r="CM25" s="451"/>
      <c r="CN25" s="451"/>
      <c r="CO25" s="451"/>
      <c r="CP25" s="451"/>
      <c r="CQ25" s="451"/>
      <c r="CR25" s="451"/>
      <c r="CS25" s="452"/>
      <c r="CT25" s="416"/>
      <c r="CU25" s="417"/>
      <c r="CV25" s="417"/>
      <c r="CW25" s="417"/>
      <c r="CX25" s="417"/>
      <c r="CY25" s="417"/>
      <c r="CZ25" s="417"/>
      <c r="DA25" s="418"/>
      <c r="DB25" s="416"/>
      <c r="DC25" s="417"/>
      <c r="DD25" s="417"/>
      <c r="DE25" s="417"/>
      <c r="DF25" s="417"/>
      <c r="DG25" s="417"/>
      <c r="DH25" s="417"/>
      <c r="DI25" s="418"/>
    </row>
    <row r="26" spans="1:113" ht="18.75" customHeight="1" x14ac:dyDescent="0.15">
      <c r="A26" s="169"/>
      <c r="B26" s="398"/>
      <c r="C26" s="399"/>
      <c r="D26" s="400"/>
      <c r="E26" s="375" t="s">
        <v>167</v>
      </c>
      <c r="F26" s="376"/>
      <c r="G26" s="376"/>
      <c r="H26" s="376"/>
      <c r="I26" s="376"/>
      <c r="J26" s="376"/>
      <c r="K26" s="377"/>
      <c r="L26" s="372">
        <v>1</v>
      </c>
      <c r="M26" s="373"/>
      <c r="N26" s="373"/>
      <c r="O26" s="373"/>
      <c r="P26" s="374"/>
      <c r="Q26" s="372">
        <v>6780</v>
      </c>
      <c r="R26" s="373"/>
      <c r="S26" s="373"/>
      <c r="T26" s="373"/>
      <c r="U26" s="373"/>
      <c r="V26" s="374"/>
      <c r="W26" s="462"/>
      <c r="X26" s="399"/>
      <c r="Y26" s="400"/>
      <c r="Z26" s="375" t="s">
        <v>168</v>
      </c>
      <c r="AA26" s="430"/>
      <c r="AB26" s="430"/>
      <c r="AC26" s="430"/>
      <c r="AD26" s="430"/>
      <c r="AE26" s="430"/>
      <c r="AF26" s="430"/>
      <c r="AG26" s="431"/>
      <c r="AH26" s="372">
        <v>92</v>
      </c>
      <c r="AI26" s="373"/>
      <c r="AJ26" s="373"/>
      <c r="AK26" s="373"/>
      <c r="AL26" s="374"/>
      <c r="AM26" s="372">
        <v>274436</v>
      </c>
      <c r="AN26" s="373"/>
      <c r="AO26" s="373"/>
      <c r="AP26" s="373"/>
      <c r="AQ26" s="373"/>
      <c r="AR26" s="374"/>
      <c r="AS26" s="372">
        <v>2983</v>
      </c>
      <c r="AT26" s="373"/>
      <c r="AU26" s="373"/>
      <c r="AV26" s="373"/>
      <c r="AW26" s="373"/>
      <c r="AX26" s="432"/>
      <c r="AY26" s="459" t="s">
        <v>169</v>
      </c>
      <c r="AZ26" s="379"/>
      <c r="BA26" s="379"/>
      <c r="BB26" s="379"/>
      <c r="BC26" s="379"/>
      <c r="BD26" s="379"/>
      <c r="BE26" s="379"/>
      <c r="BF26" s="379"/>
      <c r="BG26" s="379"/>
      <c r="BH26" s="379"/>
      <c r="BI26" s="379"/>
      <c r="BJ26" s="379"/>
      <c r="BK26" s="379"/>
      <c r="BL26" s="379"/>
      <c r="BM26" s="460"/>
      <c r="BN26" s="419" t="s">
        <v>122</v>
      </c>
      <c r="BO26" s="420"/>
      <c r="BP26" s="420"/>
      <c r="BQ26" s="420"/>
      <c r="BR26" s="420"/>
      <c r="BS26" s="420"/>
      <c r="BT26" s="420"/>
      <c r="BU26" s="421"/>
      <c r="BV26" s="419" t="s">
        <v>122</v>
      </c>
      <c r="BW26" s="420"/>
      <c r="BX26" s="420"/>
      <c r="BY26" s="420"/>
      <c r="BZ26" s="420"/>
      <c r="CA26" s="420"/>
      <c r="CB26" s="420"/>
      <c r="CC26" s="421"/>
      <c r="CD26" s="182"/>
      <c r="CE26" s="451"/>
      <c r="CF26" s="451"/>
      <c r="CG26" s="451"/>
      <c r="CH26" s="451"/>
      <c r="CI26" s="451"/>
      <c r="CJ26" s="451"/>
      <c r="CK26" s="451"/>
      <c r="CL26" s="451"/>
      <c r="CM26" s="451"/>
      <c r="CN26" s="451"/>
      <c r="CO26" s="451"/>
      <c r="CP26" s="451"/>
      <c r="CQ26" s="451"/>
      <c r="CR26" s="451"/>
      <c r="CS26" s="452"/>
      <c r="CT26" s="416"/>
      <c r="CU26" s="417"/>
      <c r="CV26" s="417"/>
      <c r="CW26" s="417"/>
      <c r="CX26" s="417"/>
      <c r="CY26" s="417"/>
      <c r="CZ26" s="417"/>
      <c r="DA26" s="418"/>
      <c r="DB26" s="416"/>
      <c r="DC26" s="417"/>
      <c r="DD26" s="417"/>
      <c r="DE26" s="417"/>
      <c r="DF26" s="417"/>
      <c r="DG26" s="417"/>
      <c r="DH26" s="417"/>
      <c r="DI26" s="418"/>
    </row>
    <row r="27" spans="1:113" ht="18.75" customHeight="1" thickBot="1" x14ac:dyDescent="0.2">
      <c r="A27" s="169"/>
      <c r="B27" s="398"/>
      <c r="C27" s="399"/>
      <c r="D27" s="400"/>
      <c r="E27" s="375" t="s">
        <v>170</v>
      </c>
      <c r="F27" s="376"/>
      <c r="G27" s="376"/>
      <c r="H27" s="376"/>
      <c r="I27" s="376"/>
      <c r="J27" s="376"/>
      <c r="K27" s="377"/>
      <c r="L27" s="372">
        <v>1</v>
      </c>
      <c r="M27" s="373"/>
      <c r="N27" s="373"/>
      <c r="O27" s="373"/>
      <c r="P27" s="374"/>
      <c r="Q27" s="372">
        <v>5640</v>
      </c>
      <c r="R27" s="373"/>
      <c r="S27" s="373"/>
      <c r="T27" s="373"/>
      <c r="U27" s="373"/>
      <c r="V27" s="374"/>
      <c r="W27" s="462"/>
      <c r="X27" s="399"/>
      <c r="Y27" s="400"/>
      <c r="Z27" s="375" t="s">
        <v>171</v>
      </c>
      <c r="AA27" s="376"/>
      <c r="AB27" s="376"/>
      <c r="AC27" s="376"/>
      <c r="AD27" s="376"/>
      <c r="AE27" s="376"/>
      <c r="AF27" s="376"/>
      <c r="AG27" s="377"/>
      <c r="AH27" s="372">
        <v>26</v>
      </c>
      <c r="AI27" s="373"/>
      <c r="AJ27" s="373"/>
      <c r="AK27" s="373"/>
      <c r="AL27" s="374"/>
      <c r="AM27" s="372">
        <v>91650</v>
      </c>
      <c r="AN27" s="373"/>
      <c r="AO27" s="373"/>
      <c r="AP27" s="373"/>
      <c r="AQ27" s="373"/>
      <c r="AR27" s="374"/>
      <c r="AS27" s="372">
        <v>3525</v>
      </c>
      <c r="AT27" s="373"/>
      <c r="AU27" s="373"/>
      <c r="AV27" s="373"/>
      <c r="AW27" s="373"/>
      <c r="AX27" s="432"/>
      <c r="AY27" s="456" t="s">
        <v>172</v>
      </c>
      <c r="AZ27" s="457"/>
      <c r="BA27" s="457"/>
      <c r="BB27" s="457"/>
      <c r="BC27" s="457"/>
      <c r="BD27" s="457"/>
      <c r="BE27" s="457"/>
      <c r="BF27" s="457"/>
      <c r="BG27" s="457"/>
      <c r="BH27" s="457"/>
      <c r="BI27" s="457"/>
      <c r="BJ27" s="457"/>
      <c r="BK27" s="457"/>
      <c r="BL27" s="457"/>
      <c r="BM27" s="458"/>
      <c r="BN27" s="453">
        <v>2037139</v>
      </c>
      <c r="BO27" s="454"/>
      <c r="BP27" s="454"/>
      <c r="BQ27" s="454"/>
      <c r="BR27" s="454"/>
      <c r="BS27" s="454"/>
      <c r="BT27" s="454"/>
      <c r="BU27" s="455"/>
      <c r="BV27" s="453">
        <v>2033936</v>
      </c>
      <c r="BW27" s="454"/>
      <c r="BX27" s="454"/>
      <c r="BY27" s="454"/>
      <c r="BZ27" s="454"/>
      <c r="CA27" s="454"/>
      <c r="CB27" s="454"/>
      <c r="CC27" s="455"/>
      <c r="CD27" s="184"/>
      <c r="CE27" s="451"/>
      <c r="CF27" s="451"/>
      <c r="CG27" s="451"/>
      <c r="CH27" s="451"/>
      <c r="CI27" s="451"/>
      <c r="CJ27" s="451"/>
      <c r="CK27" s="451"/>
      <c r="CL27" s="451"/>
      <c r="CM27" s="451"/>
      <c r="CN27" s="451"/>
      <c r="CO27" s="451"/>
      <c r="CP27" s="451"/>
      <c r="CQ27" s="451"/>
      <c r="CR27" s="451"/>
      <c r="CS27" s="452"/>
      <c r="CT27" s="416"/>
      <c r="CU27" s="417"/>
      <c r="CV27" s="417"/>
      <c r="CW27" s="417"/>
      <c r="CX27" s="417"/>
      <c r="CY27" s="417"/>
      <c r="CZ27" s="417"/>
      <c r="DA27" s="418"/>
      <c r="DB27" s="416"/>
      <c r="DC27" s="417"/>
      <c r="DD27" s="417"/>
      <c r="DE27" s="417"/>
      <c r="DF27" s="417"/>
      <c r="DG27" s="417"/>
      <c r="DH27" s="417"/>
      <c r="DI27" s="418"/>
    </row>
    <row r="28" spans="1:113" ht="18.75" customHeight="1" x14ac:dyDescent="0.15">
      <c r="A28" s="169"/>
      <c r="B28" s="398"/>
      <c r="C28" s="399"/>
      <c r="D28" s="400"/>
      <c r="E28" s="375" t="s">
        <v>173</v>
      </c>
      <c r="F28" s="376"/>
      <c r="G28" s="376"/>
      <c r="H28" s="376"/>
      <c r="I28" s="376"/>
      <c r="J28" s="376"/>
      <c r="K28" s="377"/>
      <c r="L28" s="372">
        <v>1</v>
      </c>
      <c r="M28" s="373"/>
      <c r="N28" s="373"/>
      <c r="O28" s="373"/>
      <c r="P28" s="374"/>
      <c r="Q28" s="372">
        <v>5060</v>
      </c>
      <c r="R28" s="373"/>
      <c r="S28" s="373"/>
      <c r="T28" s="373"/>
      <c r="U28" s="373"/>
      <c r="V28" s="374"/>
      <c r="W28" s="462"/>
      <c r="X28" s="399"/>
      <c r="Y28" s="400"/>
      <c r="Z28" s="375" t="s">
        <v>174</v>
      </c>
      <c r="AA28" s="376"/>
      <c r="AB28" s="376"/>
      <c r="AC28" s="376"/>
      <c r="AD28" s="376"/>
      <c r="AE28" s="376"/>
      <c r="AF28" s="376"/>
      <c r="AG28" s="377"/>
      <c r="AH28" s="372" t="s">
        <v>122</v>
      </c>
      <c r="AI28" s="373"/>
      <c r="AJ28" s="373"/>
      <c r="AK28" s="373"/>
      <c r="AL28" s="374"/>
      <c r="AM28" s="372" t="s">
        <v>122</v>
      </c>
      <c r="AN28" s="373"/>
      <c r="AO28" s="373"/>
      <c r="AP28" s="373"/>
      <c r="AQ28" s="373"/>
      <c r="AR28" s="374"/>
      <c r="AS28" s="372" t="s">
        <v>122</v>
      </c>
      <c r="AT28" s="373"/>
      <c r="AU28" s="373"/>
      <c r="AV28" s="373"/>
      <c r="AW28" s="373"/>
      <c r="AX28" s="432"/>
      <c r="AY28" s="436" t="s">
        <v>175</v>
      </c>
      <c r="AZ28" s="437"/>
      <c r="BA28" s="437"/>
      <c r="BB28" s="438"/>
      <c r="BC28" s="445" t="s">
        <v>46</v>
      </c>
      <c r="BD28" s="446"/>
      <c r="BE28" s="446"/>
      <c r="BF28" s="446"/>
      <c r="BG28" s="446"/>
      <c r="BH28" s="446"/>
      <c r="BI28" s="446"/>
      <c r="BJ28" s="446"/>
      <c r="BK28" s="446"/>
      <c r="BL28" s="446"/>
      <c r="BM28" s="447"/>
      <c r="BN28" s="448">
        <v>9308897</v>
      </c>
      <c r="BO28" s="449"/>
      <c r="BP28" s="449"/>
      <c r="BQ28" s="449"/>
      <c r="BR28" s="449"/>
      <c r="BS28" s="449"/>
      <c r="BT28" s="449"/>
      <c r="BU28" s="450"/>
      <c r="BV28" s="448">
        <v>10016934</v>
      </c>
      <c r="BW28" s="449"/>
      <c r="BX28" s="449"/>
      <c r="BY28" s="449"/>
      <c r="BZ28" s="449"/>
      <c r="CA28" s="449"/>
      <c r="CB28" s="449"/>
      <c r="CC28" s="450"/>
      <c r="CD28" s="182"/>
      <c r="CE28" s="451"/>
      <c r="CF28" s="451"/>
      <c r="CG28" s="451"/>
      <c r="CH28" s="451"/>
      <c r="CI28" s="451"/>
      <c r="CJ28" s="451"/>
      <c r="CK28" s="451"/>
      <c r="CL28" s="451"/>
      <c r="CM28" s="451"/>
      <c r="CN28" s="451"/>
      <c r="CO28" s="451"/>
      <c r="CP28" s="451"/>
      <c r="CQ28" s="451"/>
      <c r="CR28" s="451"/>
      <c r="CS28" s="452"/>
      <c r="CT28" s="416"/>
      <c r="CU28" s="417"/>
      <c r="CV28" s="417"/>
      <c r="CW28" s="417"/>
      <c r="CX28" s="417"/>
      <c r="CY28" s="417"/>
      <c r="CZ28" s="417"/>
      <c r="DA28" s="418"/>
      <c r="DB28" s="416"/>
      <c r="DC28" s="417"/>
      <c r="DD28" s="417"/>
      <c r="DE28" s="417"/>
      <c r="DF28" s="417"/>
      <c r="DG28" s="417"/>
      <c r="DH28" s="417"/>
      <c r="DI28" s="418"/>
    </row>
    <row r="29" spans="1:113" ht="18.75" customHeight="1" x14ac:dyDescent="0.15">
      <c r="A29" s="169"/>
      <c r="B29" s="398"/>
      <c r="C29" s="399"/>
      <c r="D29" s="400"/>
      <c r="E29" s="375" t="s">
        <v>176</v>
      </c>
      <c r="F29" s="376"/>
      <c r="G29" s="376"/>
      <c r="H29" s="376"/>
      <c r="I29" s="376"/>
      <c r="J29" s="376"/>
      <c r="K29" s="377"/>
      <c r="L29" s="372">
        <v>22</v>
      </c>
      <c r="M29" s="373"/>
      <c r="N29" s="373"/>
      <c r="O29" s="373"/>
      <c r="P29" s="374"/>
      <c r="Q29" s="372">
        <v>4480</v>
      </c>
      <c r="R29" s="373"/>
      <c r="S29" s="373"/>
      <c r="T29" s="373"/>
      <c r="U29" s="373"/>
      <c r="V29" s="374"/>
      <c r="W29" s="463"/>
      <c r="X29" s="464"/>
      <c r="Y29" s="465"/>
      <c r="Z29" s="375" t="s">
        <v>177</v>
      </c>
      <c r="AA29" s="376"/>
      <c r="AB29" s="376"/>
      <c r="AC29" s="376"/>
      <c r="AD29" s="376"/>
      <c r="AE29" s="376"/>
      <c r="AF29" s="376"/>
      <c r="AG29" s="377"/>
      <c r="AH29" s="372">
        <v>1018</v>
      </c>
      <c r="AI29" s="373"/>
      <c r="AJ29" s="373"/>
      <c r="AK29" s="373"/>
      <c r="AL29" s="374"/>
      <c r="AM29" s="372">
        <v>3177762</v>
      </c>
      <c r="AN29" s="373"/>
      <c r="AO29" s="373"/>
      <c r="AP29" s="373"/>
      <c r="AQ29" s="373"/>
      <c r="AR29" s="374"/>
      <c r="AS29" s="372">
        <v>3122</v>
      </c>
      <c r="AT29" s="373"/>
      <c r="AU29" s="373"/>
      <c r="AV29" s="373"/>
      <c r="AW29" s="373"/>
      <c r="AX29" s="432"/>
      <c r="AY29" s="439"/>
      <c r="AZ29" s="440"/>
      <c r="BA29" s="440"/>
      <c r="BB29" s="441"/>
      <c r="BC29" s="433" t="s">
        <v>178</v>
      </c>
      <c r="BD29" s="434"/>
      <c r="BE29" s="434"/>
      <c r="BF29" s="434"/>
      <c r="BG29" s="434"/>
      <c r="BH29" s="434"/>
      <c r="BI29" s="434"/>
      <c r="BJ29" s="434"/>
      <c r="BK29" s="434"/>
      <c r="BL29" s="434"/>
      <c r="BM29" s="435"/>
      <c r="BN29" s="419">
        <v>1397276</v>
      </c>
      <c r="BO29" s="420"/>
      <c r="BP29" s="420"/>
      <c r="BQ29" s="420"/>
      <c r="BR29" s="420"/>
      <c r="BS29" s="420"/>
      <c r="BT29" s="420"/>
      <c r="BU29" s="421"/>
      <c r="BV29" s="419">
        <v>1441605</v>
      </c>
      <c r="BW29" s="420"/>
      <c r="BX29" s="420"/>
      <c r="BY29" s="420"/>
      <c r="BZ29" s="420"/>
      <c r="CA29" s="420"/>
      <c r="CB29" s="420"/>
      <c r="CC29" s="421"/>
      <c r="CD29" s="184"/>
      <c r="CE29" s="451"/>
      <c r="CF29" s="451"/>
      <c r="CG29" s="451"/>
      <c r="CH29" s="451"/>
      <c r="CI29" s="451"/>
      <c r="CJ29" s="451"/>
      <c r="CK29" s="451"/>
      <c r="CL29" s="451"/>
      <c r="CM29" s="451"/>
      <c r="CN29" s="451"/>
      <c r="CO29" s="451"/>
      <c r="CP29" s="451"/>
      <c r="CQ29" s="451"/>
      <c r="CR29" s="451"/>
      <c r="CS29" s="452"/>
      <c r="CT29" s="416"/>
      <c r="CU29" s="417"/>
      <c r="CV29" s="417"/>
      <c r="CW29" s="417"/>
      <c r="CX29" s="417"/>
      <c r="CY29" s="417"/>
      <c r="CZ29" s="417"/>
      <c r="DA29" s="418"/>
      <c r="DB29" s="416"/>
      <c r="DC29" s="417"/>
      <c r="DD29" s="417"/>
      <c r="DE29" s="417"/>
      <c r="DF29" s="417"/>
      <c r="DG29" s="417"/>
      <c r="DH29" s="417"/>
      <c r="DI29" s="418"/>
    </row>
    <row r="30" spans="1:113" ht="18.75" customHeight="1" thickBot="1" x14ac:dyDescent="0.2">
      <c r="A30" s="169"/>
      <c r="B30" s="401"/>
      <c r="C30" s="402"/>
      <c r="D30" s="403"/>
      <c r="E30" s="380"/>
      <c r="F30" s="381"/>
      <c r="G30" s="381"/>
      <c r="H30" s="381"/>
      <c r="I30" s="381"/>
      <c r="J30" s="381"/>
      <c r="K30" s="382"/>
      <c r="L30" s="383"/>
      <c r="M30" s="384"/>
      <c r="N30" s="384"/>
      <c r="O30" s="384"/>
      <c r="P30" s="385"/>
      <c r="Q30" s="383"/>
      <c r="R30" s="384"/>
      <c r="S30" s="384"/>
      <c r="T30" s="384"/>
      <c r="U30" s="384"/>
      <c r="V30" s="385"/>
      <c r="W30" s="386" t="s">
        <v>179</v>
      </c>
      <c r="X30" s="387"/>
      <c r="Y30" s="387"/>
      <c r="Z30" s="387"/>
      <c r="AA30" s="387"/>
      <c r="AB30" s="387"/>
      <c r="AC30" s="387"/>
      <c r="AD30" s="387"/>
      <c r="AE30" s="387"/>
      <c r="AF30" s="387"/>
      <c r="AG30" s="388"/>
      <c r="AH30" s="389">
        <v>98.3</v>
      </c>
      <c r="AI30" s="390"/>
      <c r="AJ30" s="390"/>
      <c r="AK30" s="390"/>
      <c r="AL30" s="390"/>
      <c r="AM30" s="390"/>
      <c r="AN30" s="390"/>
      <c r="AO30" s="390"/>
      <c r="AP30" s="390"/>
      <c r="AQ30" s="390"/>
      <c r="AR30" s="390"/>
      <c r="AS30" s="390"/>
      <c r="AT30" s="390"/>
      <c r="AU30" s="390"/>
      <c r="AV30" s="390"/>
      <c r="AW30" s="390"/>
      <c r="AX30" s="391"/>
      <c r="AY30" s="442"/>
      <c r="AZ30" s="443"/>
      <c r="BA30" s="443"/>
      <c r="BB30" s="444"/>
      <c r="BC30" s="392" t="s">
        <v>48</v>
      </c>
      <c r="BD30" s="393"/>
      <c r="BE30" s="393"/>
      <c r="BF30" s="393"/>
      <c r="BG30" s="393"/>
      <c r="BH30" s="393"/>
      <c r="BI30" s="393"/>
      <c r="BJ30" s="393"/>
      <c r="BK30" s="393"/>
      <c r="BL30" s="393"/>
      <c r="BM30" s="394"/>
      <c r="BN30" s="453">
        <v>3181312</v>
      </c>
      <c r="BO30" s="454"/>
      <c r="BP30" s="454"/>
      <c r="BQ30" s="454"/>
      <c r="BR30" s="454"/>
      <c r="BS30" s="454"/>
      <c r="BT30" s="454"/>
      <c r="BU30" s="455"/>
      <c r="BV30" s="453">
        <v>3824296</v>
      </c>
      <c r="BW30" s="454"/>
      <c r="BX30" s="454"/>
      <c r="BY30" s="454"/>
      <c r="BZ30" s="454"/>
      <c r="CA30" s="454"/>
      <c r="CB30" s="454"/>
      <c r="CC30" s="455"/>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15">
      <c r="A31" s="169"/>
      <c r="B31" s="191"/>
      <c r="DI31" s="192"/>
    </row>
    <row r="32" spans="1:113" ht="13.5" customHeight="1" x14ac:dyDescent="0.15">
      <c r="A32" s="169"/>
      <c r="B32" s="193"/>
      <c r="C32" s="378" t="s">
        <v>180</v>
      </c>
      <c r="D32" s="378"/>
      <c r="E32" s="378"/>
      <c r="F32" s="378"/>
      <c r="G32" s="378"/>
      <c r="H32" s="378"/>
      <c r="I32" s="378"/>
      <c r="J32" s="378"/>
      <c r="K32" s="378"/>
      <c r="L32" s="378"/>
      <c r="M32" s="378"/>
      <c r="N32" s="378"/>
      <c r="O32" s="378"/>
      <c r="P32" s="378"/>
      <c r="Q32" s="378"/>
      <c r="R32" s="378"/>
      <c r="S32" s="378"/>
      <c r="U32" s="379" t="s">
        <v>181</v>
      </c>
      <c r="V32" s="379"/>
      <c r="W32" s="379"/>
      <c r="X32" s="379"/>
      <c r="Y32" s="379"/>
      <c r="Z32" s="379"/>
      <c r="AA32" s="379"/>
      <c r="AB32" s="379"/>
      <c r="AC32" s="379"/>
      <c r="AD32" s="379"/>
      <c r="AE32" s="379"/>
      <c r="AF32" s="379"/>
      <c r="AG32" s="379"/>
      <c r="AH32" s="379"/>
      <c r="AI32" s="379"/>
      <c r="AJ32" s="379"/>
      <c r="AK32" s="379"/>
      <c r="AM32" s="379" t="s">
        <v>182</v>
      </c>
      <c r="AN32" s="379"/>
      <c r="AO32" s="379"/>
      <c r="AP32" s="379"/>
      <c r="AQ32" s="379"/>
      <c r="AR32" s="379"/>
      <c r="AS32" s="379"/>
      <c r="AT32" s="379"/>
      <c r="AU32" s="379"/>
      <c r="AV32" s="379"/>
      <c r="AW32" s="379"/>
      <c r="AX32" s="379"/>
      <c r="AY32" s="379"/>
      <c r="AZ32" s="379"/>
      <c r="BA32" s="379"/>
      <c r="BB32" s="379"/>
      <c r="BC32" s="379"/>
      <c r="BE32" s="379" t="s">
        <v>183</v>
      </c>
      <c r="BF32" s="379"/>
      <c r="BG32" s="379"/>
      <c r="BH32" s="379"/>
      <c r="BI32" s="379"/>
      <c r="BJ32" s="379"/>
      <c r="BK32" s="379"/>
      <c r="BL32" s="379"/>
      <c r="BM32" s="379"/>
      <c r="BN32" s="379"/>
      <c r="BO32" s="379"/>
      <c r="BP32" s="379"/>
      <c r="BQ32" s="379"/>
      <c r="BR32" s="379"/>
      <c r="BS32" s="379"/>
      <c r="BT32" s="379"/>
      <c r="BU32" s="379"/>
      <c r="BW32" s="379" t="s">
        <v>184</v>
      </c>
      <c r="BX32" s="379"/>
      <c r="BY32" s="379"/>
      <c r="BZ32" s="379"/>
      <c r="CA32" s="379"/>
      <c r="CB32" s="379"/>
      <c r="CC32" s="379"/>
      <c r="CD32" s="379"/>
      <c r="CE32" s="379"/>
      <c r="CF32" s="379"/>
      <c r="CG32" s="379"/>
      <c r="CH32" s="379"/>
      <c r="CI32" s="379"/>
      <c r="CJ32" s="379"/>
      <c r="CK32" s="379"/>
      <c r="CL32" s="379"/>
      <c r="CM32" s="379"/>
      <c r="CO32" s="379" t="s">
        <v>185</v>
      </c>
      <c r="CP32" s="379"/>
      <c r="CQ32" s="379"/>
      <c r="CR32" s="379"/>
      <c r="CS32" s="379"/>
      <c r="CT32" s="379"/>
      <c r="CU32" s="379"/>
      <c r="CV32" s="379"/>
      <c r="CW32" s="379"/>
      <c r="CX32" s="379"/>
      <c r="CY32" s="379"/>
      <c r="CZ32" s="379"/>
      <c r="DA32" s="379"/>
      <c r="DB32" s="379"/>
      <c r="DC32" s="379"/>
      <c r="DD32" s="379"/>
      <c r="DE32" s="379"/>
      <c r="DI32" s="192"/>
    </row>
    <row r="33" spans="1:113" ht="13.5" customHeight="1" x14ac:dyDescent="0.15">
      <c r="A33" s="169"/>
      <c r="B33" s="193"/>
      <c r="C33" s="371" t="s">
        <v>186</v>
      </c>
      <c r="D33" s="371"/>
      <c r="E33" s="370" t="s">
        <v>187</v>
      </c>
      <c r="F33" s="370"/>
      <c r="G33" s="370"/>
      <c r="H33" s="370"/>
      <c r="I33" s="370"/>
      <c r="J33" s="370"/>
      <c r="K33" s="370"/>
      <c r="L33" s="370"/>
      <c r="M33" s="370"/>
      <c r="N33" s="370"/>
      <c r="O33" s="370"/>
      <c r="P33" s="370"/>
      <c r="Q33" s="370"/>
      <c r="R33" s="370"/>
      <c r="S33" s="370"/>
      <c r="T33" s="194"/>
      <c r="U33" s="371" t="s">
        <v>186</v>
      </c>
      <c r="V33" s="371"/>
      <c r="W33" s="370" t="s">
        <v>187</v>
      </c>
      <c r="X33" s="370"/>
      <c r="Y33" s="370"/>
      <c r="Z33" s="370"/>
      <c r="AA33" s="370"/>
      <c r="AB33" s="370"/>
      <c r="AC33" s="370"/>
      <c r="AD33" s="370"/>
      <c r="AE33" s="370"/>
      <c r="AF33" s="370"/>
      <c r="AG33" s="370"/>
      <c r="AH33" s="370"/>
      <c r="AI33" s="370"/>
      <c r="AJ33" s="370"/>
      <c r="AK33" s="370"/>
      <c r="AL33" s="194"/>
      <c r="AM33" s="371" t="s">
        <v>186</v>
      </c>
      <c r="AN33" s="371"/>
      <c r="AO33" s="370" t="s">
        <v>187</v>
      </c>
      <c r="AP33" s="370"/>
      <c r="AQ33" s="370"/>
      <c r="AR33" s="370"/>
      <c r="AS33" s="370"/>
      <c r="AT33" s="370"/>
      <c r="AU33" s="370"/>
      <c r="AV33" s="370"/>
      <c r="AW33" s="370"/>
      <c r="AX33" s="370"/>
      <c r="AY33" s="370"/>
      <c r="AZ33" s="370"/>
      <c r="BA33" s="370"/>
      <c r="BB33" s="370"/>
      <c r="BC33" s="370"/>
      <c r="BD33" s="195"/>
      <c r="BE33" s="370" t="s">
        <v>188</v>
      </c>
      <c r="BF33" s="370"/>
      <c r="BG33" s="370" t="s">
        <v>189</v>
      </c>
      <c r="BH33" s="370"/>
      <c r="BI33" s="370"/>
      <c r="BJ33" s="370"/>
      <c r="BK33" s="370"/>
      <c r="BL33" s="370"/>
      <c r="BM33" s="370"/>
      <c r="BN33" s="370"/>
      <c r="BO33" s="370"/>
      <c r="BP33" s="370"/>
      <c r="BQ33" s="370"/>
      <c r="BR33" s="370"/>
      <c r="BS33" s="370"/>
      <c r="BT33" s="370"/>
      <c r="BU33" s="370"/>
      <c r="BV33" s="195"/>
      <c r="BW33" s="371" t="s">
        <v>188</v>
      </c>
      <c r="BX33" s="371"/>
      <c r="BY33" s="370" t="s">
        <v>190</v>
      </c>
      <c r="BZ33" s="370"/>
      <c r="CA33" s="370"/>
      <c r="CB33" s="370"/>
      <c r="CC33" s="370"/>
      <c r="CD33" s="370"/>
      <c r="CE33" s="370"/>
      <c r="CF33" s="370"/>
      <c r="CG33" s="370"/>
      <c r="CH33" s="370"/>
      <c r="CI33" s="370"/>
      <c r="CJ33" s="370"/>
      <c r="CK33" s="370"/>
      <c r="CL33" s="370"/>
      <c r="CM33" s="370"/>
      <c r="CN33" s="194"/>
      <c r="CO33" s="371" t="s">
        <v>186</v>
      </c>
      <c r="CP33" s="371"/>
      <c r="CQ33" s="370" t="s">
        <v>191</v>
      </c>
      <c r="CR33" s="370"/>
      <c r="CS33" s="370"/>
      <c r="CT33" s="370"/>
      <c r="CU33" s="370"/>
      <c r="CV33" s="370"/>
      <c r="CW33" s="370"/>
      <c r="CX33" s="370"/>
      <c r="CY33" s="370"/>
      <c r="CZ33" s="370"/>
      <c r="DA33" s="370"/>
      <c r="DB33" s="370"/>
      <c r="DC33" s="370"/>
      <c r="DD33" s="370"/>
      <c r="DE33" s="370"/>
      <c r="DF33" s="194"/>
      <c r="DG33" s="369" t="s">
        <v>192</v>
      </c>
      <c r="DH33" s="369"/>
      <c r="DI33" s="196"/>
    </row>
    <row r="34" spans="1:113" ht="32.25" customHeight="1" x14ac:dyDescent="0.15">
      <c r="A34" s="169"/>
      <c r="B34" s="193"/>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69"/>
      <c r="U34" s="367">
        <f>IF(W34="","",MAX(C34:D43)+1)</f>
        <v>3</v>
      </c>
      <c r="V34" s="367"/>
      <c r="W34" s="368" t="str">
        <f>IF('各会計、関係団体の財政状況及び健全化判断比率'!B28="","",'各会計、関係団体の財政状況及び健全化判断比率'!B28)</f>
        <v>国民健康保険特別会計</v>
      </c>
      <c r="X34" s="368"/>
      <c r="Y34" s="368"/>
      <c r="Z34" s="368"/>
      <c r="AA34" s="368"/>
      <c r="AB34" s="368"/>
      <c r="AC34" s="368"/>
      <c r="AD34" s="368"/>
      <c r="AE34" s="368"/>
      <c r="AF34" s="368"/>
      <c r="AG34" s="368"/>
      <c r="AH34" s="368"/>
      <c r="AI34" s="368"/>
      <c r="AJ34" s="368"/>
      <c r="AK34" s="368"/>
      <c r="AL34" s="169"/>
      <c r="AM34" s="367">
        <f>IF(AO34="","",MAX(C34:D43,U34:V43)+1)</f>
        <v>7</v>
      </c>
      <c r="AN34" s="367"/>
      <c r="AO34" s="368" t="str">
        <f>IF('各会計、関係団体の財政状況及び健全化判断比率'!B32="","",'各会計、関係団体の財政状況及び健全化判断比率'!B32)</f>
        <v>病院事業会計</v>
      </c>
      <c r="AP34" s="368"/>
      <c r="AQ34" s="368"/>
      <c r="AR34" s="368"/>
      <c r="AS34" s="368"/>
      <c r="AT34" s="368"/>
      <c r="AU34" s="368"/>
      <c r="AV34" s="368"/>
      <c r="AW34" s="368"/>
      <c r="AX34" s="368"/>
      <c r="AY34" s="368"/>
      <c r="AZ34" s="368"/>
      <c r="BA34" s="368"/>
      <c r="BB34" s="368"/>
      <c r="BC34" s="368"/>
      <c r="BD34" s="169"/>
      <c r="BE34" s="367" t="str">
        <f>IF(BG34="","",MAX(C34:D43,U34:V43,AM34:AN43)+1)</f>
        <v/>
      </c>
      <c r="BF34" s="367"/>
      <c r="BG34" s="368"/>
      <c r="BH34" s="368"/>
      <c r="BI34" s="368"/>
      <c r="BJ34" s="368"/>
      <c r="BK34" s="368"/>
      <c r="BL34" s="368"/>
      <c r="BM34" s="368"/>
      <c r="BN34" s="368"/>
      <c r="BO34" s="368"/>
      <c r="BP34" s="368"/>
      <c r="BQ34" s="368"/>
      <c r="BR34" s="368"/>
      <c r="BS34" s="368"/>
      <c r="BT34" s="368"/>
      <c r="BU34" s="368"/>
      <c r="BV34" s="169"/>
      <c r="BW34" s="367">
        <f>IF(BY34="","",MAX(C34:D43,U34:V43,AM34:AN43,BE34:BF43)+1)</f>
        <v>10</v>
      </c>
      <c r="BX34" s="367"/>
      <c r="BY34" s="368" t="str">
        <f>IF('各会計、関係団体の財政状況及び健全化判断比率'!B68="","",'各会計、関係団体の財政状況及び健全化判断比率'!B68)</f>
        <v>わたらい老人福祉施設組合（一般会計）</v>
      </c>
      <c r="BZ34" s="368"/>
      <c r="CA34" s="368"/>
      <c r="CB34" s="368"/>
      <c r="CC34" s="368"/>
      <c r="CD34" s="368"/>
      <c r="CE34" s="368"/>
      <c r="CF34" s="368"/>
      <c r="CG34" s="368"/>
      <c r="CH34" s="368"/>
      <c r="CI34" s="368"/>
      <c r="CJ34" s="368"/>
      <c r="CK34" s="368"/>
      <c r="CL34" s="368"/>
      <c r="CM34" s="368"/>
      <c r="CN34" s="169"/>
      <c r="CO34" s="367">
        <f>IF(CQ34="","",MAX(C34:D43,U34:V43,AM34:AN43,BE34:BF43,BW34:BX43)+1)</f>
        <v>20</v>
      </c>
      <c r="CP34" s="367"/>
      <c r="CQ34" s="368" t="str">
        <f>IF('各会計、関係団体の財政状況及び健全化判断比率'!BS7="","",'各会計、関係団体の財政状況及び健全化判断比率'!BS7)</f>
        <v>伊勢志摩総合地方卸売市場</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
      </c>
      <c r="DH34" s="365"/>
      <c r="DI34" s="196"/>
    </row>
    <row r="35" spans="1:113" ht="32.25" customHeight="1" x14ac:dyDescent="0.15">
      <c r="A35" s="169"/>
      <c r="B35" s="193"/>
      <c r="C35" s="367">
        <f>IF(E35="","",C34+1)</f>
        <v>2</v>
      </c>
      <c r="D35" s="367"/>
      <c r="E35" s="368" t="str">
        <f>IF('各会計、関係団体の財政状況及び健全化判断比率'!B8="","",'各会計、関係団体の財政状況及び健全化判断比率'!B8)</f>
        <v>土地取得特別会計</v>
      </c>
      <c r="F35" s="368"/>
      <c r="G35" s="368"/>
      <c r="H35" s="368"/>
      <c r="I35" s="368"/>
      <c r="J35" s="368"/>
      <c r="K35" s="368"/>
      <c r="L35" s="368"/>
      <c r="M35" s="368"/>
      <c r="N35" s="368"/>
      <c r="O35" s="368"/>
      <c r="P35" s="368"/>
      <c r="Q35" s="368"/>
      <c r="R35" s="368"/>
      <c r="S35" s="368"/>
      <c r="T35" s="169"/>
      <c r="U35" s="367">
        <f>IF(W35="","",U34+1)</f>
        <v>4</v>
      </c>
      <c r="V35" s="367"/>
      <c r="W35" s="368" t="str">
        <f>IF('各会計、関係団体の財政状況及び健全化判断比率'!B29="","",'各会計、関係団体の財政状況及び健全化判断比率'!B29)</f>
        <v>後期高齢者医療特別会計</v>
      </c>
      <c r="X35" s="368"/>
      <c r="Y35" s="368"/>
      <c r="Z35" s="368"/>
      <c r="AA35" s="368"/>
      <c r="AB35" s="368"/>
      <c r="AC35" s="368"/>
      <c r="AD35" s="368"/>
      <c r="AE35" s="368"/>
      <c r="AF35" s="368"/>
      <c r="AG35" s="368"/>
      <c r="AH35" s="368"/>
      <c r="AI35" s="368"/>
      <c r="AJ35" s="368"/>
      <c r="AK35" s="368"/>
      <c r="AL35" s="169"/>
      <c r="AM35" s="367">
        <f t="shared" ref="AM35:AM43" si="0">IF(AO35="","",AM34+1)</f>
        <v>8</v>
      </c>
      <c r="AN35" s="367"/>
      <c r="AO35" s="368" t="str">
        <f>IF('各会計、関係団体の財政状況及び健全化判断比率'!B33="","",'各会計、関係団体の財政状況及び健全化判断比率'!B33)</f>
        <v>水道事業会計</v>
      </c>
      <c r="AP35" s="368"/>
      <c r="AQ35" s="368"/>
      <c r="AR35" s="368"/>
      <c r="AS35" s="368"/>
      <c r="AT35" s="368"/>
      <c r="AU35" s="368"/>
      <c r="AV35" s="368"/>
      <c r="AW35" s="368"/>
      <c r="AX35" s="368"/>
      <c r="AY35" s="368"/>
      <c r="AZ35" s="368"/>
      <c r="BA35" s="368"/>
      <c r="BB35" s="368"/>
      <c r="BC35" s="368"/>
      <c r="BD35" s="169"/>
      <c r="BE35" s="367" t="str">
        <f t="shared" ref="BE35:BE43" si="1">IF(BG35="","",BE34+1)</f>
        <v/>
      </c>
      <c r="BF35" s="367"/>
      <c r="BG35" s="368"/>
      <c r="BH35" s="368"/>
      <c r="BI35" s="368"/>
      <c r="BJ35" s="368"/>
      <c r="BK35" s="368"/>
      <c r="BL35" s="368"/>
      <c r="BM35" s="368"/>
      <c r="BN35" s="368"/>
      <c r="BO35" s="368"/>
      <c r="BP35" s="368"/>
      <c r="BQ35" s="368"/>
      <c r="BR35" s="368"/>
      <c r="BS35" s="368"/>
      <c r="BT35" s="368"/>
      <c r="BU35" s="368"/>
      <c r="BV35" s="169"/>
      <c r="BW35" s="367">
        <f t="shared" ref="BW35:BW43" si="2">IF(BY35="","",BW34+1)</f>
        <v>11</v>
      </c>
      <c r="BX35" s="367"/>
      <c r="BY35" s="368" t="str">
        <f>IF('各会計、関係団体の財政状況及び健全化判断比率'!B69="","",'各会計、関係団体の財政状況及び健全化判断比率'!B69)</f>
        <v>わたらい老人福祉施設組合（特別養護老人ホーム高砂寮特別会計）</v>
      </c>
      <c r="BZ35" s="368"/>
      <c r="CA35" s="368"/>
      <c r="CB35" s="368"/>
      <c r="CC35" s="368"/>
      <c r="CD35" s="368"/>
      <c r="CE35" s="368"/>
      <c r="CF35" s="368"/>
      <c r="CG35" s="368"/>
      <c r="CH35" s="368"/>
      <c r="CI35" s="368"/>
      <c r="CJ35" s="368"/>
      <c r="CK35" s="368"/>
      <c r="CL35" s="368"/>
      <c r="CM35" s="368"/>
      <c r="CN35" s="169"/>
      <c r="CO35" s="367" t="str">
        <f t="shared" ref="CO35:CO43" si="3">IF(CQ35="","",CO34+1)</f>
        <v/>
      </c>
      <c r="CP35" s="367"/>
      <c r="CQ35" s="368" t="str">
        <f>IF('各会計、関係団体の財政状況及び健全化判断比率'!BS8="","",'各会計、関係団体の財政状況及び健全化判断比率'!BS8)</f>
        <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196"/>
    </row>
    <row r="36" spans="1:113" ht="32.25" customHeight="1" x14ac:dyDescent="0.15">
      <c r="A36" s="169"/>
      <c r="B36" s="193"/>
      <c r="C36" s="367" t="str">
        <f>IF(E36="","",C35+1)</f>
        <v/>
      </c>
      <c r="D36" s="367"/>
      <c r="E36" s="368" t="str">
        <f>IF('各会計、関係団体の財政状況及び健全化判断比率'!B9="","",'各会計、関係団体の財政状況及び健全化判断比率'!B9)</f>
        <v/>
      </c>
      <c r="F36" s="368"/>
      <c r="G36" s="368"/>
      <c r="H36" s="368"/>
      <c r="I36" s="368"/>
      <c r="J36" s="368"/>
      <c r="K36" s="368"/>
      <c r="L36" s="368"/>
      <c r="M36" s="368"/>
      <c r="N36" s="368"/>
      <c r="O36" s="368"/>
      <c r="P36" s="368"/>
      <c r="Q36" s="368"/>
      <c r="R36" s="368"/>
      <c r="S36" s="368"/>
      <c r="T36" s="169"/>
      <c r="U36" s="367">
        <f t="shared" ref="U36:U43" si="4">IF(W36="","",U35+1)</f>
        <v>5</v>
      </c>
      <c r="V36" s="367"/>
      <c r="W36" s="368" t="str">
        <f>IF('各会計、関係団体の財政状況及び健全化判断比率'!B30="","",'各会計、関係団体の財政状況及び健全化判断比率'!B30)</f>
        <v>介護保険特別会計</v>
      </c>
      <c r="X36" s="368"/>
      <c r="Y36" s="368"/>
      <c r="Z36" s="368"/>
      <c r="AA36" s="368"/>
      <c r="AB36" s="368"/>
      <c r="AC36" s="368"/>
      <c r="AD36" s="368"/>
      <c r="AE36" s="368"/>
      <c r="AF36" s="368"/>
      <c r="AG36" s="368"/>
      <c r="AH36" s="368"/>
      <c r="AI36" s="368"/>
      <c r="AJ36" s="368"/>
      <c r="AK36" s="368"/>
      <c r="AL36" s="169"/>
      <c r="AM36" s="367">
        <f t="shared" si="0"/>
        <v>9</v>
      </c>
      <c r="AN36" s="367"/>
      <c r="AO36" s="368" t="str">
        <f>IF('各会計、関係団体の財政状況及び健全化判断比率'!B34="","",'各会計、関係団体の財政状況及び健全化判断比率'!B34)</f>
        <v>下水道事業会計</v>
      </c>
      <c r="AP36" s="368"/>
      <c r="AQ36" s="368"/>
      <c r="AR36" s="368"/>
      <c r="AS36" s="368"/>
      <c r="AT36" s="368"/>
      <c r="AU36" s="368"/>
      <c r="AV36" s="368"/>
      <c r="AW36" s="368"/>
      <c r="AX36" s="368"/>
      <c r="AY36" s="368"/>
      <c r="AZ36" s="368"/>
      <c r="BA36" s="368"/>
      <c r="BB36" s="368"/>
      <c r="BC36" s="368"/>
      <c r="BD36" s="169"/>
      <c r="BE36" s="367" t="str">
        <f t="shared" si="1"/>
        <v/>
      </c>
      <c r="BF36" s="367"/>
      <c r="BG36" s="368"/>
      <c r="BH36" s="368"/>
      <c r="BI36" s="368"/>
      <c r="BJ36" s="368"/>
      <c r="BK36" s="368"/>
      <c r="BL36" s="368"/>
      <c r="BM36" s="368"/>
      <c r="BN36" s="368"/>
      <c r="BO36" s="368"/>
      <c r="BP36" s="368"/>
      <c r="BQ36" s="368"/>
      <c r="BR36" s="368"/>
      <c r="BS36" s="368"/>
      <c r="BT36" s="368"/>
      <c r="BU36" s="368"/>
      <c r="BV36" s="169"/>
      <c r="BW36" s="367">
        <f t="shared" si="2"/>
        <v>12</v>
      </c>
      <c r="BX36" s="367"/>
      <c r="BY36" s="368" t="str">
        <f>IF('各会計、関係団体の財政状況及び健全化判断比率'!B70="","",'各会計、関係団体の財政状況及び健全化判断比率'!B70)</f>
        <v>わたらい老人福祉施設組合（指定通所事業所高砂寮特別会計）</v>
      </c>
      <c r="BZ36" s="368"/>
      <c r="CA36" s="368"/>
      <c r="CB36" s="368"/>
      <c r="CC36" s="368"/>
      <c r="CD36" s="368"/>
      <c r="CE36" s="368"/>
      <c r="CF36" s="368"/>
      <c r="CG36" s="368"/>
      <c r="CH36" s="368"/>
      <c r="CI36" s="368"/>
      <c r="CJ36" s="368"/>
      <c r="CK36" s="368"/>
      <c r="CL36" s="368"/>
      <c r="CM36" s="368"/>
      <c r="CN36" s="169"/>
      <c r="CO36" s="367" t="str">
        <f t="shared" si="3"/>
        <v/>
      </c>
      <c r="CP36" s="367"/>
      <c r="CQ36" s="368" t="str">
        <f>IF('各会計、関係団体の財政状況及び健全化判断比率'!BS9="","",'各会計、関係団体の財政状況及び健全化判断比率'!BS9)</f>
        <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
      </c>
      <c r="DH36" s="365"/>
      <c r="DI36" s="196"/>
    </row>
    <row r="37" spans="1:113" ht="32.25" customHeight="1" x14ac:dyDescent="0.15">
      <c r="A37" s="169"/>
      <c r="B37" s="193"/>
      <c r="C37" s="367" t="str">
        <f>IF(E37="","",C36+1)</f>
        <v/>
      </c>
      <c r="D37" s="367"/>
      <c r="E37" s="368" t="str">
        <f>IF('各会計、関係団体の財政状況及び健全化判断比率'!B10="","",'各会計、関係団体の財政状況及び健全化判断比率'!B10)</f>
        <v/>
      </c>
      <c r="F37" s="368"/>
      <c r="G37" s="368"/>
      <c r="H37" s="368"/>
      <c r="I37" s="368"/>
      <c r="J37" s="368"/>
      <c r="K37" s="368"/>
      <c r="L37" s="368"/>
      <c r="M37" s="368"/>
      <c r="N37" s="368"/>
      <c r="O37" s="368"/>
      <c r="P37" s="368"/>
      <c r="Q37" s="368"/>
      <c r="R37" s="368"/>
      <c r="S37" s="368"/>
      <c r="T37" s="169"/>
      <c r="U37" s="367">
        <f t="shared" si="4"/>
        <v>6</v>
      </c>
      <c r="V37" s="367"/>
      <c r="W37" s="368" t="str">
        <f>IF('各会計、関係団体の財政状況及び健全化判断比率'!B31="","",'各会計、関係団体の財政状況及び健全化判断比率'!B31)</f>
        <v>観光交通対策特別会計</v>
      </c>
      <c r="X37" s="368"/>
      <c r="Y37" s="368"/>
      <c r="Z37" s="368"/>
      <c r="AA37" s="368"/>
      <c r="AB37" s="368"/>
      <c r="AC37" s="368"/>
      <c r="AD37" s="368"/>
      <c r="AE37" s="368"/>
      <c r="AF37" s="368"/>
      <c r="AG37" s="368"/>
      <c r="AH37" s="368"/>
      <c r="AI37" s="368"/>
      <c r="AJ37" s="368"/>
      <c r="AK37" s="368"/>
      <c r="AL37" s="169"/>
      <c r="AM37" s="367" t="str">
        <f t="shared" si="0"/>
        <v/>
      </c>
      <c r="AN37" s="367"/>
      <c r="AO37" s="368"/>
      <c r="AP37" s="368"/>
      <c r="AQ37" s="368"/>
      <c r="AR37" s="368"/>
      <c r="AS37" s="368"/>
      <c r="AT37" s="368"/>
      <c r="AU37" s="368"/>
      <c r="AV37" s="368"/>
      <c r="AW37" s="368"/>
      <c r="AX37" s="368"/>
      <c r="AY37" s="368"/>
      <c r="AZ37" s="368"/>
      <c r="BA37" s="368"/>
      <c r="BB37" s="368"/>
      <c r="BC37" s="368"/>
      <c r="BD37" s="169"/>
      <c r="BE37" s="367" t="str">
        <f t="shared" si="1"/>
        <v/>
      </c>
      <c r="BF37" s="367"/>
      <c r="BG37" s="368"/>
      <c r="BH37" s="368"/>
      <c r="BI37" s="368"/>
      <c r="BJ37" s="368"/>
      <c r="BK37" s="368"/>
      <c r="BL37" s="368"/>
      <c r="BM37" s="368"/>
      <c r="BN37" s="368"/>
      <c r="BO37" s="368"/>
      <c r="BP37" s="368"/>
      <c r="BQ37" s="368"/>
      <c r="BR37" s="368"/>
      <c r="BS37" s="368"/>
      <c r="BT37" s="368"/>
      <c r="BU37" s="368"/>
      <c r="BV37" s="169"/>
      <c r="BW37" s="367">
        <f t="shared" si="2"/>
        <v>13</v>
      </c>
      <c r="BX37" s="367"/>
      <c r="BY37" s="368" t="str">
        <f>IF('各会計、関係団体の財政状況及び健全化判断比率'!B71="","",'各会計、関係団体の財政状況及び健全化判断比率'!B71)</f>
        <v>わたらい老人福祉施設組合（特別養護老人ホーム真砂寮特別会計）</v>
      </c>
      <c r="BZ37" s="368"/>
      <c r="CA37" s="368"/>
      <c r="CB37" s="368"/>
      <c r="CC37" s="368"/>
      <c r="CD37" s="368"/>
      <c r="CE37" s="368"/>
      <c r="CF37" s="368"/>
      <c r="CG37" s="368"/>
      <c r="CH37" s="368"/>
      <c r="CI37" s="368"/>
      <c r="CJ37" s="368"/>
      <c r="CK37" s="368"/>
      <c r="CL37" s="368"/>
      <c r="CM37" s="368"/>
      <c r="CN37" s="169"/>
      <c r="CO37" s="367" t="str">
        <f t="shared" si="3"/>
        <v/>
      </c>
      <c r="CP37" s="367"/>
      <c r="CQ37" s="368" t="str">
        <f>IF('各会計、関係団体の財政状況及び健全化判断比率'!BS10="","",'各会計、関係団体の財政状況及び健全化判断比率'!BS10)</f>
        <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
      </c>
      <c r="DH37" s="365"/>
      <c r="DI37" s="196"/>
    </row>
    <row r="38" spans="1:113" ht="32.25" customHeight="1" x14ac:dyDescent="0.15">
      <c r="A38" s="169"/>
      <c r="B38" s="193"/>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69"/>
      <c r="U38" s="367" t="str">
        <f t="shared" si="4"/>
        <v/>
      </c>
      <c r="V38" s="367"/>
      <c r="W38" s="368"/>
      <c r="X38" s="368"/>
      <c r="Y38" s="368"/>
      <c r="Z38" s="368"/>
      <c r="AA38" s="368"/>
      <c r="AB38" s="368"/>
      <c r="AC38" s="368"/>
      <c r="AD38" s="368"/>
      <c r="AE38" s="368"/>
      <c r="AF38" s="368"/>
      <c r="AG38" s="368"/>
      <c r="AH38" s="368"/>
      <c r="AI38" s="368"/>
      <c r="AJ38" s="368"/>
      <c r="AK38" s="368"/>
      <c r="AL38" s="169"/>
      <c r="AM38" s="367" t="str">
        <f t="shared" si="0"/>
        <v/>
      </c>
      <c r="AN38" s="367"/>
      <c r="AO38" s="368"/>
      <c r="AP38" s="368"/>
      <c r="AQ38" s="368"/>
      <c r="AR38" s="368"/>
      <c r="AS38" s="368"/>
      <c r="AT38" s="368"/>
      <c r="AU38" s="368"/>
      <c r="AV38" s="368"/>
      <c r="AW38" s="368"/>
      <c r="AX38" s="368"/>
      <c r="AY38" s="368"/>
      <c r="AZ38" s="368"/>
      <c r="BA38" s="368"/>
      <c r="BB38" s="368"/>
      <c r="BC38" s="368"/>
      <c r="BD38" s="169"/>
      <c r="BE38" s="367" t="str">
        <f t="shared" si="1"/>
        <v/>
      </c>
      <c r="BF38" s="367"/>
      <c r="BG38" s="368"/>
      <c r="BH38" s="368"/>
      <c r="BI38" s="368"/>
      <c r="BJ38" s="368"/>
      <c r="BK38" s="368"/>
      <c r="BL38" s="368"/>
      <c r="BM38" s="368"/>
      <c r="BN38" s="368"/>
      <c r="BO38" s="368"/>
      <c r="BP38" s="368"/>
      <c r="BQ38" s="368"/>
      <c r="BR38" s="368"/>
      <c r="BS38" s="368"/>
      <c r="BT38" s="368"/>
      <c r="BU38" s="368"/>
      <c r="BV38" s="169"/>
      <c r="BW38" s="367">
        <f t="shared" si="2"/>
        <v>14</v>
      </c>
      <c r="BX38" s="367"/>
      <c r="BY38" s="368" t="str">
        <f>IF('各会計、関係団体の財政状況及び健全化判断比率'!B72="","",'各会計、関係団体の財政状況及び健全化判断比率'!B72)</f>
        <v>わたらい老人福祉施設組合（特別養護老人ホームわたらい緑清苑特別会計）</v>
      </c>
      <c r="BZ38" s="368"/>
      <c r="CA38" s="368"/>
      <c r="CB38" s="368"/>
      <c r="CC38" s="368"/>
      <c r="CD38" s="368"/>
      <c r="CE38" s="368"/>
      <c r="CF38" s="368"/>
      <c r="CG38" s="368"/>
      <c r="CH38" s="368"/>
      <c r="CI38" s="368"/>
      <c r="CJ38" s="368"/>
      <c r="CK38" s="368"/>
      <c r="CL38" s="368"/>
      <c r="CM38" s="368"/>
      <c r="CN38" s="169"/>
      <c r="CO38" s="367" t="str">
        <f t="shared" si="3"/>
        <v/>
      </c>
      <c r="CP38" s="367"/>
      <c r="CQ38" s="368" t="str">
        <f>IF('各会計、関係団体の財政状況及び健全化判断比率'!BS11="","",'各会計、関係団体の財政状況及び健全化判断比率'!BS11)</f>
        <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196"/>
    </row>
    <row r="39" spans="1:113" ht="32.25" customHeight="1" x14ac:dyDescent="0.15">
      <c r="A39" s="169"/>
      <c r="B39" s="193"/>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69"/>
      <c r="U39" s="367" t="str">
        <f t="shared" si="4"/>
        <v/>
      </c>
      <c r="V39" s="367"/>
      <c r="W39" s="368"/>
      <c r="X39" s="368"/>
      <c r="Y39" s="368"/>
      <c r="Z39" s="368"/>
      <c r="AA39" s="368"/>
      <c r="AB39" s="368"/>
      <c r="AC39" s="368"/>
      <c r="AD39" s="368"/>
      <c r="AE39" s="368"/>
      <c r="AF39" s="368"/>
      <c r="AG39" s="368"/>
      <c r="AH39" s="368"/>
      <c r="AI39" s="368"/>
      <c r="AJ39" s="368"/>
      <c r="AK39" s="368"/>
      <c r="AL39" s="169"/>
      <c r="AM39" s="367" t="str">
        <f t="shared" si="0"/>
        <v/>
      </c>
      <c r="AN39" s="367"/>
      <c r="AO39" s="368"/>
      <c r="AP39" s="368"/>
      <c r="AQ39" s="368"/>
      <c r="AR39" s="368"/>
      <c r="AS39" s="368"/>
      <c r="AT39" s="368"/>
      <c r="AU39" s="368"/>
      <c r="AV39" s="368"/>
      <c r="AW39" s="368"/>
      <c r="AX39" s="368"/>
      <c r="AY39" s="368"/>
      <c r="AZ39" s="368"/>
      <c r="BA39" s="368"/>
      <c r="BB39" s="368"/>
      <c r="BC39" s="368"/>
      <c r="BD39" s="169"/>
      <c r="BE39" s="367" t="str">
        <f t="shared" si="1"/>
        <v/>
      </c>
      <c r="BF39" s="367"/>
      <c r="BG39" s="368"/>
      <c r="BH39" s="368"/>
      <c r="BI39" s="368"/>
      <c r="BJ39" s="368"/>
      <c r="BK39" s="368"/>
      <c r="BL39" s="368"/>
      <c r="BM39" s="368"/>
      <c r="BN39" s="368"/>
      <c r="BO39" s="368"/>
      <c r="BP39" s="368"/>
      <c r="BQ39" s="368"/>
      <c r="BR39" s="368"/>
      <c r="BS39" s="368"/>
      <c r="BT39" s="368"/>
      <c r="BU39" s="368"/>
      <c r="BV39" s="169"/>
      <c r="BW39" s="367">
        <f t="shared" si="2"/>
        <v>15</v>
      </c>
      <c r="BX39" s="367"/>
      <c r="BY39" s="368" t="str">
        <f>IF('各会計、関係団体の財政状況及び健全化判断比率'!B73="","",'各会計、関係団体の財政状況及び健全化判断比率'!B73)</f>
        <v>三重県市町総合事務組合（一般会計）</v>
      </c>
      <c r="BZ39" s="368"/>
      <c r="CA39" s="368"/>
      <c r="CB39" s="368"/>
      <c r="CC39" s="368"/>
      <c r="CD39" s="368"/>
      <c r="CE39" s="368"/>
      <c r="CF39" s="368"/>
      <c r="CG39" s="368"/>
      <c r="CH39" s="368"/>
      <c r="CI39" s="368"/>
      <c r="CJ39" s="368"/>
      <c r="CK39" s="368"/>
      <c r="CL39" s="368"/>
      <c r="CM39" s="368"/>
      <c r="CN39" s="169"/>
      <c r="CO39" s="367" t="str">
        <f t="shared" si="3"/>
        <v/>
      </c>
      <c r="CP39" s="367"/>
      <c r="CQ39" s="368" t="str">
        <f>IF('各会計、関係団体の財政状況及び健全化判断比率'!BS12="","",'各会計、関係団体の財政状況及び健全化判断比率'!BS12)</f>
        <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196"/>
    </row>
    <row r="40" spans="1:113" ht="32.25" customHeight="1" x14ac:dyDescent="0.15">
      <c r="A40" s="169"/>
      <c r="B40" s="193"/>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69"/>
      <c r="U40" s="367" t="str">
        <f t="shared" si="4"/>
        <v/>
      </c>
      <c r="V40" s="367"/>
      <c r="W40" s="368"/>
      <c r="X40" s="368"/>
      <c r="Y40" s="368"/>
      <c r="Z40" s="368"/>
      <c r="AA40" s="368"/>
      <c r="AB40" s="368"/>
      <c r="AC40" s="368"/>
      <c r="AD40" s="368"/>
      <c r="AE40" s="368"/>
      <c r="AF40" s="368"/>
      <c r="AG40" s="368"/>
      <c r="AH40" s="368"/>
      <c r="AI40" s="368"/>
      <c r="AJ40" s="368"/>
      <c r="AK40" s="368"/>
      <c r="AL40" s="169"/>
      <c r="AM40" s="367" t="str">
        <f t="shared" si="0"/>
        <v/>
      </c>
      <c r="AN40" s="367"/>
      <c r="AO40" s="368"/>
      <c r="AP40" s="368"/>
      <c r="AQ40" s="368"/>
      <c r="AR40" s="368"/>
      <c r="AS40" s="368"/>
      <c r="AT40" s="368"/>
      <c r="AU40" s="368"/>
      <c r="AV40" s="368"/>
      <c r="AW40" s="368"/>
      <c r="AX40" s="368"/>
      <c r="AY40" s="368"/>
      <c r="AZ40" s="368"/>
      <c r="BA40" s="368"/>
      <c r="BB40" s="368"/>
      <c r="BC40" s="368"/>
      <c r="BD40" s="169"/>
      <c r="BE40" s="367" t="str">
        <f t="shared" si="1"/>
        <v/>
      </c>
      <c r="BF40" s="367"/>
      <c r="BG40" s="368"/>
      <c r="BH40" s="368"/>
      <c r="BI40" s="368"/>
      <c r="BJ40" s="368"/>
      <c r="BK40" s="368"/>
      <c r="BL40" s="368"/>
      <c r="BM40" s="368"/>
      <c r="BN40" s="368"/>
      <c r="BO40" s="368"/>
      <c r="BP40" s="368"/>
      <c r="BQ40" s="368"/>
      <c r="BR40" s="368"/>
      <c r="BS40" s="368"/>
      <c r="BT40" s="368"/>
      <c r="BU40" s="368"/>
      <c r="BV40" s="169"/>
      <c r="BW40" s="367">
        <f t="shared" si="2"/>
        <v>16</v>
      </c>
      <c r="BX40" s="367"/>
      <c r="BY40" s="368" t="str">
        <f>IF('各会計、関係団体の財政状況及び健全化判断比率'!B74="","",'各会計、関係団体の財政状況及び健全化判断比率'!B74)</f>
        <v>三重県市町総合事務組合（共同研修特別会計）</v>
      </c>
      <c r="BZ40" s="368"/>
      <c r="CA40" s="368"/>
      <c r="CB40" s="368"/>
      <c r="CC40" s="368"/>
      <c r="CD40" s="368"/>
      <c r="CE40" s="368"/>
      <c r="CF40" s="368"/>
      <c r="CG40" s="368"/>
      <c r="CH40" s="368"/>
      <c r="CI40" s="368"/>
      <c r="CJ40" s="368"/>
      <c r="CK40" s="368"/>
      <c r="CL40" s="368"/>
      <c r="CM40" s="368"/>
      <c r="CN40" s="169"/>
      <c r="CO40" s="367" t="str">
        <f t="shared" si="3"/>
        <v/>
      </c>
      <c r="CP40" s="367"/>
      <c r="CQ40" s="368" t="str">
        <f>IF('各会計、関係団体の財政状況及び健全化判断比率'!BS13="","",'各会計、関係団体の財政状況及び健全化判断比率'!BS13)</f>
        <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196"/>
    </row>
    <row r="41" spans="1:113" ht="32.25" customHeight="1" x14ac:dyDescent="0.15">
      <c r="A41" s="169"/>
      <c r="B41" s="193"/>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69"/>
      <c r="U41" s="367" t="str">
        <f t="shared" si="4"/>
        <v/>
      </c>
      <c r="V41" s="367"/>
      <c r="W41" s="368"/>
      <c r="X41" s="368"/>
      <c r="Y41" s="368"/>
      <c r="Z41" s="368"/>
      <c r="AA41" s="368"/>
      <c r="AB41" s="368"/>
      <c r="AC41" s="368"/>
      <c r="AD41" s="368"/>
      <c r="AE41" s="368"/>
      <c r="AF41" s="368"/>
      <c r="AG41" s="368"/>
      <c r="AH41" s="368"/>
      <c r="AI41" s="368"/>
      <c r="AJ41" s="368"/>
      <c r="AK41" s="368"/>
      <c r="AL41" s="169"/>
      <c r="AM41" s="367" t="str">
        <f t="shared" si="0"/>
        <v/>
      </c>
      <c r="AN41" s="367"/>
      <c r="AO41" s="368"/>
      <c r="AP41" s="368"/>
      <c r="AQ41" s="368"/>
      <c r="AR41" s="368"/>
      <c r="AS41" s="368"/>
      <c r="AT41" s="368"/>
      <c r="AU41" s="368"/>
      <c r="AV41" s="368"/>
      <c r="AW41" s="368"/>
      <c r="AX41" s="368"/>
      <c r="AY41" s="368"/>
      <c r="AZ41" s="368"/>
      <c r="BA41" s="368"/>
      <c r="BB41" s="368"/>
      <c r="BC41" s="368"/>
      <c r="BD41" s="169"/>
      <c r="BE41" s="367" t="str">
        <f t="shared" si="1"/>
        <v/>
      </c>
      <c r="BF41" s="367"/>
      <c r="BG41" s="368"/>
      <c r="BH41" s="368"/>
      <c r="BI41" s="368"/>
      <c r="BJ41" s="368"/>
      <c r="BK41" s="368"/>
      <c r="BL41" s="368"/>
      <c r="BM41" s="368"/>
      <c r="BN41" s="368"/>
      <c r="BO41" s="368"/>
      <c r="BP41" s="368"/>
      <c r="BQ41" s="368"/>
      <c r="BR41" s="368"/>
      <c r="BS41" s="368"/>
      <c r="BT41" s="368"/>
      <c r="BU41" s="368"/>
      <c r="BV41" s="169"/>
      <c r="BW41" s="367">
        <f t="shared" si="2"/>
        <v>17</v>
      </c>
      <c r="BX41" s="367"/>
      <c r="BY41" s="368" t="str">
        <f>IF('各会計、関係団体の財政状況及び健全化判断比率'!B75="","",'各会計、関係団体の財政状況及び健全化判断比率'!B75)</f>
        <v>三重県市町総合事務組合（デジタル地図特別会計）</v>
      </c>
      <c r="BZ41" s="368"/>
      <c r="CA41" s="368"/>
      <c r="CB41" s="368"/>
      <c r="CC41" s="368"/>
      <c r="CD41" s="368"/>
      <c r="CE41" s="368"/>
      <c r="CF41" s="368"/>
      <c r="CG41" s="368"/>
      <c r="CH41" s="368"/>
      <c r="CI41" s="368"/>
      <c r="CJ41" s="368"/>
      <c r="CK41" s="368"/>
      <c r="CL41" s="368"/>
      <c r="CM41" s="368"/>
      <c r="CN41" s="169"/>
      <c r="CO41" s="367" t="str">
        <f t="shared" si="3"/>
        <v/>
      </c>
      <c r="CP41" s="367"/>
      <c r="CQ41" s="368" t="str">
        <f>IF('各会計、関係団体の財政状況及び健全化判断比率'!BS14="","",'各会計、関係団体の財政状況及び健全化判断比率'!BS14)</f>
        <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196"/>
    </row>
    <row r="42" spans="1:113" ht="32.25" customHeight="1" x14ac:dyDescent="0.15">
      <c r="B42" s="193"/>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69"/>
      <c r="U42" s="367" t="str">
        <f t="shared" si="4"/>
        <v/>
      </c>
      <c r="V42" s="367"/>
      <c r="W42" s="368"/>
      <c r="X42" s="368"/>
      <c r="Y42" s="368"/>
      <c r="Z42" s="368"/>
      <c r="AA42" s="368"/>
      <c r="AB42" s="368"/>
      <c r="AC42" s="368"/>
      <c r="AD42" s="368"/>
      <c r="AE42" s="368"/>
      <c r="AF42" s="368"/>
      <c r="AG42" s="368"/>
      <c r="AH42" s="368"/>
      <c r="AI42" s="368"/>
      <c r="AJ42" s="368"/>
      <c r="AK42" s="368"/>
      <c r="AL42" s="169"/>
      <c r="AM42" s="367" t="str">
        <f t="shared" si="0"/>
        <v/>
      </c>
      <c r="AN42" s="367"/>
      <c r="AO42" s="368"/>
      <c r="AP42" s="368"/>
      <c r="AQ42" s="368"/>
      <c r="AR42" s="368"/>
      <c r="AS42" s="368"/>
      <c r="AT42" s="368"/>
      <c r="AU42" s="368"/>
      <c r="AV42" s="368"/>
      <c r="AW42" s="368"/>
      <c r="AX42" s="368"/>
      <c r="AY42" s="368"/>
      <c r="AZ42" s="368"/>
      <c r="BA42" s="368"/>
      <c r="BB42" s="368"/>
      <c r="BC42" s="368"/>
      <c r="BD42" s="169"/>
      <c r="BE42" s="367" t="str">
        <f t="shared" si="1"/>
        <v/>
      </c>
      <c r="BF42" s="367"/>
      <c r="BG42" s="368"/>
      <c r="BH42" s="368"/>
      <c r="BI42" s="368"/>
      <c r="BJ42" s="368"/>
      <c r="BK42" s="368"/>
      <c r="BL42" s="368"/>
      <c r="BM42" s="368"/>
      <c r="BN42" s="368"/>
      <c r="BO42" s="368"/>
      <c r="BP42" s="368"/>
      <c r="BQ42" s="368"/>
      <c r="BR42" s="368"/>
      <c r="BS42" s="368"/>
      <c r="BT42" s="368"/>
      <c r="BU42" s="368"/>
      <c r="BV42" s="169"/>
      <c r="BW42" s="367">
        <f t="shared" si="2"/>
        <v>18</v>
      </c>
      <c r="BX42" s="367"/>
      <c r="BY42" s="368" t="str">
        <f>IF('各会計、関係団体の財政状況及び健全化判断比率'!B76="","",'各会計、関係団体の財政状況及び健全化判断比率'!B76)</f>
        <v>三重県市町総合事務組合（物品特別会計）</v>
      </c>
      <c r="BZ42" s="368"/>
      <c r="CA42" s="368"/>
      <c r="CB42" s="368"/>
      <c r="CC42" s="368"/>
      <c r="CD42" s="368"/>
      <c r="CE42" s="368"/>
      <c r="CF42" s="368"/>
      <c r="CG42" s="368"/>
      <c r="CH42" s="368"/>
      <c r="CI42" s="368"/>
      <c r="CJ42" s="368"/>
      <c r="CK42" s="368"/>
      <c r="CL42" s="368"/>
      <c r="CM42" s="368"/>
      <c r="CN42" s="169"/>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196"/>
    </row>
    <row r="43" spans="1:113" ht="32.25" customHeight="1" x14ac:dyDescent="0.15">
      <c r="B43" s="193"/>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69"/>
      <c r="U43" s="367" t="str">
        <f t="shared" si="4"/>
        <v/>
      </c>
      <c r="V43" s="367"/>
      <c r="W43" s="368"/>
      <c r="X43" s="368"/>
      <c r="Y43" s="368"/>
      <c r="Z43" s="368"/>
      <c r="AA43" s="368"/>
      <c r="AB43" s="368"/>
      <c r="AC43" s="368"/>
      <c r="AD43" s="368"/>
      <c r="AE43" s="368"/>
      <c r="AF43" s="368"/>
      <c r="AG43" s="368"/>
      <c r="AH43" s="368"/>
      <c r="AI43" s="368"/>
      <c r="AJ43" s="368"/>
      <c r="AK43" s="368"/>
      <c r="AL43" s="169"/>
      <c r="AM43" s="367" t="str">
        <f t="shared" si="0"/>
        <v/>
      </c>
      <c r="AN43" s="367"/>
      <c r="AO43" s="368"/>
      <c r="AP43" s="368"/>
      <c r="AQ43" s="368"/>
      <c r="AR43" s="368"/>
      <c r="AS43" s="368"/>
      <c r="AT43" s="368"/>
      <c r="AU43" s="368"/>
      <c r="AV43" s="368"/>
      <c r="AW43" s="368"/>
      <c r="AX43" s="368"/>
      <c r="AY43" s="368"/>
      <c r="AZ43" s="368"/>
      <c r="BA43" s="368"/>
      <c r="BB43" s="368"/>
      <c r="BC43" s="368"/>
      <c r="BD43" s="169"/>
      <c r="BE43" s="367" t="str">
        <f t="shared" si="1"/>
        <v/>
      </c>
      <c r="BF43" s="367"/>
      <c r="BG43" s="368"/>
      <c r="BH43" s="368"/>
      <c r="BI43" s="368"/>
      <c r="BJ43" s="368"/>
      <c r="BK43" s="368"/>
      <c r="BL43" s="368"/>
      <c r="BM43" s="368"/>
      <c r="BN43" s="368"/>
      <c r="BO43" s="368"/>
      <c r="BP43" s="368"/>
      <c r="BQ43" s="368"/>
      <c r="BR43" s="368"/>
      <c r="BS43" s="368"/>
      <c r="BT43" s="368"/>
      <c r="BU43" s="368"/>
      <c r="BV43" s="169"/>
      <c r="BW43" s="367">
        <f t="shared" si="2"/>
        <v>19</v>
      </c>
      <c r="BX43" s="367"/>
      <c r="BY43" s="368" t="str">
        <f>IF('各会計、関係団体の財政状況及び健全化判断比率'!B77="","",'各会計、関係団体の財政状況及び健全化判断比率'!B77)</f>
        <v>三重県市町総合事務組合（退職手当特別会計）</v>
      </c>
      <c r="BZ43" s="368"/>
      <c r="CA43" s="368"/>
      <c r="CB43" s="368"/>
      <c r="CC43" s="368"/>
      <c r="CD43" s="368"/>
      <c r="CE43" s="368"/>
      <c r="CF43" s="368"/>
      <c r="CG43" s="368"/>
      <c r="CH43" s="368"/>
      <c r="CI43" s="368"/>
      <c r="CJ43" s="368"/>
      <c r="CK43" s="368"/>
      <c r="CL43" s="368"/>
      <c r="CM43" s="368"/>
      <c r="CN43" s="169"/>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196"/>
    </row>
    <row r="44" spans="1:113" ht="13.5" customHeight="1" thickBot="1" x14ac:dyDescent="0.2">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15"/>
    <row r="46" spans="1:113" x14ac:dyDescent="0.15">
      <c r="B46" s="168" t="s">
        <v>193</v>
      </c>
      <c r="E46" s="364" t="s">
        <v>194</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x14ac:dyDescent="0.15">
      <c r="E47" s="364" t="s">
        <v>195</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x14ac:dyDescent="0.15">
      <c r="E48" s="364" t="s">
        <v>196</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x14ac:dyDescent="0.15">
      <c r="E49" s="366" t="s">
        <v>197</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x14ac:dyDescent="0.15">
      <c r="E50" s="364" t="s">
        <v>198</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x14ac:dyDescent="0.15">
      <c r="E51" s="364" t="s">
        <v>199</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x14ac:dyDescent="0.15">
      <c r="E52" s="364" t="s">
        <v>200</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x14ac:dyDescent="0.15">
      <c r="E53" s="364" t="s">
        <v>201</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x14ac:dyDescent="0.15"/>
    <row r="55" spans="5:113" x14ac:dyDescent="0.15"/>
    <row r="56" spans="5:113" x14ac:dyDescent="0.15"/>
  </sheetData>
  <sheetProtection algorithmName="SHA-512" hashValue="H0NBU/Q3pxnL0DKVN6cDe9fkECLarTNoYpTgTIiPDlyuXIaG/r8Q5Lq+EJaN6Gs0+HlZYvz5BgD88uoYkLc48g==" saltValue="WcEpx8CROoq/Ui3CAq9k4Q=="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F19" zoomScaleSheetLayoutView="100" workbookViewId="0">
      <selection activeCell="AH14" sqref="AH14:AL14"/>
    </sheetView>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528</v>
      </c>
      <c r="G33" s="29" t="s">
        <v>529</v>
      </c>
      <c r="H33" s="29" t="s">
        <v>530</v>
      </c>
      <c r="I33" s="29" t="s">
        <v>531</v>
      </c>
      <c r="J33" s="30" t="s">
        <v>532</v>
      </c>
      <c r="K33" s="22"/>
      <c r="L33" s="22"/>
      <c r="M33" s="22"/>
      <c r="N33" s="22"/>
      <c r="O33" s="22"/>
      <c r="P33" s="22"/>
    </row>
    <row r="34" spans="1:16" ht="39" customHeight="1" x14ac:dyDescent="0.15">
      <c r="A34" s="22"/>
      <c r="B34" s="31"/>
      <c r="C34" s="1151" t="s">
        <v>537</v>
      </c>
      <c r="D34" s="1151"/>
      <c r="E34" s="1152"/>
      <c r="F34" s="32">
        <v>7.16</v>
      </c>
      <c r="G34" s="33">
        <v>7.54</v>
      </c>
      <c r="H34" s="33">
        <v>7.87</v>
      </c>
      <c r="I34" s="33">
        <v>7.55</v>
      </c>
      <c r="J34" s="34">
        <v>6.45</v>
      </c>
      <c r="K34" s="22"/>
      <c r="L34" s="22"/>
      <c r="M34" s="22"/>
      <c r="N34" s="22"/>
      <c r="O34" s="22"/>
      <c r="P34" s="22"/>
    </row>
    <row r="35" spans="1:16" ht="39" customHeight="1" x14ac:dyDescent="0.15">
      <c r="A35" s="22"/>
      <c r="B35" s="35"/>
      <c r="C35" s="1145" t="s">
        <v>538</v>
      </c>
      <c r="D35" s="1146"/>
      <c r="E35" s="1147"/>
      <c r="F35" s="36">
        <v>2.5099999999999998</v>
      </c>
      <c r="G35" s="37">
        <v>4.46</v>
      </c>
      <c r="H35" s="37">
        <v>6.23</v>
      </c>
      <c r="I35" s="37">
        <v>5.98</v>
      </c>
      <c r="J35" s="38">
        <v>5.01</v>
      </c>
      <c r="K35" s="22"/>
      <c r="L35" s="22"/>
      <c r="M35" s="22"/>
      <c r="N35" s="22"/>
      <c r="O35" s="22"/>
      <c r="P35" s="22"/>
    </row>
    <row r="36" spans="1:16" ht="39" customHeight="1" x14ac:dyDescent="0.15">
      <c r="A36" s="22"/>
      <c r="B36" s="35"/>
      <c r="C36" s="1145" t="s">
        <v>539</v>
      </c>
      <c r="D36" s="1146"/>
      <c r="E36" s="1147"/>
      <c r="F36" s="36">
        <v>3.74</v>
      </c>
      <c r="G36" s="37">
        <v>2.77</v>
      </c>
      <c r="H36" s="37">
        <v>3.05</v>
      </c>
      <c r="I36" s="37">
        <v>3.06</v>
      </c>
      <c r="J36" s="38">
        <v>2.44</v>
      </c>
      <c r="K36" s="22"/>
      <c r="L36" s="22"/>
      <c r="M36" s="22"/>
      <c r="N36" s="22"/>
      <c r="O36" s="22"/>
      <c r="P36" s="22"/>
    </row>
    <row r="37" spans="1:16" ht="39" customHeight="1" x14ac:dyDescent="0.15">
      <c r="A37" s="22"/>
      <c r="B37" s="35"/>
      <c r="C37" s="1145" t="s">
        <v>540</v>
      </c>
      <c r="D37" s="1146"/>
      <c r="E37" s="1147"/>
      <c r="F37" s="36">
        <v>1.79</v>
      </c>
      <c r="G37" s="37">
        <v>2.04</v>
      </c>
      <c r="H37" s="37">
        <v>2.02</v>
      </c>
      <c r="I37" s="37">
        <v>1.4</v>
      </c>
      <c r="J37" s="38">
        <v>1</v>
      </c>
      <c r="K37" s="22"/>
      <c r="L37" s="22"/>
      <c r="M37" s="22"/>
      <c r="N37" s="22"/>
      <c r="O37" s="22"/>
      <c r="P37" s="22"/>
    </row>
    <row r="38" spans="1:16" ht="39" customHeight="1" x14ac:dyDescent="0.15">
      <c r="A38" s="22"/>
      <c r="B38" s="35"/>
      <c r="C38" s="1145" t="s">
        <v>541</v>
      </c>
      <c r="D38" s="1146"/>
      <c r="E38" s="1147"/>
      <c r="F38" s="36">
        <v>0.91</v>
      </c>
      <c r="G38" s="37">
        <v>1.64</v>
      </c>
      <c r="H38" s="37">
        <v>0.98</v>
      </c>
      <c r="I38" s="37">
        <v>1.04</v>
      </c>
      <c r="J38" s="38">
        <v>0.97</v>
      </c>
      <c r="K38" s="22"/>
      <c r="L38" s="22"/>
      <c r="M38" s="22"/>
      <c r="N38" s="22"/>
      <c r="O38" s="22"/>
      <c r="P38" s="22"/>
    </row>
    <row r="39" spans="1:16" ht="39" customHeight="1" x14ac:dyDescent="0.15">
      <c r="A39" s="22"/>
      <c r="B39" s="35"/>
      <c r="C39" s="1145" t="s">
        <v>542</v>
      </c>
      <c r="D39" s="1146"/>
      <c r="E39" s="1147"/>
      <c r="F39" s="36">
        <v>0.54</v>
      </c>
      <c r="G39" s="37">
        <v>0.2</v>
      </c>
      <c r="H39" s="37">
        <v>0.4</v>
      </c>
      <c r="I39" s="37">
        <v>0.09</v>
      </c>
      <c r="J39" s="38">
        <v>0.37</v>
      </c>
      <c r="K39" s="22"/>
      <c r="L39" s="22"/>
      <c r="M39" s="22"/>
      <c r="N39" s="22"/>
      <c r="O39" s="22"/>
      <c r="P39" s="22"/>
    </row>
    <row r="40" spans="1:16" ht="39" customHeight="1" x14ac:dyDescent="0.15">
      <c r="A40" s="22"/>
      <c r="B40" s="35"/>
      <c r="C40" s="1145" t="s">
        <v>543</v>
      </c>
      <c r="D40" s="1146"/>
      <c r="E40" s="1147"/>
      <c r="F40" s="36">
        <v>0.15</v>
      </c>
      <c r="G40" s="37">
        <v>0.16</v>
      </c>
      <c r="H40" s="37">
        <v>0.19</v>
      </c>
      <c r="I40" s="37">
        <v>0.2</v>
      </c>
      <c r="J40" s="38">
        <v>0.24</v>
      </c>
      <c r="K40" s="22"/>
      <c r="L40" s="22"/>
      <c r="M40" s="22"/>
      <c r="N40" s="22"/>
      <c r="O40" s="22"/>
      <c r="P40" s="22"/>
    </row>
    <row r="41" spans="1:16" ht="39" customHeight="1" x14ac:dyDescent="0.15">
      <c r="A41" s="22"/>
      <c r="B41" s="35"/>
      <c r="C41" s="1145" t="s">
        <v>544</v>
      </c>
      <c r="D41" s="1146"/>
      <c r="E41" s="1147"/>
      <c r="F41" s="36">
        <v>0</v>
      </c>
      <c r="G41" s="37">
        <v>0.01</v>
      </c>
      <c r="H41" s="37">
        <v>0.28000000000000003</v>
      </c>
      <c r="I41" s="37">
        <v>0.16</v>
      </c>
      <c r="J41" s="38">
        <v>0.1</v>
      </c>
      <c r="K41" s="22"/>
      <c r="L41" s="22"/>
      <c r="M41" s="22"/>
      <c r="N41" s="22"/>
      <c r="O41" s="22"/>
      <c r="P41" s="22"/>
    </row>
    <row r="42" spans="1:16" ht="39" customHeight="1" x14ac:dyDescent="0.15">
      <c r="A42" s="22"/>
      <c r="B42" s="39"/>
      <c r="C42" s="1145" t="s">
        <v>545</v>
      </c>
      <c r="D42" s="1146"/>
      <c r="E42" s="1147"/>
      <c r="F42" s="36" t="s">
        <v>489</v>
      </c>
      <c r="G42" s="37" t="s">
        <v>489</v>
      </c>
      <c r="H42" s="37" t="s">
        <v>489</v>
      </c>
      <c r="I42" s="37" t="s">
        <v>489</v>
      </c>
      <c r="J42" s="38" t="s">
        <v>489</v>
      </c>
      <c r="K42" s="22"/>
      <c r="L42" s="22"/>
      <c r="M42" s="22"/>
      <c r="N42" s="22"/>
      <c r="O42" s="22"/>
      <c r="P42" s="22"/>
    </row>
    <row r="43" spans="1:16" ht="39" customHeight="1" thickBot="1" x14ac:dyDescent="0.2">
      <c r="A43" s="22"/>
      <c r="B43" s="40"/>
      <c r="C43" s="1148" t="s">
        <v>546</v>
      </c>
      <c r="D43" s="1149"/>
      <c r="E43" s="1150"/>
      <c r="F43" s="41">
        <v>0</v>
      </c>
      <c r="G43" s="42">
        <v>0</v>
      </c>
      <c r="H43" s="42">
        <v>0</v>
      </c>
      <c r="I43" s="42">
        <v>0.01</v>
      </c>
      <c r="J43" s="43">
        <v>0</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R4IzabcNhZXxjVelepmvLSmH/qarpF40FzfIecb/G4d5Tx9nTVvf6mdeGTOtVkXV8Whu0TJMsTdho+oTrO5V3Q==" saltValue="QtaRkhhhBtwOuaQ9OAysN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4"/>
  <sheetViews>
    <sheetView showGridLines="0" zoomScaleSheetLayoutView="55" workbookViewId="0">
      <selection activeCell="AH14" sqref="AH14:AL14"/>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528</v>
      </c>
      <c r="L44" s="56" t="s">
        <v>529</v>
      </c>
      <c r="M44" s="56" t="s">
        <v>530</v>
      </c>
      <c r="N44" s="56" t="s">
        <v>531</v>
      </c>
      <c r="O44" s="57" t="s">
        <v>532</v>
      </c>
      <c r="P44" s="48"/>
      <c r="Q44" s="48"/>
      <c r="R44" s="48"/>
      <c r="S44" s="48"/>
      <c r="T44" s="48"/>
      <c r="U44" s="48"/>
    </row>
    <row r="45" spans="1:21" ht="30.75" customHeight="1" x14ac:dyDescent="0.15">
      <c r="A45" s="48"/>
      <c r="B45" s="1176" t="s">
        <v>9</v>
      </c>
      <c r="C45" s="1177"/>
      <c r="D45" s="58"/>
      <c r="E45" s="1182" t="s">
        <v>10</v>
      </c>
      <c r="F45" s="1182"/>
      <c r="G45" s="1182"/>
      <c r="H45" s="1182"/>
      <c r="I45" s="1182"/>
      <c r="J45" s="1183"/>
      <c r="K45" s="59">
        <v>5701</v>
      </c>
      <c r="L45" s="60">
        <v>5592</v>
      </c>
      <c r="M45" s="60">
        <v>5704</v>
      </c>
      <c r="N45" s="60">
        <v>5737</v>
      </c>
      <c r="O45" s="61">
        <v>5672</v>
      </c>
      <c r="P45" s="48"/>
      <c r="Q45" s="48"/>
      <c r="R45" s="48"/>
      <c r="S45" s="48"/>
      <c r="T45" s="48"/>
      <c r="U45" s="48"/>
    </row>
    <row r="46" spans="1:21" ht="30.75" customHeight="1" x14ac:dyDescent="0.15">
      <c r="A46" s="48"/>
      <c r="B46" s="1178"/>
      <c r="C46" s="1179"/>
      <c r="D46" s="62"/>
      <c r="E46" s="1155" t="s">
        <v>11</v>
      </c>
      <c r="F46" s="1155"/>
      <c r="G46" s="1155"/>
      <c r="H46" s="1155"/>
      <c r="I46" s="1155"/>
      <c r="J46" s="1156"/>
      <c r="K46" s="63" t="s">
        <v>489</v>
      </c>
      <c r="L46" s="64" t="s">
        <v>489</v>
      </c>
      <c r="M46" s="64" t="s">
        <v>489</v>
      </c>
      <c r="N46" s="64" t="s">
        <v>489</v>
      </c>
      <c r="O46" s="65" t="s">
        <v>489</v>
      </c>
      <c r="P46" s="48"/>
      <c r="Q46" s="48"/>
      <c r="R46" s="48"/>
      <c r="S46" s="48"/>
      <c r="T46" s="48"/>
      <c r="U46" s="48"/>
    </row>
    <row r="47" spans="1:21" ht="30.75" customHeight="1" x14ac:dyDescent="0.15">
      <c r="A47" s="48"/>
      <c r="B47" s="1178"/>
      <c r="C47" s="1179"/>
      <c r="D47" s="62"/>
      <c r="E47" s="1155" t="s">
        <v>12</v>
      </c>
      <c r="F47" s="1155"/>
      <c r="G47" s="1155"/>
      <c r="H47" s="1155"/>
      <c r="I47" s="1155"/>
      <c r="J47" s="1156"/>
      <c r="K47" s="63" t="s">
        <v>489</v>
      </c>
      <c r="L47" s="64" t="s">
        <v>489</v>
      </c>
      <c r="M47" s="64" t="s">
        <v>489</v>
      </c>
      <c r="N47" s="64" t="s">
        <v>489</v>
      </c>
      <c r="O47" s="65" t="s">
        <v>489</v>
      </c>
      <c r="P47" s="48"/>
      <c r="Q47" s="48"/>
      <c r="R47" s="48"/>
      <c r="S47" s="48"/>
      <c r="T47" s="48"/>
      <c r="U47" s="48"/>
    </row>
    <row r="48" spans="1:21" ht="30.75" customHeight="1" x14ac:dyDescent="0.15">
      <c r="A48" s="48"/>
      <c r="B48" s="1178"/>
      <c r="C48" s="1179"/>
      <c r="D48" s="62"/>
      <c r="E48" s="1155" t="s">
        <v>13</v>
      </c>
      <c r="F48" s="1155"/>
      <c r="G48" s="1155"/>
      <c r="H48" s="1155"/>
      <c r="I48" s="1155"/>
      <c r="J48" s="1156"/>
      <c r="K48" s="63">
        <v>1922</v>
      </c>
      <c r="L48" s="64">
        <v>1908</v>
      </c>
      <c r="M48" s="64">
        <v>1908</v>
      </c>
      <c r="N48" s="64">
        <v>2041</v>
      </c>
      <c r="O48" s="65">
        <v>1937</v>
      </c>
      <c r="P48" s="48"/>
      <c r="Q48" s="48"/>
      <c r="R48" s="48"/>
      <c r="S48" s="48"/>
      <c r="T48" s="48"/>
      <c r="U48" s="48"/>
    </row>
    <row r="49" spans="1:21" ht="30.75" customHeight="1" x14ac:dyDescent="0.15">
      <c r="A49" s="48"/>
      <c r="B49" s="1178"/>
      <c r="C49" s="1179"/>
      <c r="D49" s="62"/>
      <c r="E49" s="1155" t="s">
        <v>14</v>
      </c>
      <c r="F49" s="1155"/>
      <c r="G49" s="1155"/>
      <c r="H49" s="1155"/>
      <c r="I49" s="1155"/>
      <c r="J49" s="1156"/>
      <c r="K49" s="63">
        <v>122</v>
      </c>
      <c r="L49" s="64">
        <v>116</v>
      </c>
      <c r="M49" s="64">
        <v>117</v>
      </c>
      <c r="N49" s="64">
        <v>117</v>
      </c>
      <c r="O49" s="65">
        <v>113</v>
      </c>
      <c r="P49" s="48"/>
      <c r="Q49" s="48"/>
      <c r="R49" s="48"/>
      <c r="S49" s="48"/>
      <c r="T49" s="48"/>
      <c r="U49" s="48"/>
    </row>
    <row r="50" spans="1:21" ht="30.75" customHeight="1" x14ac:dyDescent="0.15">
      <c r="A50" s="48"/>
      <c r="B50" s="1178"/>
      <c r="C50" s="1179"/>
      <c r="D50" s="62"/>
      <c r="E50" s="1155" t="s">
        <v>15</v>
      </c>
      <c r="F50" s="1155"/>
      <c r="G50" s="1155"/>
      <c r="H50" s="1155"/>
      <c r="I50" s="1155"/>
      <c r="J50" s="1156"/>
      <c r="K50" s="63" t="s">
        <v>489</v>
      </c>
      <c r="L50" s="64" t="s">
        <v>489</v>
      </c>
      <c r="M50" s="64" t="s">
        <v>489</v>
      </c>
      <c r="N50" s="64" t="s">
        <v>489</v>
      </c>
      <c r="O50" s="65" t="s">
        <v>489</v>
      </c>
      <c r="P50" s="48"/>
      <c r="Q50" s="48"/>
      <c r="R50" s="48"/>
      <c r="S50" s="48"/>
      <c r="T50" s="48"/>
      <c r="U50" s="48"/>
    </row>
    <row r="51" spans="1:21" ht="30.75" customHeight="1" x14ac:dyDescent="0.15">
      <c r="A51" s="48"/>
      <c r="B51" s="1180"/>
      <c r="C51" s="1181"/>
      <c r="D51" s="66"/>
      <c r="E51" s="1155" t="s">
        <v>16</v>
      </c>
      <c r="F51" s="1155"/>
      <c r="G51" s="1155"/>
      <c r="H51" s="1155"/>
      <c r="I51" s="1155"/>
      <c r="J51" s="1156"/>
      <c r="K51" s="63" t="s">
        <v>489</v>
      </c>
      <c r="L51" s="64" t="s">
        <v>489</v>
      </c>
      <c r="M51" s="64" t="s">
        <v>489</v>
      </c>
      <c r="N51" s="64" t="s">
        <v>489</v>
      </c>
      <c r="O51" s="65" t="s">
        <v>489</v>
      </c>
      <c r="P51" s="48"/>
      <c r="Q51" s="48"/>
      <c r="R51" s="48"/>
      <c r="S51" s="48"/>
      <c r="T51" s="48"/>
      <c r="U51" s="48"/>
    </row>
    <row r="52" spans="1:21" ht="30.75" customHeight="1" x14ac:dyDescent="0.15">
      <c r="A52" s="48"/>
      <c r="B52" s="1153" t="s">
        <v>17</v>
      </c>
      <c r="C52" s="1154"/>
      <c r="D52" s="66"/>
      <c r="E52" s="1155" t="s">
        <v>18</v>
      </c>
      <c r="F52" s="1155"/>
      <c r="G52" s="1155"/>
      <c r="H52" s="1155"/>
      <c r="I52" s="1155"/>
      <c r="J52" s="1156"/>
      <c r="K52" s="63">
        <v>6603</v>
      </c>
      <c r="L52" s="64">
        <v>6491</v>
      </c>
      <c r="M52" s="64">
        <v>6312</v>
      </c>
      <c r="N52" s="64">
        <v>6206</v>
      </c>
      <c r="O52" s="65">
        <v>6292</v>
      </c>
      <c r="P52" s="48"/>
      <c r="Q52" s="48"/>
      <c r="R52" s="48"/>
      <c r="S52" s="48"/>
      <c r="T52" s="48"/>
      <c r="U52" s="48"/>
    </row>
    <row r="53" spans="1:21" ht="30.75" customHeight="1" thickBot="1" x14ac:dyDescent="0.2">
      <c r="A53" s="48"/>
      <c r="B53" s="1157" t="s">
        <v>19</v>
      </c>
      <c r="C53" s="1158"/>
      <c r="D53" s="67"/>
      <c r="E53" s="1159" t="s">
        <v>20</v>
      </c>
      <c r="F53" s="1159"/>
      <c r="G53" s="1159"/>
      <c r="H53" s="1159"/>
      <c r="I53" s="1159"/>
      <c r="J53" s="1160"/>
      <c r="K53" s="68">
        <v>1142</v>
      </c>
      <c r="L53" s="69">
        <v>1125</v>
      </c>
      <c r="M53" s="69">
        <v>1417</v>
      </c>
      <c r="N53" s="69">
        <v>1689</v>
      </c>
      <c r="O53" s="70">
        <v>1430</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547</v>
      </c>
      <c r="L57" s="81" t="s">
        <v>548</v>
      </c>
      <c r="M57" s="81" t="s">
        <v>549</v>
      </c>
      <c r="N57" s="81" t="s">
        <v>550</v>
      </c>
      <c r="O57" s="82" t="s">
        <v>551</v>
      </c>
      <c r="P57" s="48"/>
      <c r="Q57" s="48"/>
      <c r="R57" s="48"/>
      <c r="S57" s="48"/>
      <c r="T57" s="48"/>
      <c r="U57" s="48"/>
    </row>
    <row r="58" spans="1:21" ht="31.5" customHeight="1" x14ac:dyDescent="0.15">
      <c r="B58" s="1161" t="s">
        <v>24</v>
      </c>
      <c r="C58" s="1162"/>
      <c r="D58" s="1167" t="s">
        <v>25</v>
      </c>
      <c r="E58" s="1168"/>
      <c r="F58" s="1168"/>
      <c r="G58" s="1168"/>
      <c r="H58" s="1168"/>
      <c r="I58" s="1168"/>
      <c r="J58" s="1169"/>
      <c r="K58" s="83"/>
      <c r="L58" s="84"/>
      <c r="M58" s="84"/>
      <c r="N58" s="84"/>
      <c r="O58" s="85"/>
    </row>
    <row r="59" spans="1:21" ht="31.5" customHeight="1" x14ac:dyDescent="0.15">
      <c r="B59" s="1163"/>
      <c r="C59" s="1164"/>
      <c r="D59" s="1170" t="s">
        <v>26</v>
      </c>
      <c r="E59" s="1171"/>
      <c r="F59" s="1171"/>
      <c r="G59" s="1171"/>
      <c r="H59" s="1171"/>
      <c r="I59" s="1171"/>
      <c r="J59" s="1172"/>
      <c r="K59" s="86"/>
      <c r="L59" s="87"/>
      <c r="M59" s="87"/>
      <c r="N59" s="87"/>
      <c r="O59" s="88"/>
    </row>
    <row r="60" spans="1:21" ht="31.5" customHeight="1" thickBot="1" x14ac:dyDescent="0.2">
      <c r="B60" s="1165"/>
      <c r="C60" s="1166"/>
      <c r="D60" s="1173" t="s">
        <v>27</v>
      </c>
      <c r="E60" s="1174"/>
      <c r="F60" s="1174"/>
      <c r="G60" s="1174"/>
      <c r="H60" s="1174"/>
      <c r="I60" s="1174"/>
      <c r="J60" s="1175"/>
      <c r="K60" s="89"/>
      <c r="L60" s="90"/>
      <c r="M60" s="90"/>
      <c r="N60" s="90"/>
      <c r="O60" s="91"/>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RCNs5iORiCFqi0tLKDwc2waw4KRukPbdb6CbLSBr+V4ka6+F3DaLISMghw77W2+xy3RNtaj6p4h1dXV67Mwyw==" saltValue="pnwiFX58t1gxm0qoega/sA=="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SheetLayoutView="100" workbookViewId="0">
      <selection activeCell="AH14" sqref="AH14:AL14"/>
    </sheetView>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528</v>
      </c>
      <c r="J40" s="103" t="s">
        <v>529</v>
      </c>
      <c r="K40" s="103" t="s">
        <v>530</v>
      </c>
      <c r="L40" s="103" t="s">
        <v>531</v>
      </c>
      <c r="M40" s="104" t="s">
        <v>532</v>
      </c>
    </row>
    <row r="41" spans="2:13" ht="27.75" customHeight="1" x14ac:dyDescent="0.15">
      <c r="B41" s="1196" t="s">
        <v>30</v>
      </c>
      <c r="C41" s="1197"/>
      <c r="D41" s="105"/>
      <c r="E41" s="1198" t="s">
        <v>31</v>
      </c>
      <c r="F41" s="1198"/>
      <c r="G41" s="1198"/>
      <c r="H41" s="1199"/>
      <c r="I41" s="343">
        <v>59305</v>
      </c>
      <c r="J41" s="344">
        <v>59665</v>
      </c>
      <c r="K41" s="344">
        <v>60417</v>
      </c>
      <c r="L41" s="344">
        <v>57141</v>
      </c>
      <c r="M41" s="345">
        <v>54460</v>
      </c>
    </row>
    <row r="42" spans="2:13" ht="27.75" customHeight="1" x14ac:dyDescent="0.15">
      <c r="B42" s="1186"/>
      <c r="C42" s="1187"/>
      <c r="D42" s="106"/>
      <c r="E42" s="1190" t="s">
        <v>32</v>
      </c>
      <c r="F42" s="1190"/>
      <c r="G42" s="1190"/>
      <c r="H42" s="1191"/>
      <c r="I42" s="346" t="s">
        <v>489</v>
      </c>
      <c r="J42" s="347" t="s">
        <v>489</v>
      </c>
      <c r="K42" s="347" t="s">
        <v>489</v>
      </c>
      <c r="L42" s="347" t="s">
        <v>489</v>
      </c>
      <c r="M42" s="348" t="s">
        <v>489</v>
      </c>
    </row>
    <row r="43" spans="2:13" ht="27.75" customHeight="1" x14ac:dyDescent="0.15">
      <c r="B43" s="1186"/>
      <c r="C43" s="1187"/>
      <c r="D43" s="106"/>
      <c r="E43" s="1190" t="s">
        <v>33</v>
      </c>
      <c r="F43" s="1190"/>
      <c r="G43" s="1190"/>
      <c r="H43" s="1191"/>
      <c r="I43" s="346">
        <v>31962</v>
      </c>
      <c r="J43" s="347">
        <v>30512</v>
      </c>
      <c r="K43" s="347">
        <v>30556</v>
      </c>
      <c r="L43" s="347">
        <v>30804</v>
      </c>
      <c r="M43" s="348">
        <v>32690</v>
      </c>
    </row>
    <row r="44" spans="2:13" ht="27.75" customHeight="1" x14ac:dyDescent="0.15">
      <c r="B44" s="1186"/>
      <c r="C44" s="1187"/>
      <c r="D44" s="106"/>
      <c r="E44" s="1190" t="s">
        <v>34</v>
      </c>
      <c r="F44" s="1190"/>
      <c r="G44" s="1190"/>
      <c r="H44" s="1191"/>
      <c r="I44" s="346">
        <v>691</v>
      </c>
      <c r="J44" s="347">
        <v>587</v>
      </c>
      <c r="K44" s="347">
        <v>472</v>
      </c>
      <c r="L44" s="347">
        <v>365</v>
      </c>
      <c r="M44" s="348">
        <v>446</v>
      </c>
    </row>
    <row r="45" spans="2:13" ht="27.75" customHeight="1" x14ac:dyDescent="0.15">
      <c r="B45" s="1186"/>
      <c r="C45" s="1187"/>
      <c r="D45" s="106"/>
      <c r="E45" s="1190" t="s">
        <v>35</v>
      </c>
      <c r="F45" s="1190"/>
      <c r="G45" s="1190"/>
      <c r="H45" s="1191"/>
      <c r="I45" s="346">
        <v>7162</v>
      </c>
      <c r="J45" s="347">
        <v>6999</v>
      </c>
      <c r="K45" s="347">
        <v>6857</v>
      </c>
      <c r="L45" s="347">
        <v>7119</v>
      </c>
      <c r="M45" s="348">
        <v>7295</v>
      </c>
    </row>
    <row r="46" spans="2:13" ht="27.75" customHeight="1" x14ac:dyDescent="0.15">
      <c r="B46" s="1186"/>
      <c r="C46" s="1187"/>
      <c r="D46" s="107"/>
      <c r="E46" s="1190" t="s">
        <v>36</v>
      </c>
      <c r="F46" s="1190"/>
      <c r="G46" s="1190"/>
      <c r="H46" s="1191"/>
      <c r="I46" s="346" t="s">
        <v>489</v>
      </c>
      <c r="J46" s="347" t="s">
        <v>489</v>
      </c>
      <c r="K46" s="347" t="s">
        <v>489</v>
      </c>
      <c r="L46" s="347" t="s">
        <v>489</v>
      </c>
      <c r="M46" s="348" t="s">
        <v>489</v>
      </c>
    </row>
    <row r="47" spans="2:13" ht="27.75" customHeight="1" x14ac:dyDescent="0.15">
      <c r="B47" s="1186"/>
      <c r="C47" s="1187"/>
      <c r="D47" s="108"/>
      <c r="E47" s="1200" t="s">
        <v>37</v>
      </c>
      <c r="F47" s="1201"/>
      <c r="G47" s="1201"/>
      <c r="H47" s="1202"/>
      <c r="I47" s="346" t="s">
        <v>489</v>
      </c>
      <c r="J47" s="347" t="s">
        <v>489</v>
      </c>
      <c r="K47" s="347" t="s">
        <v>489</v>
      </c>
      <c r="L47" s="347" t="s">
        <v>489</v>
      </c>
      <c r="M47" s="348" t="s">
        <v>489</v>
      </c>
    </row>
    <row r="48" spans="2:13" ht="27.75" customHeight="1" x14ac:dyDescent="0.15">
      <c r="B48" s="1186"/>
      <c r="C48" s="1187"/>
      <c r="D48" s="106"/>
      <c r="E48" s="1190" t="s">
        <v>38</v>
      </c>
      <c r="F48" s="1190"/>
      <c r="G48" s="1190"/>
      <c r="H48" s="1191"/>
      <c r="I48" s="346" t="s">
        <v>489</v>
      </c>
      <c r="J48" s="347" t="s">
        <v>489</v>
      </c>
      <c r="K48" s="347" t="s">
        <v>489</v>
      </c>
      <c r="L48" s="347" t="s">
        <v>489</v>
      </c>
      <c r="M48" s="348" t="s">
        <v>489</v>
      </c>
    </row>
    <row r="49" spans="2:13" ht="27.75" customHeight="1" x14ac:dyDescent="0.15">
      <c r="B49" s="1188"/>
      <c r="C49" s="1189"/>
      <c r="D49" s="106"/>
      <c r="E49" s="1190" t="s">
        <v>39</v>
      </c>
      <c r="F49" s="1190"/>
      <c r="G49" s="1190"/>
      <c r="H49" s="1191"/>
      <c r="I49" s="346" t="s">
        <v>489</v>
      </c>
      <c r="J49" s="347" t="s">
        <v>489</v>
      </c>
      <c r="K49" s="347" t="s">
        <v>489</v>
      </c>
      <c r="L49" s="347" t="s">
        <v>489</v>
      </c>
      <c r="M49" s="348" t="s">
        <v>489</v>
      </c>
    </row>
    <row r="50" spans="2:13" ht="27.75" customHeight="1" x14ac:dyDescent="0.15">
      <c r="B50" s="1184" t="s">
        <v>40</v>
      </c>
      <c r="C50" s="1185"/>
      <c r="D50" s="109"/>
      <c r="E50" s="1190" t="s">
        <v>41</v>
      </c>
      <c r="F50" s="1190"/>
      <c r="G50" s="1190"/>
      <c r="H50" s="1191"/>
      <c r="I50" s="346">
        <v>18984</v>
      </c>
      <c r="J50" s="347">
        <v>19229</v>
      </c>
      <c r="K50" s="347">
        <v>18946</v>
      </c>
      <c r="L50" s="347">
        <v>18204</v>
      </c>
      <c r="M50" s="348">
        <v>17167</v>
      </c>
    </row>
    <row r="51" spans="2:13" ht="27.75" customHeight="1" x14ac:dyDescent="0.15">
      <c r="B51" s="1186"/>
      <c r="C51" s="1187"/>
      <c r="D51" s="106"/>
      <c r="E51" s="1190" t="s">
        <v>42</v>
      </c>
      <c r="F51" s="1190"/>
      <c r="G51" s="1190"/>
      <c r="H51" s="1191"/>
      <c r="I51" s="346">
        <v>18862</v>
      </c>
      <c r="J51" s="347">
        <v>19303</v>
      </c>
      <c r="K51" s="347">
        <v>21688</v>
      </c>
      <c r="L51" s="347">
        <v>22409</v>
      </c>
      <c r="M51" s="348">
        <v>22553</v>
      </c>
    </row>
    <row r="52" spans="2:13" ht="27.75" customHeight="1" x14ac:dyDescent="0.15">
      <c r="B52" s="1188"/>
      <c r="C52" s="1189"/>
      <c r="D52" s="106"/>
      <c r="E52" s="1190" t="s">
        <v>43</v>
      </c>
      <c r="F52" s="1190"/>
      <c r="G52" s="1190"/>
      <c r="H52" s="1191"/>
      <c r="I52" s="346">
        <v>64219</v>
      </c>
      <c r="J52" s="347">
        <v>62946</v>
      </c>
      <c r="K52" s="347">
        <v>62023</v>
      </c>
      <c r="L52" s="347">
        <v>59261</v>
      </c>
      <c r="M52" s="348">
        <v>56890</v>
      </c>
    </row>
    <row r="53" spans="2:13" ht="27.75" customHeight="1" thickBot="1" x14ac:dyDescent="0.2">
      <c r="B53" s="1192" t="s">
        <v>19</v>
      </c>
      <c r="C53" s="1193"/>
      <c r="D53" s="110"/>
      <c r="E53" s="1194" t="s">
        <v>44</v>
      </c>
      <c r="F53" s="1194"/>
      <c r="G53" s="1194"/>
      <c r="H53" s="1195"/>
      <c r="I53" s="349">
        <v>-2945</v>
      </c>
      <c r="J53" s="350">
        <v>-3716</v>
      </c>
      <c r="K53" s="350">
        <v>-4354</v>
      </c>
      <c r="L53" s="350">
        <v>-4447</v>
      </c>
      <c r="M53" s="351">
        <v>-1720</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4M8l82gTrcpD9KubQ8CWUH3nCSl0xT0/neQTXTHi/ryN+mRsaUL+E+M+dXWRCaWaRQiKIoBhU6Glb17c2bIS+Q==" saltValue="jyjXkt6IJKlLQ3kZIIeeD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election activeCell="AH14" sqref="AH14:AL14"/>
    </sheetView>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530</v>
      </c>
      <c r="G54" s="119" t="s">
        <v>531</v>
      </c>
      <c r="H54" s="120" t="s">
        <v>532</v>
      </c>
    </row>
    <row r="55" spans="2:8" ht="52.5" customHeight="1" x14ac:dyDescent="0.15">
      <c r="B55" s="121"/>
      <c r="C55" s="1211" t="s">
        <v>46</v>
      </c>
      <c r="D55" s="1211"/>
      <c r="E55" s="1212"/>
      <c r="F55" s="352">
        <v>10554</v>
      </c>
      <c r="G55" s="352">
        <v>10017</v>
      </c>
      <c r="H55" s="353">
        <v>9309</v>
      </c>
    </row>
    <row r="56" spans="2:8" ht="52.5" customHeight="1" x14ac:dyDescent="0.15">
      <c r="B56" s="122"/>
      <c r="C56" s="1213" t="s">
        <v>47</v>
      </c>
      <c r="D56" s="1213"/>
      <c r="E56" s="1214"/>
      <c r="F56" s="354">
        <v>1528</v>
      </c>
      <c r="G56" s="354">
        <v>1442</v>
      </c>
      <c r="H56" s="355">
        <v>1397</v>
      </c>
    </row>
    <row r="57" spans="2:8" ht="53.25" customHeight="1" x14ac:dyDescent="0.15">
      <c r="B57" s="122"/>
      <c r="C57" s="1215" t="s">
        <v>48</v>
      </c>
      <c r="D57" s="1215"/>
      <c r="E57" s="1216"/>
      <c r="F57" s="356">
        <v>4378</v>
      </c>
      <c r="G57" s="356">
        <v>3824</v>
      </c>
      <c r="H57" s="357">
        <v>3181</v>
      </c>
    </row>
    <row r="58" spans="2:8" ht="45.75" customHeight="1" x14ac:dyDescent="0.15">
      <c r="B58" s="123"/>
      <c r="C58" s="1203" t="s">
        <v>587</v>
      </c>
      <c r="D58" s="1204"/>
      <c r="E58" s="1205"/>
      <c r="F58" s="358">
        <v>1769</v>
      </c>
      <c r="G58" s="358">
        <v>1296</v>
      </c>
      <c r="H58" s="359">
        <v>728</v>
      </c>
    </row>
    <row r="59" spans="2:8" ht="45.75" customHeight="1" x14ac:dyDescent="0.15">
      <c r="B59" s="123"/>
      <c r="C59" s="1203" t="s">
        <v>588</v>
      </c>
      <c r="D59" s="1204"/>
      <c r="E59" s="1205"/>
      <c r="F59" s="358">
        <v>733</v>
      </c>
      <c r="G59" s="358">
        <v>707</v>
      </c>
      <c r="H59" s="359">
        <v>654</v>
      </c>
    </row>
    <row r="60" spans="2:8" ht="45.75" customHeight="1" x14ac:dyDescent="0.15">
      <c r="B60" s="123"/>
      <c r="C60" s="1203" t="s">
        <v>589</v>
      </c>
      <c r="D60" s="1204"/>
      <c r="E60" s="1205"/>
      <c r="F60" s="358">
        <v>448</v>
      </c>
      <c r="G60" s="358">
        <v>449</v>
      </c>
      <c r="H60" s="359">
        <v>450</v>
      </c>
    </row>
    <row r="61" spans="2:8" ht="45.75" customHeight="1" x14ac:dyDescent="0.15">
      <c r="B61" s="123"/>
      <c r="C61" s="1203" t="s">
        <v>590</v>
      </c>
      <c r="D61" s="1204"/>
      <c r="E61" s="1205"/>
      <c r="F61" s="358">
        <v>429</v>
      </c>
      <c r="G61" s="358">
        <v>425</v>
      </c>
      <c r="H61" s="359">
        <v>413</v>
      </c>
    </row>
    <row r="62" spans="2:8" ht="45.75" customHeight="1" thickBot="1" x14ac:dyDescent="0.2">
      <c r="B62" s="124"/>
      <c r="C62" s="1206" t="s">
        <v>591</v>
      </c>
      <c r="D62" s="1207"/>
      <c r="E62" s="1208"/>
      <c r="F62" s="360">
        <v>227</v>
      </c>
      <c r="G62" s="360">
        <v>249</v>
      </c>
      <c r="H62" s="361">
        <v>271</v>
      </c>
    </row>
    <row r="63" spans="2:8" ht="52.5" customHeight="1" thickBot="1" x14ac:dyDescent="0.2">
      <c r="B63" s="125"/>
      <c r="C63" s="1209" t="s">
        <v>49</v>
      </c>
      <c r="D63" s="1209"/>
      <c r="E63" s="1210"/>
      <c r="F63" s="362">
        <v>16460</v>
      </c>
      <c r="G63" s="362">
        <v>15283</v>
      </c>
      <c r="H63" s="363">
        <v>13887</v>
      </c>
    </row>
    <row r="64" spans="2:8" x14ac:dyDescent="0.15"/>
  </sheetData>
  <sheetProtection algorithmName="SHA-512" hashValue="z6MMof7PQitTJ4dJ8WagwOXEGAqLSHEQVvSV0BTVUAJvOXEKwExTZO1/P3nxoTtPnqimduUsWn19MR+grSEdtA==" saltValue="ceB/v/l3CIyX5MLt734TJ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32" customWidth="1"/>
    <col min="2" max="8" width="13.375" style="132" customWidth="1"/>
    <col min="9" max="16384" width="11.125" style="132"/>
  </cols>
  <sheetData>
    <row r="1" spans="1:8" x14ac:dyDescent="0.15">
      <c r="A1" s="126"/>
      <c r="B1" s="127"/>
      <c r="C1" s="128"/>
      <c r="D1" s="129"/>
      <c r="E1" s="130"/>
      <c r="F1" s="130"/>
      <c r="G1" s="130"/>
      <c r="H1" s="131"/>
    </row>
    <row r="2" spans="1:8" x14ac:dyDescent="0.15">
      <c r="A2" s="133"/>
      <c r="B2" s="134"/>
      <c r="C2" s="135"/>
      <c r="D2" s="136" t="s">
        <v>50</v>
      </c>
      <c r="E2" s="137"/>
      <c r="F2" s="138" t="s">
        <v>527</v>
      </c>
      <c r="G2" s="139"/>
      <c r="H2" s="140"/>
    </row>
    <row r="3" spans="1:8" x14ac:dyDescent="0.15">
      <c r="A3" s="136" t="s">
        <v>520</v>
      </c>
      <c r="B3" s="141"/>
      <c r="C3" s="142"/>
      <c r="D3" s="143">
        <v>60130</v>
      </c>
      <c r="E3" s="144"/>
      <c r="F3" s="145">
        <v>44161</v>
      </c>
      <c r="G3" s="146"/>
      <c r="H3" s="147"/>
    </row>
    <row r="4" spans="1:8" x14ac:dyDescent="0.15">
      <c r="A4" s="148"/>
      <c r="B4" s="149"/>
      <c r="C4" s="150"/>
      <c r="D4" s="151">
        <v>47701</v>
      </c>
      <c r="E4" s="152"/>
      <c r="F4" s="153">
        <v>23644</v>
      </c>
      <c r="G4" s="154"/>
      <c r="H4" s="155"/>
    </row>
    <row r="5" spans="1:8" x14ac:dyDescent="0.15">
      <c r="A5" s="136" t="s">
        <v>522</v>
      </c>
      <c r="B5" s="141"/>
      <c r="C5" s="142"/>
      <c r="D5" s="143">
        <v>33666</v>
      </c>
      <c r="E5" s="144"/>
      <c r="F5" s="145">
        <v>43955</v>
      </c>
      <c r="G5" s="146"/>
      <c r="H5" s="147"/>
    </row>
    <row r="6" spans="1:8" x14ac:dyDescent="0.15">
      <c r="A6" s="148"/>
      <c r="B6" s="149"/>
      <c r="C6" s="150"/>
      <c r="D6" s="151">
        <v>23846</v>
      </c>
      <c r="E6" s="152"/>
      <c r="F6" s="153">
        <v>21318</v>
      </c>
      <c r="G6" s="154"/>
      <c r="H6" s="155"/>
    </row>
    <row r="7" spans="1:8" x14ac:dyDescent="0.15">
      <c r="A7" s="136" t="s">
        <v>523</v>
      </c>
      <c r="B7" s="141"/>
      <c r="C7" s="142"/>
      <c r="D7" s="143">
        <v>62787</v>
      </c>
      <c r="E7" s="144"/>
      <c r="F7" s="145">
        <v>41921</v>
      </c>
      <c r="G7" s="146"/>
      <c r="H7" s="147"/>
    </row>
    <row r="8" spans="1:8" x14ac:dyDescent="0.15">
      <c r="A8" s="148"/>
      <c r="B8" s="149"/>
      <c r="C8" s="150"/>
      <c r="D8" s="151">
        <v>47359</v>
      </c>
      <c r="E8" s="152"/>
      <c r="F8" s="153">
        <v>21655</v>
      </c>
      <c r="G8" s="154"/>
      <c r="H8" s="155"/>
    </row>
    <row r="9" spans="1:8" x14ac:dyDescent="0.15">
      <c r="A9" s="136" t="s">
        <v>524</v>
      </c>
      <c r="B9" s="141"/>
      <c r="C9" s="142"/>
      <c r="D9" s="143">
        <v>30165</v>
      </c>
      <c r="E9" s="144"/>
      <c r="F9" s="145">
        <v>44585</v>
      </c>
      <c r="G9" s="146"/>
      <c r="H9" s="147"/>
    </row>
    <row r="10" spans="1:8" x14ac:dyDescent="0.15">
      <c r="A10" s="148"/>
      <c r="B10" s="149"/>
      <c r="C10" s="150"/>
      <c r="D10" s="151">
        <v>14315</v>
      </c>
      <c r="E10" s="152"/>
      <c r="F10" s="153">
        <v>23077</v>
      </c>
      <c r="G10" s="154"/>
      <c r="H10" s="155"/>
    </row>
    <row r="11" spans="1:8" x14ac:dyDescent="0.15">
      <c r="A11" s="136" t="s">
        <v>525</v>
      </c>
      <c r="B11" s="141"/>
      <c r="C11" s="142"/>
      <c r="D11" s="143">
        <v>38502</v>
      </c>
      <c r="E11" s="144"/>
      <c r="F11" s="145">
        <v>49779</v>
      </c>
      <c r="G11" s="146"/>
      <c r="H11" s="147"/>
    </row>
    <row r="12" spans="1:8" x14ac:dyDescent="0.15">
      <c r="A12" s="148"/>
      <c r="B12" s="149"/>
      <c r="C12" s="156"/>
      <c r="D12" s="151">
        <v>18272</v>
      </c>
      <c r="E12" s="152"/>
      <c r="F12" s="153">
        <v>28921</v>
      </c>
      <c r="G12" s="154"/>
      <c r="H12" s="155"/>
    </row>
    <row r="13" spans="1:8" x14ac:dyDescent="0.15">
      <c r="A13" s="136"/>
      <c r="B13" s="141"/>
      <c r="C13" s="157"/>
      <c r="D13" s="158">
        <v>45050</v>
      </c>
      <c r="E13" s="159"/>
      <c r="F13" s="160">
        <v>44880</v>
      </c>
      <c r="G13" s="161"/>
      <c r="H13" s="147"/>
    </row>
    <row r="14" spans="1:8" x14ac:dyDescent="0.15">
      <c r="A14" s="148"/>
      <c r="B14" s="149"/>
      <c r="C14" s="150"/>
      <c r="D14" s="151">
        <v>30299</v>
      </c>
      <c r="E14" s="152"/>
      <c r="F14" s="153">
        <v>23723</v>
      </c>
      <c r="G14" s="154"/>
      <c r="H14" s="155"/>
    </row>
    <row r="17" spans="1:11" x14ac:dyDescent="0.15">
      <c r="A17" s="132" t="s">
        <v>51</v>
      </c>
    </row>
    <row r="18" spans="1:11" x14ac:dyDescent="0.15">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15">
      <c r="A19" s="162" t="s">
        <v>52</v>
      </c>
      <c r="B19" s="162">
        <f>ROUND(VALUE(SUBSTITUTE(実質収支比率等に係る経年分析!F$48,"▲","-")),2)</f>
        <v>0.92</v>
      </c>
      <c r="C19" s="162">
        <f>ROUND(VALUE(SUBSTITUTE(実質収支比率等に係る経年分析!G$48,"▲","-")),2)</f>
        <v>1.65</v>
      </c>
      <c r="D19" s="162">
        <f>ROUND(VALUE(SUBSTITUTE(実質収支比率等に係る経年分析!H$48,"▲","-")),2)</f>
        <v>0.99</v>
      </c>
      <c r="E19" s="162">
        <f>ROUND(VALUE(SUBSTITUTE(実質収支比率等に係る経年分析!I$48,"▲","-")),2)</f>
        <v>1.06</v>
      </c>
      <c r="F19" s="162">
        <f>ROUND(VALUE(SUBSTITUTE(実質収支比率等に係る経年分析!J$48,"▲","-")),2)</f>
        <v>0.98</v>
      </c>
    </row>
    <row r="20" spans="1:11" x14ac:dyDescent="0.15">
      <c r="A20" s="162" t="s">
        <v>53</v>
      </c>
      <c r="B20" s="162">
        <f>ROUND(VALUE(SUBSTITUTE(実質収支比率等に係る経年分析!F$47,"▲","-")),2)</f>
        <v>33.82</v>
      </c>
      <c r="C20" s="162">
        <f>ROUND(VALUE(SUBSTITUTE(実質収支比率等に係る経年分析!G$47,"▲","-")),2)</f>
        <v>33.549999999999997</v>
      </c>
      <c r="D20" s="162">
        <f>ROUND(VALUE(SUBSTITUTE(実質収支比率等に係る経年分析!H$47,"▲","-")),2)</f>
        <v>34.39</v>
      </c>
      <c r="E20" s="162">
        <f>ROUND(VALUE(SUBSTITUTE(実質収支比率等に係る経年分析!I$47,"▲","-")),2)</f>
        <v>32.090000000000003</v>
      </c>
      <c r="F20" s="162">
        <f>ROUND(VALUE(SUBSTITUTE(実質収支比率等に係る経年分析!J$47,"▲","-")),2)</f>
        <v>29.6</v>
      </c>
    </row>
    <row r="21" spans="1:11" x14ac:dyDescent="0.15">
      <c r="A21" s="162" t="s">
        <v>54</v>
      </c>
      <c r="B21" s="162">
        <f>IF(ISNUMBER(VALUE(SUBSTITUTE(実質収支比率等に係る経年分析!F$49,"▲","-"))),ROUND(VALUE(SUBSTITUTE(実質収支比率等に係る経年分析!F$49,"▲","-")),2),NA())</f>
        <v>-5.59</v>
      </c>
      <c r="C21" s="162">
        <f>IF(ISNUMBER(VALUE(SUBSTITUTE(実質収支比率等に係る経年分析!G$49,"▲","-"))),ROUND(VALUE(SUBSTITUTE(実質収支比率等に係る経年分析!G$49,"▲","-")),2),NA())</f>
        <v>0.8</v>
      </c>
      <c r="D21" s="162">
        <f>IF(ISNUMBER(VALUE(SUBSTITUTE(実質収支比率等に係る経年分析!H$49,"▲","-"))),ROUND(VALUE(SUBSTITUTE(実質収支比率等に係る経年分析!H$49,"▲","-")),2),NA())</f>
        <v>-1.45</v>
      </c>
      <c r="E21" s="162">
        <f>IF(ISNUMBER(VALUE(SUBSTITUTE(実質収支比率等に係る経年分析!I$49,"▲","-"))),ROUND(VALUE(SUBSTITUTE(実質収支比率等に係る経年分析!I$49,"▲","-")),2),NA())</f>
        <v>-2.15</v>
      </c>
      <c r="F21" s="162">
        <f>IF(ISNUMBER(VALUE(SUBSTITUTE(実質収支比率等に係る経年分析!J$49,"▲","-"))),ROUND(VALUE(SUBSTITUTE(実質収支比率等に係る経年分析!J$49,"▲","-")),2),NA())</f>
        <v>-2.85</v>
      </c>
    </row>
    <row r="24" spans="1:11" x14ac:dyDescent="0.15">
      <c r="A24" s="132" t="s">
        <v>55</v>
      </c>
    </row>
    <row r="25" spans="1:11" x14ac:dyDescent="0.15">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15">
      <c r="A26" s="163"/>
      <c r="B26" s="163" t="s">
        <v>56</v>
      </c>
      <c r="C26" s="163" t="s">
        <v>57</v>
      </c>
      <c r="D26" s="163" t="s">
        <v>56</v>
      </c>
      <c r="E26" s="163" t="s">
        <v>57</v>
      </c>
      <c r="F26" s="163" t="s">
        <v>56</v>
      </c>
      <c r="G26" s="163" t="s">
        <v>57</v>
      </c>
      <c r="H26" s="163" t="s">
        <v>56</v>
      </c>
      <c r="I26" s="163" t="s">
        <v>57</v>
      </c>
      <c r="J26" s="163" t="s">
        <v>56</v>
      </c>
      <c r="K26" s="163" t="s">
        <v>57</v>
      </c>
    </row>
    <row r="27" spans="1:11" x14ac:dyDescent="0.15">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0</v>
      </c>
      <c r="D27" s="163" t="e">
        <f>IF(ROUND(VALUE(SUBSTITUTE(連結実質赤字比率に係る赤字・黒字の構成分析!G$43,"▲", "-")), 2) &lt; 0, ABS(ROUND(VALUE(SUBSTITUTE(連結実質赤字比率に係る赤字・黒字の構成分析!G$43,"▲", "-")), 2)), NA())</f>
        <v>#N/A</v>
      </c>
      <c r="E27" s="163">
        <f>IF(ROUND(VALUE(SUBSTITUTE(連結実質赤字比率に係る赤字・黒字の構成分析!G$43,"▲", "-")), 2) &gt;= 0, ABS(ROUND(VALUE(SUBSTITUTE(連結実質赤字比率に係る赤字・黒字の構成分析!G$43,"▲", "-")), 2)), NA())</f>
        <v>0</v>
      </c>
      <c r="F27" s="163" t="e">
        <f>IF(ROUND(VALUE(SUBSTITUTE(連結実質赤字比率に係る赤字・黒字の構成分析!H$43,"▲", "-")), 2) &lt; 0, ABS(ROUND(VALUE(SUBSTITUTE(連結実質赤字比率に係る赤字・黒字の構成分析!H$43,"▲", "-")), 2)), NA())</f>
        <v>#N/A</v>
      </c>
      <c r="G27" s="163">
        <f>IF(ROUND(VALUE(SUBSTITUTE(連結実質赤字比率に係る赤字・黒字の構成分析!H$43,"▲", "-")), 2) &gt;= 0, ABS(ROUND(VALUE(SUBSTITUTE(連結実質赤字比率に係る赤字・黒字の構成分析!H$43,"▲", "-")), 2)), NA())</f>
        <v>0</v>
      </c>
      <c r="H27" s="163" t="e">
        <f>IF(ROUND(VALUE(SUBSTITUTE(連結実質赤字比率に係る赤字・黒字の構成分析!I$43,"▲", "-")), 2) &lt; 0, ABS(ROUND(VALUE(SUBSTITUTE(連結実質赤字比率に係る赤字・黒字の構成分析!I$43,"▲", "-")), 2)), NA())</f>
        <v>#N/A</v>
      </c>
      <c r="I27" s="163">
        <f>IF(ROUND(VALUE(SUBSTITUTE(連結実質赤字比率に係る赤字・黒字の構成分析!I$43,"▲", "-")), 2) &gt;= 0, ABS(ROUND(VALUE(SUBSTITUTE(連結実質赤字比率に係る赤字・黒字の構成分析!I$43,"▲", "-")), 2)), NA())</f>
        <v>0.01</v>
      </c>
      <c r="J27" s="163" t="e">
        <f>IF(ROUND(VALUE(SUBSTITUTE(連結実質赤字比率に係る赤字・黒字の構成分析!J$43,"▲", "-")), 2) &lt; 0, ABS(ROUND(VALUE(SUBSTITUTE(連結実質赤字比率に係る赤字・黒字の構成分析!J$43,"▲", "-")), 2)), NA())</f>
        <v>#N/A</v>
      </c>
      <c r="K27" s="163">
        <f>IF(ROUND(VALUE(SUBSTITUTE(連結実質赤字比率に係る赤字・黒字の構成分析!J$43,"▲", "-")), 2) &gt;= 0, ABS(ROUND(VALUE(SUBSTITUTE(連結実質赤字比率に係る赤字・黒字の構成分析!J$43,"▲", "-")), 2)), NA())</f>
        <v>0</v>
      </c>
    </row>
    <row r="28" spans="1:11" x14ac:dyDescent="0.15">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15">
      <c r="A29" s="163" t="str">
        <f>IF(連結実質赤字比率に係る赤字・黒字の構成分析!C$41="",NA(),連結実質赤字比率に係る赤字・黒字の構成分析!C$41)</f>
        <v>観光交通対策特別会計</v>
      </c>
      <c r="B29" s="163" t="e">
        <f>IF(ROUND(VALUE(SUBSTITUTE(連結実質赤字比率に係る赤字・黒字の構成分析!F$41,"▲", "-")), 2) &lt; 0, ABS(ROUND(VALUE(SUBSTITUTE(連結実質赤字比率に係る赤字・黒字の構成分析!F$41,"▲", "-")), 2)), NA())</f>
        <v>#N/A</v>
      </c>
      <c r="C29" s="163">
        <f>IF(ROUND(VALUE(SUBSTITUTE(連結実質赤字比率に係る赤字・黒字の構成分析!F$41,"▲", "-")), 2) &gt;= 0, ABS(ROUND(VALUE(SUBSTITUTE(連結実質赤字比率に係る赤字・黒字の構成分析!F$41,"▲", "-")), 2)), NA())</f>
        <v>0</v>
      </c>
      <c r="D29" s="163" t="e">
        <f>IF(ROUND(VALUE(SUBSTITUTE(連結実質赤字比率に係る赤字・黒字の構成分析!G$41,"▲", "-")), 2) &lt; 0, ABS(ROUND(VALUE(SUBSTITUTE(連結実質赤字比率に係る赤字・黒字の構成分析!G$41,"▲", "-")), 2)), NA())</f>
        <v>#N/A</v>
      </c>
      <c r="E29" s="163">
        <f>IF(ROUND(VALUE(SUBSTITUTE(連結実質赤字比率に係る赤字・黒字の構成分析!G$41,"▲", "-")), 2) &gt;= 0, ABS(ROUND(VALUE(SUBSTITUTE(連結実質赤字比率に係る赤字・黒字の構成分析!G$41,"▲", "-")), 2)), NA())</f>
        <v>0.01</v>
      </c>
      <c r="F29" s="163" t="e">
        <f>IF(ROUND(VALUE(SUBSTITUTE(連結実質赤字比率に係る赤字・黒字の構成分析!H$41,"▲", "-")), 2) &lt; 0, ABS(ROUND(VALUE(SUBSTITUTE(連結実質赤字比率に係る赤字・黒字の構成分析!H$41,"▲", "-")), 2)), NA())</f>
        <v>#N/A</v>
      </c>
      <c r="G29" s="163">
        <f>IF(ROUND(VALUE(SUBSTITUTE(連結実質赤字比率に係る赤字・黒字の構成分析!H$41,"▲", "-")), 2) &gt;= 0, ABS(ROUND(VALUE(SUBSTITUTE(連結実質赤字比率に係る赤字・黒字の構成分析!H$41,"▲", "-")), 2)), NA())</f>
        <v>0.28000000000000003</v>
      </c>
      <c r="H29" s="163" t="e">
        <f>IF(ROUND(VALUE(SUBSTITUTE(連結実質赤字比率に係る赤字・黒字の構成分析!I$41,"▲", "-")), 2) &lt; 0, ABS(ROUND(VALUE(SUBSTITUTE(連結実質赤字比率に係る赤字・黒字の構成分析!I$41,"▲", "-")), 2)), NA())</f>
        <v>#N/A</v>
      </c>
      <c r="I29" s="163">
        <f>IF(ROUND(VALUE(SUBSTITUTE(連結実質赤字比率に係る赤字・黒字の構成分析!I$41,"▲", "-")), 2) &gt;= 0, ABS(ROUND(VALUE(SUBSTITUTE(連結実質赤字比率に係る赤字・黒字の構成分析!I$41,"▲", "-")), 2)), NA())</f>
        <v>0.16</v>
      </c>
      <c r="J29" s="163" t="e">
        <f>IF(ROUND(VALUE(SUBSTITUTE(連結実質赤字比率に係る赤字・黒字の構成分析!J$41,"▲", "-")), 2) &lt; 0, ABS(ROUND(VALUE(SUBSTITUTE(連結実質赤字比率に係る赤字・黒字の構成分析!J$41,"▲", "-")), 2)), NA())</f>
        <v>#N/A</v>
      </c>
      <c r="K29" s="163">
        <f>IF(ROUND(VALUE(SUBSTITUTE(連結実質赤字比率に係る赤字・黒字の構成分析!J$41,"▲", "-")), 2) &gt;= 0, ABS(ROUND(VALUE(SUBSTITUTE(連結実質赤字比率に係る赤字・黒字の構成分析!J$41,"▲", "-")), 2)), NA())</f>
        <v>0.1</v>
      </c>
    </row>
    <row r="30" spans="1:11" x14ac:dyDescent="0.15">
      <c r="A30" s="163" t="str">
        <f>IF(連結実質赤字比率に係る赤字・黒字の構成分析!C$40="",NA(),連結実質赤字比率に係る赤字・黒字の構成分析!C$40)</f>
        <v>後期高齢者医療特別会計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0.15</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0.16</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0.19</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0.2</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0.24</v>
      </c>
    </row>
    <row r="31" spans="1:11" x14ac:dyDescent="0.15">
      <c r="A31" s="163" t="str">
        <f>IF(連結実質赤字比率に係る赤字・黒字の構成分析!C$39="",NA(),連結実質赤字比率に係る赤字・黒字の構成分析!C$39)</f>
        <v>国民健康保険特別会計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0.54</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0.2</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0.4</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0.09</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0.37</v>
      </c>
    </row>
    <row r="32" spans="1:11" x14ac:dyDescent="0.15">
      <c r="A32" s="163" t="str">
        <f>IF(連結実質赤字比率に係る赤字・黒字の構成分析!C$38="",NA(),連結実質赤字比率に係る赤字・黒字の構成分析!C$38)</f>
        <v>一般会計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0.91</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1.64</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0.98</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1.04</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0.97</v>
      </c>
    </row>
    <row r="33" spans="1:16" x14ac:dyDescent="0.15">
      <c r="A33" s="163" t="str">
        <f>IF(連結実質赤字比率に係る赤字・黒字の構成分析!C$37="",NA(),連結実質赤字比率に係る赤字・黒字の構成分析!C$37)</f>
        <v>介護保険特別会計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1.79</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2.04</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2.02</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1.4</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1</v>
      </c>
    </row>
    <row r="34" spans="1:16" x14ac:dyDescent="0.15">
      <c r="A34" s="163" t="str">
        <f>IF(連結実質赤字比率に係る赤字・黒字の構成分析!C$36="",NA(),連結実質赤字比率に係る赤字・黒字の構成分析!C$36)</f>
        <v>下水道事業会計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3.74</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2.77</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3.05</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3.06</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2.44</v>
      </c>
    </row>
    <row r="35" spans="1:16" x14ac:dyDescent="0.15">
      <c r="A35" s="163" t="str">
        <f>IF(連結実質赤字比率に係る赤字・黒字の構成分析!C$35="",NA(),連結実質赤字比率に係る赤字・黒字の構成分析!C$35)</f>
        <v>病院事業会計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2.5099999999999998</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4.46</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6.23</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5.98</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5.01</v>
      </c>
    </row>
    <row r="36" spans="1:16" x14ac:dyDescent="0.15">
      <c r="A36" s="163" t="str">
        <f>IF(連結実質赤字比率に係る赤字・黒字の構成分析!C$34="",NA(),連結実質赤字比率に係る赤字・黒字の構成分析!C$34)</f>
        <v>水道事業会計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7.16</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7.54</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7.87</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7.55</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6.45</v>
      </c>
    </row>
    <row r="39" spans="1:16" x14ac:dyDescent="0.15">
      <c r="A39" s="132" t="s">
        <v>58</v>
      </c>
    </row>
    <row r="40" spans="1:16" x14ac:dyDescent="0.15">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15">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15">
      <c r="A42" s="164" t="s">
        <v>61</v>
      </c>
      <c r="B42" s="164"/>
      <c r="C42" s="164"/>
      <c r="D42" s="164">
        <f>'実質公債費比率（分子）の構造'!K$52</f>
        <v>6603</v>
      </c>
      <c r="E42" s="164"/>
      <c r="F42" s="164"/>
      <c r="G42" s="164">
        <f>'実質公債費比率（分子）の構造'!L$52</f>
        <v>6491</v>
      </c>
      <c r="H42" s="164"/>
      <c r="I42" s="164"/>
      <c r="J42" s="164">
        <f>'実質公債費比率（分子）の構造'!M$52</f>
        <v>6312</v>
      </c>
      <c r="K42" s="164"/>
      <c r="L42" s="164"/>
      <c r="M42" s="164">
        <f>'実質公債費比率（分子）の構造'!N$52</f>
        <v>6206</v>
      </c>
      <c r="N42" s="164"/>
      <c r="O42" s="164"/>
      <c r="P42" s="164">
        <f>'実質公債費比率（分子）の構造'!O$52</f>
        <v>6292</v>
      </c>
    </row>
    <row r="43" spans="1:16" x14ac:dyDescent="0.15">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15">
      <c r="A44" s="164" t="s">
        <v>62</v>
      </c>
      <c r="B44" s="164" t="str">
        <f>'実質公債費比率（分子）の構造'!K$50</f>
        <v>-</v>
      </c>
      <c r="C44" s="164"/>
      <c r="D44" s="164"/>
      <c r="E44" s="164" t="str">
        <f>'実質公債費比率（分子）の構造'!L$50</f>
        <v>-</v>
      </c>
      <c r="F44" s="164"/>
      <c r="G44" s="164"/>
      <c r="H44" s="164" t="str">
        <f>'実質公債費比率（分子）の構造'!M$50</f>
        <v>-</v>
      </c>
      <c r="I44" s="164"/>
      <c r="J44" s="164"/>
      <c r="K44" s="164" t="str">
        <f>'実質公債費比率（分子）の構造'!N$50</f>
        <v>-</v>
      </c>
      <c r="L44" s="164"/>
      <c r="M44" s="164"/>
      <c r="N44" s="164" t="str">
        <f>'実質公債費比率（分子）の構造'!O$50</f>
        <v>-</v>
      </c>
      <c r="O44" s="164"/>
      <c r="P44" s="164"/>
    </row>
    <row r="45" spans="1:16" x14ac:dyDescent="0.15">
      <c r="A45" s="164" t="s">
        <v>63</v>
      </c>
      <c r="B45" s="164">
        <f>'実質公債費比率（分子）の構造'!K$49</f>
        <v>122</v>
      </c>
      <c r="C45" s="164"/>
      <c r="D45" s="164"/>
      <c r="E45" s="164">
        <f>'実質公債費比率（分子）の構造'!L$49</f>
        <v>116</v>
      </c>
      <c r="F45" s="164"/>
      <c r="G45" s="164"/>
      <c r="H45" s="164">
        <f>'実質公債費比率（分子）の構造'!M$49</f>
        <v>117</v>
      </c>
      <c r="I45" s="164"/>
      <c r="J45" s="164"/>
      <c r="K45" s="164">
        <f>'実質公債費比率（分子）の構造'!N$49</f>
        <v>117</v>
      </c>
      <c r="L45" s="164"/>
      <c r="M45" s="164"/>
      <c r="N45" s="164">
        <f>'実質公債費比率（分子）の構造'!O$49</f>
        <v>113</v>
      </c>
      <c r="O45" s="164"/>
      <c r="P45" s="164"/>
    </row>
    <row r="46" spans="1:16" x14ac:dyDescent="0.15">
      <c r="A46" s="164" t="s">
        <v>64</v>
      </c>
      <c r="B46" s="164">
        <f>'実質公債費比率（分子）の構造'!K$48</f>
        <v>1922</v>
      </c>
      <c r="C46" s="164"/>
      <c r="D46" s="164"/>
      <c r="E46" s="164">
        <f>'実質公債費比率（分子）の構造'!L$48</f>
        <v>1908</v>
      </c>
      <c r="F46" s="164"/>
      <c r="G46" s="164"/>
      <c r="H46" s="164">
        <f>'実質公債費比率（分子）の構造'!M$48</f>
        <v>1908</v>
      </c>
      <c r="I46" s="164"/>
      <c r="J46" s="164"/>
      <c r="K46" s="164">
        <f>'実質公債費比率（分子）の構造'!N$48</f>
        <v>2041</v>
      </c>
      <c r="L46" s="164"/>
      <c r="M46" s="164"/>
      <c r="N46" s="164">
        <f>'実質公債費比率（分子）の構造'!O$48</f>
        <v>1937</v>
      </c>
      <c r="O46" s="164"/>
      <c r="P46" s="164"/>
    </row>
    <row r="47" spans="1:16" x14ac:dyDescent="0.15">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15">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15">
      <c r="A49" s="164" t="s">
        <v>66</v>
      </c>
      <c r="B49" s="164">
        <f>'実質公債費比率（分子）の構造'!K$45</f>
        <v>5701</v>
      </c>
      <c r="C49" s="164"/>
      <c r="D49" s="164"/>
      <c r="E49" s="164">
        <f>'実質公債費比率（分子）の構造'!L$45</f>
        <v>5592</v>
      </c>
      <c r="F49" s="164"/>
      <c r="G49" s="164"/>
      <c r="H49" s="164">
        <f>'実質公債費比率（分子）の構造'!M$45</f>
        <v>5704</v>
      </c>
      <c r="I49" s="164"/>
      <c r="J49" s="164"/>
      <c r="K49" s="164">
        <f>'実質公債費比率（分子）の構造'!N$45</f>
        <v>5737</v>
      </c>
      <c r="L49" s="164"/>
      <c r="M49" s="164"/>
      <c r="N49" s="164">
        <f>'実質公債費比率（分子）の構造'!O$45</f>
        <v>5672</v>
      </c>
      <c r="O49" s="164"/>
      <c r="P49" s="164"/>
    </row>
    <row r="50" spans="1:16" x14ac:dyDescent="0.15">
      <c r="A50" s="164" t="s">
        <v>67</v>
      </c>
      <c r="B50" s="164" t="e">
        <f>NA()</f>
        <v>#N/A</v>
      </c>
      <c r="C50" s="164">
        <f>IF(ISNUMBER('実質公債費比率（分子）の構造'!K$53),'実質公債費比率（分子）の構造'!K$53,NA())</f>
        <v>1142</v>
      </c>
      <c r="D50" s="164" t="e">
        <f>NA()</f>
        <v>#N/A</v>
      </c>
      <c r="E50" s="164" t="e">
        <f>NA()</f>
        <v>#N/A</v>
      </c>
      <c r="F50" s="164">
        <f>IF(ISNUMBER('実質公債費比率（分子）の構造'!L$53),'実質公債費比率（分子）の構造'!L$53,NA())</f>
        <v>1125</v>
      </c>
      <c r="G50" s="164" t="e">
        <f>NA()</f>
        <v>#N/A</v>
      </c>
      <c r="H50" s="164" t="e">
        <f>NA()</f>
        <v>#N/A</v>
      </c>
      <c r="I50" s="164">
        <f>IF(ISNUMBER('実質公債費比率（分子）の構造'!M$53),'実質公債費比率（分子）の構造'!M$53,NA())</f>
        <v>1417</v>
      </c>
      <c r="J50" s="164" t="e">
        <f>NA()</f>
        <v>#N/A</v>
      </c>
      <c r="K50" s="164" t="e">
        <f>NA()</f>
        <v>#N/A</v>
      </c>
      <c r="L50" s="164">
        <f>IF(ISNUMBER('実質公債費比率（分子）の構造'!N$53),'実質公債費比率（分子）の構造'!N$53,NA())</f>
        <v>1689</v>
      </c>
      <c r="M50" s="164" t="e">
        <f>NA()</f>
        <v>#N/A</v>
      </c>
      <c r="N50" s="164" t="e">
        <f>NA()</f>
        <v>#N/A</v>
      </c>
      <c r="O50" s="164">
        <f>IF(ISNUMBER('実質公債費比率（分子）の構造'!O$53),'実質公債費比率（分子）の構造'!O$53,NA())</f>
        <v>1430</v>
      </c>
      <c r="P50" s="164" t="e">
        <f>NA()</f>
        <v>#N/A</v>
      </c>
    </row>
    <row r="53" spans="1:16" x14ac:dyDescent="0.15">
      <c r="A53" s="132" t="s">
        <v>68</v>
      </c>
    </row>
    <row r="54" spans="1:16" x14ac:dyDescent="0.15">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15">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15">
      <c r="A56" s="163" t="s">
        <v>43</v>
      </c>
      <c r="B56" s="163"/>
      <c r="C56" s="163"/>
      <c r="D56" s="163">
        <f>'将来負担比率（分子）の構造'!I$52</f>
        <v>64219</v>
      </c>
      <c r="E56" s="163"/>
      <c r="F56" s="163"/>
      <c r="G56" s="163">
        <f>'将来負担比率（分子）の構造'!J$52</f>
        <v>62946</v>
      </c>
      <c r="H56" s="163"/>
      <c r="I56" s="163"/>
      <c r="J56" s="163">
        <f>'将来負担比率（分子）の構造'!K$52</f>
        <v>62023</v>
      </c>
      <c r="K56" s="163"/>
      <c r="L56" s="163"/>
      <c r="M56" s="163">
        <f>'将来負担比率（分子）の構造'!L$52</f>
        <v>59261</v>
      </c>
      <c r="N56" s="163"/>
      <c r="O56" s="163"/>
      <c r="P56" s="163">
        <f>'将来負担比率（分子）の構造'!M$52</f>
        <v>56890</v>
      </c>
    </row>
    <row r="57" spans="1:16" x14ac:dyDescent="0.15">
      <c r="A57" s="163" t="s">
        <v>42</v>
      </c>
      <c r="B57" s="163"/>
      <c r="C57" s="163"/>
      <c r="D57" s="163">
        <f>'将来負担比率（分子）の構造'!I$51</f>
        <v>18862</v>
      </c>
      <c r="E57" s="163"/>
      <c r="F57" s="163"/>
      <c r="G57" s="163">
        <f>'将来負担比率（分子）の構造'!J$51</f>
        <v>19303</v>
      </c>
      <c r="H57" s="163"/>
      <c r="I57" s="163"/>
      <c r="J57" s="163">
        <f>'将来負担比率（分子）の構造'!K$51</f>
        <v>21688</v>
      </c>
      <c r="K57" s="163"/>
      <c r="L57" s="163"/>
      <c r="M57" s="163">
        <f>'将来負担比率（分子）の構造'!L$51</f>
        <v>22409</v>
      </c>
      <c r="N57" s="163"/>
      <c r="O57" s="163"/>
      <c r="P57" s="163">
        <f>'将来負担比率（分子）の構造'!M$51</f>
        <v>22553</v>
      </c>
    </row>
    <row r="58" spans="1:16" x14ac:dyDescent="0.15">
      <c r="A58" s="163" t="s">
        <v>41</v>
      </c>
      <c r="B58" s="163"/>
      <c r="C58" s="163"/>
      <c r="D58" s="163">
        <f>'将来負担比率（分子）の構造'!I$50</f>
        <v>18984</v>
      </c>
      <c r="E58" s="163"/>
      <c r="F58" s="163"/>
      <c r="G58" s="163">
        <f>'将来負担比率（分子）の構造'!J$50</f>
        <v>19229</v>
      </c>
      <c r="H58" s="163"/>
      <c r="I58" s="163"/>
      <c r="J58" s="163">
        <f>'将来負担比率（分子）の構造'!K$50</f>
        <v>18946</v>
      </c>
      <c r="K58" s="163"/>
      <c r="L58" s="163"/>
      <c r="M58" s="163">
        <f>'将来負担比率（分子）の構造'!L$50</f>
        <v>18204</v>
      </c>
      <c r="N58" s="163"/>
      <c r="O58" s="163"/>
      <c r="P58" s="163">
        <f>'将来負担比率（分子）の構造'!M$50</f>
        <v>17167</v>
      </c>
    </row>
    <row r="59" spans="1:16" x14ac:dyDescent="0.15">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15">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15">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15">
      <c r="A62" s="163" t="s">
        <v>35</v>
      </c>
      <c r="B62" s="163">
        <f>'将来負担比率（分子）の構造'!I$45</f>
        <v>7162</v>
      </c>
      <c r="C62" s="163"/>
      <c r="D62" s="163"/>
      <c r="E62" s="163">
        <f>'将来負担比率（分子）の構造'!J$45</f>
        <v>6999</v>
      </c>
      <c r="F62" s="163"/>
      <c r="G62" s="163"/>
      <c r="H62" s="163">
        <f>'将来負担比率（分子）の構造'!K$45</f>
        <v>6857</v>
      </c>
      <c r="I62" s="163"/>
      <c r="J62" s="163"/>
      <c r="K62" s="163">
        <f>'将来負担比率（分子）の構造'!L$45</f>
        <v>7119</v>
      </c>
      <c r="L62" s="163"/>
      <c r="M62" s="163"/>
      <c r="N62" s="163">
        <f>'将来負担比率（分子）の構造'!M$45</f>
        <v>7295</v>
      </c>
      <c r="O62" s="163"/>
      <c r="P62" s="163"/>
    </row>
    <row r="63" spans="1:16" x14ac:dyDescent="0.15">
      <c r="A63" s="163" t="s">
        <v>34</v>
      </c>
      <c r="B63" s="163">
        <f>'将来負担比率（分子）の構造'!I$44</f>
        <v>691</v>
      </c>
      <c r="C63" s="163"/>
      <c r="D63" s="163"/>
      <c r="E63" s="163">
        <f>'将来負担比率（分子）の構造'!J$44</f>
        <v>587</v>
      </c>
      <c r="F63" s="163"/>
      <c r="G63" s="163"/>
      <c r="H63" s="163">
        <f>'将来負担比率（分子）の構造'!K$44</f>
        <v>472</v>
      </c>
      <c r="I63" s="163"/>
      <c r="J63" s="163"/>
      <c r="K63" s="163">
        <f>'将来負担比率（分子）の構造'!L$44</f>
        <v>365</v>
      </c>
      <c r="L63" s="163"/>
      <c r="M63" s="163"/>
      <c r="N63" s="163">
        <f>'将来負担比率（分子）の構造'!M$44</f>
        <v>446</v>
      </c>
      <c r="O63" s="163"/>
      <c r="P63" s="163"/>
    </row>
    <row r="64" spans="1:16" x14ac:dyDescent="0.15">
      <c r="A64" s="163" t="s">
        <v>33</v>
      </c>
      <c r="B64" s="163">
        <f>'将来負担比率（分子）の構造'!I$43</f>
        <v>31962</v>
      </c>
      <c r="C64" s="163"/>
      <c r="D64" s="163"/>
      <c r="E64" s="163">
        <f>'将来負担比率（分子）の構造'!J$43</f>
        <v>30512</v>
      </c>
      <c r="F64" s="163"/>
      <c r="G64" s="163"/>
      <c r="H64" s="163">
        <f>'将来負担比率（分子）の構造'!K$43</f>
        <v>30556</v>
      </c>
      <c r="I64" s="163"/>
      <c r="J64" s="163"/>
      <c r="K64" s="163">
        <f>'将来負担比率（分子）の構造'!L$43</f>
        <v>30804</v>
      </c>
      <c r="L64" s="163"/>
      <c r="M64" s="163"/>
      <c r="N64" s="163">
        <f>'将来負担比率（分子）の構造'!M$43</f>
        <v>32690</v>
      </c>
      <c r="O64" s="163"/>
      <c r="P64" s="163"/>
    </row>
    <row r="65" spans="1:16" x14ac:dyDescent="0.15">
      <c r="A65" s="163" t="s">
        <v>32</v>
      </c>
      <c r="B65" s="163" t="str">
        <f>'将来負担比率（分子）の構造'!I$42</f>
        <v>-</v>
      </c>
      <c r="C65" s="163"/>
      <c r="D65" s="163"/>
      <c r="E65" s="163" t="str">
        <f>'将来負担比率（分子）の構造'!J$42</f>
        <v>-</v>
      </c>
      <c r="F65" s="163"/>
      <c r="G65" s="163"/>
      <c r="H65" s="163" t="str">
        <f>'将来負担比率（分子）の構造'!K$42</f>
        <v>-</v>
      </c>
      <c r="I65" s="163"/>
      <c r="J65" s="163"/>
      <c r="K65" s="163" t="str">
        <f>'将来負担比率（分子）の構造'!L$42</f>
        <v>-</v>
      </c>
      <c r="L65" s="163"/>
      <c r="M65" s="163"/>
      <c r="N65" s="163" t="str">
        <f>'将来負担比率（分子）の構造'!M$42</f>
        <v>-</v>
      </c>
      <c r="O65" s="163"/>
      <c r="P65" s="163"/>
    </row>
    <row r="66" spans="1:16" x14ac:dyDescent="0.15">
      <c r="A66" s="163" t="s">
        <v>31</v>
      </c>
      <c r="B66" s="163">
        <f>'将来負担比率（分子）の構造'!I$41</f>
        <v>59305</v>
      </c>
      <c r="C66" s="163"/>
      <c r="D66" s="163"/>
      <c r="E66" s="163">
        <f>'将来負担比率（分子）の構造'!J$41</f>
        <v>59665</v>
      </c>
      <c r="F66" s="163"/>
      <c r="G66" s="163"/>
      <c r="H66" s="163">
        <f>'将来負担比率（分子）の構造'!K$41</f>
        <v>60417</v>
      </c>
      <c r="I66" s="163"/>
      <c r="J66" s="163"/>
      <c r="K66" s="163">
        <f>'将来負担比率（分子）の構造'!L$41</f>
        <v>57141</v>
      </c>
      <c r="L66" s="163"/>
      <c r="M66" s="163"/>
      <c r="N66" s="163">
        <f>'将来負担比率（分子）の構造'!M$41</f>
        <v>54460</v>
      </c>
      <c r="O66" s="163"/>
      <c r="P66" s="163"/>
    </row>
    <row r="67" spans="1:16" x14ac:dyDescent="0.15">
      <c r="A67" s="163" t="s">
        <v>71</v>
      </c>
      <c r="B67" s="163" t="e">
        <f>NA()</f>
        <v>#N/A</v>
      </c>
      <c r="C67" s="163">
        <f>IF(ISNUMBER('将来負担比率（分子）の構造'!I$53), IF('将来負担比率（分子）の構造'!I$53 &lt; 0, 0, '将来負担比率（分子）の構造'!I$53), NA())</f>
        <v>0</v>
      </c>
      <c r="D67" s="163" t="e">
        <f>NA()</f>
        <v>#N/A</v>
      </c>
      <c r="E67" s="163" t="e">
        <f>NA()</f>
        <v>#N/A</v>
      </c>
      <c r="F67" s="163">
        <f>IF(ISNUMBER('将来負担比率（分子）の構造'!J$53), IF('将来負担比率（分子）の構造'!J$53 &lt; 0, 0, '将来負担比率（分子）の構造'!J$53), NA())</f>
        <v>0</v>
      </c>
      <c r="G67" s="163" t="e">
        <f>NA()</f>
        <v>#N/A</v>
      </c>
      <c r="H67" s="163" t="e">
        <f>NA()</f>
        <v>#N/A</v>
      </c>
      <c r="I67" s="163">
        <f>IF(ISNUMBER('将来負担比率（分子）の構造'!K$53), IF('将来負担比率（分子）の構造'!K$53 &lt; 0, 0, '将来負担比率（分子）の構造'!K$53), NA())</f>
        <v>0</v>
      </c>
      <c r="J67" s="163" t="e">
        <f>NA()</f>
        <v>#N/A</v>
      </c>
      <c r="K67" s="163" t="e">
        <f>NA()</f>
        <v>#N/A</v>
      </c>
      <c r="L67" s="163">
        <f>IF(ISNUMBER('将来負担比率（分子）の構造'!L$53), IF('将来負担比率（分子）の構造'!L$53 &lt; 0, 0, '将来負担比率（分子）の構造'!L$53), NA())</f>
        <v>0</v>
      </c>
      <c r="M67" s="163" t="e">
        <f>NA()</f>
        <v>#N/A</v>
      </c>
      <c r="N67" s="163" t="e">
        <f>NA()</f>
        <v>#N/A</v>
      </c>
      <c r="O67" s="163">
        <f>IF(ISNUMBER('将来負担比率（分子）の構造'!M$53), IF('将来負担比率（分子）の構造'!M$53 &lt; 0, 0, '将来負担比率（分子）の構造'!M$53), NA())</f>
        <v>0</v>
      </c>
      <c r="P67" s="163" t="e">
        <f>NA()</f>
        <v>#N/A</v>
      </c>
    </row>
    <row r="70" spans="1:16" x14ac:dyDescent="0.15">
      <c r="A70" s="165" t="s">
        <v>72</v>
      </c>
      <c r="B70" s="165"/>
      <c r="C70" s="165"/>
      <c r="D70" s="165"/>
      <c r="E70" s="165"/>
      <c r="F70" s="165"/>
    </row>
    <row r="71" spans="1:16" x14ac:dyDescent="0.15">
      <c r="A71" s="166"/>
      <c r="B71" s="166" t="str">
        <f>基金残高に係る経年分析!F54</f>
        <v>R04</v>
      </c>
      <c r="C71" s="166" t="str">
        <f>基金残高に係る経年分析!G54</f>
        <v>R05</v>
      </c>
      <c r="D71" s="166" t="str">
        <f>基金残高に係る経年分析!H54</f>
        <v>R06</v>
      </c>
    </row>
    <row r="72" spans="1:16" x14ac:dyDescent="0.15">
      <c r="A72" s="166" t="s">
        <v>73</v>
      </c>
      <c r="B72" s="167">
        <f>基金残高に係る経年分析!F55</f>
        <v>10554</v>
      </c>
      <c r="C72" s="167">
        <f>基金残高に係る経年分析!G55</f>
        <v>10017</v>
      </c>
      <c r="D72" s="167">
        <f>基金残高に係る経年分析!H55</f>
        <v>9309</v>
      </c>
    </row>
    <row r="73" spans="1:16" x14ac:dyDescent="0.15">
      <c r="A73" s="166" t="s">
        <v>74</v>
      </c>
      <c r="B73" s="167">
        <f>基金残高に係る経年分析!F56</f>
        <v>1528</v>
      </c>
      <c r="C73" s="167">
        <f>基金残高に係る経年分析!G56</f>
        <v>1442</v>
      </c>
      <c r="D73" s="167">
        <f>基金残高に係る経年分析!H56</f>
        <v>1397</v>
      </c>
    </row>
    <row r="74" spans="1:16" x14ac:dyDescent="0.15">
      <c r="A74" s="166" t="s">
        <v>75</v>
      </c>
      <c r="B74" s="167">
        <f>基金残高に係る経年分析!F57</f>
        <v>4378</v>
      </c>
      <c r="C74" s="167">
        <f>基金残高に係る経年分析!G57</f>
        <v>3824</v>
      </c>
      <c r="D74" s="167">
        <f>基金残高に係る経年分析!H57</f>
        <v>3181</v>
      </c>
    </row>
  </sheetData>
  <sheetProtection algorithmName="SHA-512" hashValue="aQ3oHPJE355w6p6Zo8lVzm6/uepDPtECftzj9QdQJiEE2OkdDHg3T4rfZkjx5LGMJUEnP6Rbd40wjlBSuYbFqQ==" saltValue="ZJ6mzhXwChj7HkfFsyEQY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election activeCell="AD14" sqref="AD14:AO14"/>
    </sheetView>
  </sheetViews>
  <sheetFormatPr defaultColWidth="0" defaultRowHeight="11.25" customHeight="1" zeroHeight="1" x14ac:dyDescent="0.15"/>
  <cols>
    <col min="1" max="1" width="1.625" style="202" customWidth="1"/>
    <col min="2" max="2" width="2.375" style="202" customWidth="1"/>
    <col min="3" max="16" width="2.625" style="202" customWidth="1"/>
    <col min="17" max="17" width="2.375" style="202" customWidth="1"/>
    <col min="18" max="95" width="1.625" style="202" customWidth="1"/>
    <col min="96" max="133" width="1.625" style="214" customWidth="1"/>
    <col min="134" max="143" width="1.625" style="202" customWidth="1"/>
    <col min="144" max="16384" width="0" style="202" hidden="1"/>
  </cols>
  <sheetData>
    <row r="1" spans="2:143" ht="22.5" customHeight="1" thickBot="1" x14ac:dyDescent="0.2">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717" t="s">
        <v>202</v>
      </c>
      <c r="DI1" s="718"/>
      <c r="DJ1" s="718"/>
      <c r="DK1" s="718"/>
      <c r="DL1" s="718"/>
      <c r="DM1" s="718"/>
      <c r="DN1" s="719"/>
      <c r="DO1" s="202"/>
      <c r="DP1" s="717" t="s">
        <v>203</v>
      </c>
      <c r="DQ1" s="718"/>
      <c r="DR1" s="718"/>
      <c r="DS1" s="718"/>
      <c r="DT1" s="718"/>
      <c r="DU1" s="718"/>
      <c r="DV1" s="718"/>
      <c r="DW1" s="718"/>
      <c r="DX1" s="718"/>
      <c r="DY1" s="718"/>
      <c r="DZ1" s="718"/>
      <c r="EA1" s="718"/>
      <c r="EB1" s="718"/>
      <c r="EC1" s="719"/>
      <c r="ED1" s="201"/>
      <c r="EE1" s="201"/>
      <c r="EF1" s="201"/>
      <c r="EG1" s="201"/>
      <c r="EH1" s="201"/>
      <c r="EI1" s="201"/>
      <c r="EJ1" s="201"/>
      <c r="EK1" s="201"/>
      <c r="EL1" s="201"/>
      <c r="EM1" s="201"/>
    </row>
    <row r="2" spans="2:143" ht="22.5" customHeight="1" x14ac:dyDescent="0.15">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15">
      <c r="B3" s="673" t="s">
        <v>205</v>
      </c>
      <c r="C3" s="674"/>
      <c r="D3" s="674"/>
      <c r="E3" s="674"/>
      <c r="F3" s="674"/>
      <c r="G3" s="674"/>
      <c r="H3" s="674"/>
      <c r="I3" s="674"/>
      <c r="J3" s="674"/>
      <c r="K3" s="674"/>
      <c r="L3" s="674"/>
      <c r="M3" s="674"/>
      <c r="N3" s="674"/>
      <c r="O3" s="674"/>
      <c r="P3" s="674"/>
      <c r="Q3" s="674"/>
      <c r="R3" s="674"/>
      <c r="S3" s="674"/>
      <c r="T3" s="674"/>
      <c r="U3" s="674"/>
      <c r="V3" s="674"/>
      <c r="W3" s="674"/>
      <c r="X3" s="674"/>
      <c r="Y3" s="674"/>
      <c r="Z3" s="674"/>
      <c r="AA3" s="674"/>
      <c r="AB3" s="674"/>
      <c r="AC3" s="674"/>
      <c r="AD3" s="674"/>
      <c r="AE3" s="674"/>
      <c r="AF3" s="674"/>
      <c r="AG3" s="674"/>
      <c r="AH3" s="674"/>
      <c r="AI3" s="674"/>
      <c r="AJ3" s="674"/>
      <c r="AK3" s="674"/>
      <c r="AL3" s="674"/>
      <c r="AM3" s="674"/>
      <c r="AN3" s="674"/>
      <c r="AO3" s="674"/>
      <c r="AP3" s="673" t="s">
        <v>206</v>
      </c>
      <c r="AQ3" s="674"/>
      <c r="AR3" s="674"/>
      <c r="AS3" s="674"/>
      <c r="AT3" s="674"/>
      <c r="AU3" s="674"/>
      <c r="AV3" s="674"/>
      <c r="AW3" s="674"/>
      <c r="AX3" s="674"/>
      <c r="AY3" s="674"/>
      <c r="AZ3" s="674"/>
      <c r="BA3" s="674"/>
      <c r="BB3" s="674"/>
      <c r="BC3" s="674"/>
      <c r="BD3" s="674"/>
      <c r="BE3" s="674"/>
      <c r="BF3" s="674"/>
      <c r="BG3" s="674"/>
      <c r="BH3" s="674"/>
      <c r="BI3" s="674"/>
      <c r="BJ3" s="674"/>
      <c r="BK3" s="674"/>
      <c r="BL3" s="674"/>
      <c r="BM3" s="674"/>
      <c r="BN3" s="674"/>
      <c r="BO3" s="674"/>
      <c r="BP3" s="674"/>
      <c r="BQ3" s="674"/>
      <c r="BR3" s="674"/>
      <c r="BS3" s="674"/>
      <c r="BT3" s="674"/>
      <c r="BU3" s="674"/>
      <c r="BV3" s="674"/>
      <c r="BW3" s="674"/>
      <c r="BX3" s="674"/>
      <c r="BY3" s="674"/>
      <c r="BZ3" s="674"/>
      <c r="CA3" s="674"/>
      <c r="CB3" s="675"/>
      <c r="CD3" s="673" t="s">
        <v>207</v>
      </c>
      <c r="CE3" s="674"/>
      <c r="CF3" s="674"/>
      <c r="CG3" s="674"/>
      <c r="CH3" s="674"/>
      <c r="CI3" s="674"/>
      <c r="CJ3" s="674"/>
      <c r="CK3" s="674"/>
      <c r="CL3" s="674"/>
      <c r="CM3" s="674"/>
      <c r="CN3" s="674"/>
      <c r="CO3" s="674"/>
      <c r="CP3" s="674"/>
      <c r="CQ3" s="674"/>
      <c r="CR3" s="674"/>
      <c r="CS3" s="674"/>
      <c r="CT3" s="674"/>
      <c r="CU3" s="674"/>
      <c r="CV3" s="674"/>
      <c r="CW3" s="674"/>
      <c r="CX3" s="674"/>
      <c r="CY3" s="674"/>
      <c r="CZ3" s="674"/>
      <c r="DA3" s="674"/>
      <c r="DB3" s="674"/>
      <c r="DC3" s="674"/>
      <c r="DD3" s="674"/>
      <c r="DE3" s="674"/>
      <c r="DF3" s="674"/>
      <c r="DG3" s="674"/>
      <c r="DH3" s="674"/>
      <c r="DI3" s="674"/>
      <c r="DJ3" s="674"/>
      <c r="DK3" s="674"/>
      <c r="DL3" s="674"/>
      <c r="DM3" s="674"/>
      <c r="DN3" s="674"/>
      <c r="DO3" s="674"/>
      <c r="DP3" s="674"/>
      <c r="DQ3" s="674"/>
      <c r="DR3" s="674"/>
      <c r="DS3" s="674"/>
      <c r="DT3" s="674"/>
      <c r="DU3" s="674"/>
      <c r="DV3" s="674"/>
      <c r="DW3" s="674"/>
      <c r="DX3" s="674"/>
      <c r="DY3" s="674"/>
      <c r="DZ3" s="674"/>
      <c r="EA3" s="674"/>
      <c r="EB3" s="674"/>
      <c r="EC3" s="675"/>
    </row>
    <row r="4" spans="2:143" ht="11.25" customHeight="1" x14ac:dyDescent="0.15">
      <c r="B4" s="673" t="s">
        <v>1</v>
      </c>
      <c r="C4" s="674"/>
      <c r="D4" s="674"/>
      <c r="E4" s="674"/>
      <c r="F4" s="674"/>
      <c r="G4" s="674"/>
      <c r="H4" s="674"/>
      <c r="I4" s="674"/>
      <c r="J4" s="674"/>
      <c r="K4" s="674"/>
      <c r="L4" s="674"/>
      <c r="M4" s="674"/>
      <c r="N4" s="674"/>
      <c r="O4" s="674"/>
      <c r="P4" s="674"/>
      <c r="Q4" s="675"/>
      <c r="R4" s="673" t="s">
        <v>208</v>
      </c>
      <c r="S4" s="674"/>
      <c r="T4" s="674"/>
      <c r="U4" s="674"/>
      <c r="V4" s="674"/>
      <c r="W4" s="674"/>
      <c r="X4" s="674"/>
      <c r="Y4" s="675"/>
      <c r="Z4" s="673" t="s">
        <v>209</v>
      </c>
      <c r="AA4" s="674"/>
      <c r="AB4" s="674"/>
      <c r="AC4" s="675"/>
      <c r="AD4" s="673" t="s">
        <v>210</v>
      </c>
      <c r="AE4" s="674"/>
      <c r="AF4" s="674"/>
      <c r="AG4" s="674"/>
      <c r="AH4" s="674"/>
      <c r="AI4" s="674"/>
      <c r="AJ4" s="674"/>
      <c r="AK4" s="675"/>
      <c r="AL4" s="673" t="s">
        <v>209</v>
      </c>
      <c r="AM4" s="674"/>
      <c r="AN4" s="674"/>
      <c r="AO4" s="675"/>
      <c r="AP4" s="720" t="s">
        <v>211</v>
      </c>
      <c r="AQ4" s="720"/>
      <c r="AR4" s="720"/>
      <c r="AS4" s="720"/>
      <c r="AT4" s="720"/>
      <c r="AU4" s="720"/>
      <c r="AV4" s="720"/>
      <c r="AW4" s="720"/>
      <c r="AX4" s="720"/>
      <c r="AY4" s="720"/>
      <c r="AZ4" s="720"/>
      <c r="BA4" s="720"/>
      <c r="BB4" s="720"/>
      <c r="BC4" s="720"/>
      <c r="BD4" s="720"/>
      <c r="BE4" s="720"/>
      <c r="BF4" s="720"/>
      <c r="BG4" s="720" t="s">
        <v>212</v>
      </c>
      <c r="BH4" s="720"/>
      <c r="BI4" s="720"/>
      <c r="BJ4" s="720"/>
      <c r="BK4" s="720"/>
      <c r="BL4" s="720"/>
      <c r="BM4" s="720"/>
      <c r="BN4" s="720"/>
      <c r="BO4" s="720" t="s">
        <v>209</v>
      </c>
      <c r="BP4" s="720"/>
      <c r="BQ4" s="720"/>
      <c r="BR4" s="720"/>
      <c r="BS4" s="720" t="s">
        <v>213</v>
      </c>
      <c r="BT4" s="720"/>
      <c r="BU4" s="720"/>
      <c r="BV4" s="720"/>
      <c r="BW4" s="720"/>
      <c r="BX4" s="720"/>
      <c r="BY4" s="720"/>
      <c r="BZ4" s="720"/>
      <c r="CA4" s="720"/>
      <c r="CB4" s="720"/>
      <c r="CD4" s="673" t="s">
        <v>214</v>
      </c>
      <c r="CE4" s="674"/>
      <c r="CF4" s="674"/>
      <c r="CG4" s="674"/>
      <c r="CH4" s="674"/>
      <c r="CI4" s="674"/>
      <c r="CJ4" s="674"/>
      <c r="CK4" s="674"/>
      <c r="CL4" s="674"/>
      <c r="CM4" s="674"/>
      <c r="CN4" s="674"/>
      <c r="CO4" s="674"/>
      <c r="CP4" s="674"/>
      <c r="CQ4" s="674"/>
      <c r="CR4" s="674"/>
      <c r="CS4" s="674"/>
      <c r="CT4" s="674"/>
      <c r="CU4" s="674"/>
      <c r="CV4" s="674"/>
      <c r="CW4" s="674"/>
      <c r="CX4" s="674"/>
      <c r="CY4" s="674"/>
      <c r="CZ4" s="674"/>
      <c r="DA4" s="674"/>
      <c r="DB4" s="674"/>
      <c r="DC4" s="674"/>
      <c r="DD4" s="674"/>
      <c r="DE4" s="674"/>
      <c r="DF4" s="674"/>
      <c r="DG4" s="674"/>
      <c r="DH4" s="674"/>
      <c r="DI4" s="674"/>
      <c r="DJ4" s="674"/>
      <c r="DK4" s="674"/>
      <c r="DL4" s="674"/>
      <c r="DM4" s="674"/>
      <c r="DN4" s="674"/>
      <c r="DO4" s="674"/>
      <c r="DP4" s="674"/>
      <c r="DQ4" s="674"/>
      <c r="DR4" s="674"/>
      <c r="DS4" s="674"/>
      <c r="DT4" s="674"/>
      <c r="DU4" s="674"/>
      <c r="DV4" s="674"/>
      <c r="DW4" s="674"/>
      <c r="DX4" s="674"/>
      <c r="DY4" s="674"/>
      <c r="DZ4" s="674"/>
      <c r="EA4" s="674"/>
      <c r="EB4" s="674"/>
      <c r="EC4" s="675"/>
    </row>
    <row r="5" spans="2:143" ht="11.25" customHeight="1" x14ac:dyDescent="0.15">
      <c r="B5" s="679" t="s">
        <v>215</v>
      </c>
      <c r="C5" s="680"/>
      <c r="D5" s="680"/>
      <c r="E5" s="680"/>
      <c r="F5" s="680"/>
      <c r="G5" s="680"/>
      <c r="H5" s="680"/>
      <c r="I5" s="680"/>
      <c r="J5" s="680"/>
      <c r="K5" s="680"/>
      <c r="L5" s="680"/>
      <c r="M5" s="680"/>
      <c r="N5" s="680"/>
      <c r="O5" s="680"/>
      <c r="P5" s="680"/>
      <c r="Q5" s="681"/>
      <c r="R5" s="676">
        <v>16742551</v>
      </c>
      <c r="S5" s="677"/>
      <c r="T5" s="677"/>
      <c r="U5" s="677"/>
      <c r="V5" s="677"/>
      <c r="W5" s="677"/>
      <c r="X5" s="677"/>
      <c r="Y5" s="702"/>
      <c r="Z5" s="715">
        <v>29.6</v>
      </c>
      <c r="AA5" s="715"/>
      <c r="AB5" s="715"/>
      <c r="AC5" s="715"/>
      <c r="AD5" s="716">
        <v>15357924</v>
      </c>
      <c r="AE5" s="716"/>
      <c r="AF5" s="716"/>
      <c r="AG5" s="716"/>
      <c r="AH5" s="716"/>
      <c r="AI5" s="716"/>
      <c r="AJ5" s="716"/>
      <c r="AK5" s="716"/>
      <c r="AL5" s="703">
        <v>47.7</v>
      </c>
      <c r="AM5" s="685"/>
      <c r="AN5" s="685"/>
      <c r="AO5" s="704"/>
      <c r="AP5" s="679" t="s">
        <v>216</v>
      </c>
      <c r="AQ5" s="680"/>
      <c r="AR5" s="680"/>
      <c r="AS5" s="680"/>
      <c r="AT5" s="680"/>
      <c r="AU5" s="680"/>
      <c r="AV5" s="680"/>
      <c r="AW5" s="680"/>
      <c r="AX5" s="680"/>
      <c r="AY5" s="680"/>
      <c r="AZ5" s="680"/>
      <c r="BA5" s="680"/>
      <c r="BB5" s="680"/>
      <c r="BC5" s="680"/>
      <c r="BD5" s="680"/>
      <c r="BE5" s="680"/>
      <c r="BF5" s="681"/>
      <c r="BG5" s="621">
        <v>15336141</v>
      </c>
      <c r="BH5" s="622"/>
      <c r="BI5" s="622"/>
      <c r="BJ5" s="622"/>
      <c r="BK5" s="622"/>
      <c r="BL5" s="622"/>
      <c r="BM5" s="622"/>
      <c r="BN5" s="623"/>
      <c r="BO5" s="659">
        <v>91.6</v>
      </c>
      <c r="BP5" s="659"/>
      <c r="BQ5" s="659"/>
      <c r="BR5" s="659"/>
      <c r="BS5" s="660" t="s">
        <v>122</v>
      </c>
      <c r="BT5" s="660"/>
      <c r="BU5" s="660"/>
      <c r="BV5" s="660"/>
      <c r="BW5" s="660"/>
      <c r="BX5" s="660"/>
      <c r="BY5" s="660"/>
      <c r="BZ5" s="660"/>
      <c r="CA5" s="660"/>
      <c r="CB5" s="695"/>
      <c r="CD5" s="673" t="s">
        <v>211</v>
      </c>
      <c r="CE5" s="674"/>
      <c r="CF5" s="674"/>
      <c r="CG5" s="674"/>
      <c r="CH5" s="674"/>
      <c r="CI5" s="674"/>
      <c r="CJ5" s="674"/>
      <c r="CK5" s="674"/>
      <c r="CL5" s="674"/>
      <c r="CM5" s="674"/>
      <c r="CN5" s="674"/>
      <c r="CO5" s="674"/>
      <c r="CP5" s="674"/>
      <c r="CQ5" s="675"/>
      <c r="CR5" s="673" t="s">
        <v>217</v>
      </c>
      <c r="CS5" s="674"/>
      <c r="CT5" s="674"/>
      <c r="CU5" s="674"/>
      <c r="CV5" s="674"/>
      <c r="CW5" s="674"/>
      <c r="CX5" s="674"/>
      <c r="CY5" s="675"/>
      <c r="CZ5" s="673" t="s">
        <v>209</v>
      </c>
      <c r="DA5" s="674"/>
      <c r="DB5" s="674"/>
      <c r="DC5" s="675"/>
      <c r="DD5" s="673" t="s">
        <v>218</v>
      </c>
      <c r="DE5" s="674"/>
      <c r="DF5" s="674"/>
      <c r="DG5" s="674"/>
      <c r="DH5" s="674"/>
      <c r="DI5" s="674"/>
      <c r="DJ5" s="674"/>
      <c r="DK5" s="674"/>
      <c r="DL5" s="674"/>
      <c r="DM5" s="674"/>
      <c r="DN5" s="674"/>
      <c r="DO5" s="674"/>
      <c r="DP5" s="675"/>
      <c r="DQ5" s="673" t="s">
        <v>219</v>
      </c>
      <c r="DR5" s="674"/>
      <c r="DS5" s="674"/>
      <c r="DT5" s="674"/>
      <c r="DU5" s="674"/>
      <c r="DV5" s="674"/>
      <c r="DW5" s="674"/>
      <c r="DX5" s="674"/>
      <c r="DY5" s="674"/>
      <c r="DZ5" s="674"/>
      <c r="EA5" s="674"/>
      <c r="EB5" s="674"/>
      <c r="EC5" s="675"/>
    </row>
    <row r="6" spans="2:143" ht="11.25" customHeight="1" x14ac:dyDescent="0.15">
      <c r="B6" s="618" t="s">
        <v>220</v>
      </c>
      <c r="C6" s="619"/>
      <c r="D6" s="619"/>
      <c r="E6" s="619"/>
      <c r="F6" s="619"/>
      <c r="G6" s="619"/>
      <c r="H6" s="619"/>
      <c r="I6" s="619"/>
      <c r="J6" s="619"/>
      <c r="K6" s="619"/>
      <c r="L6" s="619"/>
      <c r="M6" s="619"/>
      <c r="N6" s="619"/>
      <c r="O6" s="619"/>
      <c r="P6" s="619"/>
      <c r="Q6" s="620"/>
      <c r="R6" s="621">
        <v>362726</v>
      </c>
      <c r="S6" s="622"/>
      <c r="T6" s="622"/>
      <c r="U6" s="622"/>
      <c r="V6" s="622"/>
      <c r="W6" s="622"/>
      <c r="X6" s="622"/>
      <c r="Y6" s="623"/>
      <c r="Z6" s="659">
        <v>0.6</v>
      </c>
      <c r="AA6" s="659"/>
      <c r="AB6" s="659"/>
      <c r="AC6" s="659"/>
      <c r="AD6" s="660">
        <v>362726</v>
      </c>
      <c r="AE6" s="660"/>
      <c r="AF6" s="660"/>
      <c r="AG6" s="660"/>
      <c r="AH6" s="660"/>
      <c r="AI6" s="660"/>
      <c r="AJ6" s="660"/>
      <c r="AK6" s="660"/>
      <c r="AL6" s="624">
        <v>1.1000000000000001</v>
      </c>
      <c r="AM6" s="625"/>
      <c r="AN6" s="625"/>
      <c r="AO6" s="661"/>
      <c r="AP6" s="618" t="s">
        <v>221</v>
      </c>
      <c r="AQ6" s="619"/>
      <c r="AR6" s="619"/>
      <c r="AS6" s="619"/>
      <c r="AT6" s="619"/>
      <c r="AU6" s="619"/>
      <c r="AV6" s="619"/>
      <c r="AW6" s="619"/>
      <c r="AX6" s="619"/>
      <c r="AY6" s="619"/>
      <c r="AZ6" s="619"/>
      <c r="BA6" s="619"/>
      <c r="BB6" s="619"/>
      <c r="BC6" s="619"/>
      <c r="BD6" s="619"/>
      <c r="BE6" s="619"/>
      <c r="BF6" s="620"/>
      <c r="BG6" s="621">
        <v>15336141</v>
      </c>
      <c r="BH6" s="622"/>
      <c r="BI6" s="622"/>
      <c r="BJ6" s="622"/>
      <c r="BK6" s="622"/>
      <c r="BL6" s="622"/>
      <c r="BM6" s="622"/>
      <c r="BN6" s="623"/>
      <c r="BO6" s="659">
        <v>91.6</v>
      </c>
      <c r="BP6" s="659"/>
      <c r="BQ6" s="659"/>
      <c r="BR6" s="659"/>
      <c r="BS6" s="660" t="s">
        <v>122</v>
      </c>
      <c r="BT6" s="660"/>
      <c r="BU6" s="660"/>
      <c r="BV6" s="660"/>
      <c r="BW6" s="660"/>
      <c r="BX6" s="660"/>
      <c r="BY6" s="660"/>
      <c r="BZ6" s="660"/>
      <c r="CA6" s="660"/>
      <c r="CB6" s="695"/>
      <c r="CD6" s="679" t="s">
        <v>222</v>
      </c>
      <c r="CE6" s="680"/>
      <c r="CF6" s="680"/>
      <c r="CG6" s="680"/>
      <c r="CH6" s="680"/>
      <c r="CI6" s="680"/>
      <c r="CJ6" s="680"/>
      <c r="CK6" s="680"/>
      <c r="CL6" s="680"/>
      <c r="CM6" s="680"/>
      <c r="CN6" s="680"/>
      <c r="CO6" s="680"/>
      <c r="CP6" s="680"/>
      <c r="CQ6" s="681"/>
      <c r="CR6" s="621">
        <v>293369</v>
      </c>
      <c r="CS6" s="622"/>
      <c r="CT6" s="622"/>
      <c r="CU6" s="622"/>
      <c r="CV6" s="622"/>
      <c r="CW6" s="622"/>
      <c r="CX6" s="622"/>
      <c r="CY6" s="623"/>
      <c r="CZ6" s="703">
        <v>0.5</v>
      </c>
      <c r="DA6" s="685"/>
      <c r="DB6" s="685"/>
      <c r="DC6" s="705"/>
      <c r="DD6" s="627" t="s">
        <v>122</v>
      </c>
      <c r="DE6" s="622"/>
      <c r="DF6" s="622"/>
      <c r="DG6" s="622"/>
      <c r="DH6" s="622"/>
      <c r="DI6" s="622"/>
      <c r="DJ6" s="622"/>
      <c r="DK6" s="622"/>
      <c r="DL6" s="622"/>
      <c r="DM6" s="622"/>
      <c r="DN6" s="622"/>
      <c r="DO6" s="622"/>
      <c r="DP6" s="623"/>
      <c r="DQ6" s="627">
        <v>293369</v>
      </c>
      <c r="DR6" s="622"/>
      <c r="DS6" s="622"/>
      <c r="DT6" s="622"/>
      <c r="DU6" s="622"/>
      <c r="DV6" s="622"/>
      <c r="DW6" s="622"/>
      <c r="DX6" s="622"/>
      <c r="DY6" s="622"/>
      <c r="DZ6" s="622"/>
      <c r="EA6" s="622"/>
      <c r="EB6" s="622"/>
      <c r="EC6" s="658"/>
    </row>
    <row r="7" spans="2:143" ht="11.25" customHeight="1" x14ac:dyDescent="0.15">
      <c r="B7" s="618" t="s">
        <v>223</v>
      </c>
      <c r="C7" s="619"/>
      <c r="D7" s="619"/>
      <c r="E7" s="619"/>
      <c r="F7" s="619"/>
      <c r="G7" s="619"/>
      <c r="H7" s="619"/>
      <c r="I7" s="619"/>
      <c r="J7" s="619"/>
      <c r="K7" s="619"/>
      <c r="L7" s="619"/>
      <c r="M7" s="619"/>
      <c r="N7" s="619"/>
      <c r="O7" s="619"/>
      <c r="P7" s="619"/>
      <c r="Q7" s="620"/>
      <c r="R7" s="621">
        <v>7752</v>
      </c>
      <c r="S7" s="622"/>
      <c r="T7" s="622"/>
      <c r="U7" s="622"/>
      <c r="V7" s="622"/>
      <c r="W7" s="622"/>
      <c r="X7" s="622"/>
      <c r="Y7" s="623"/>
      <c r="Z7" s="659">
        <v>0</v>
      </c>
      <c r="AA7" s="659"/>
      <c r="AB7" s="659"/>
      <c r="AC7" s="659"/>
      <c r="AD7" s="660">
        <v>7752</v>
      </c>
      <c r="AE7" s="660"/>
      <c r="AF7" s="660"/>
      <c r="AG7" s="660"/>
      <c r="AH7" s="660"/>
      <c r="AI7" s="660"/>
      <c r="AJ7" s="660"/>
      <c r="AK7" s="660"/>
      <c r="AL7" s="624">
        <v>0</v>
      </c>
      <c r="AM7" s="625"/>
      <c r="AN7" s="625"/>
      <c r="AO7" s="661"/>
      <c r="AP7" s="618" t="s">
        <v>224</v>
      </c>
      <c r="AQ7" s="619"/>
      <c r="AR7" s="619"/>
      <c r="AS7" s="619"/>
      <c r="AT7" s="619"/>
      <c r="AU7" s="619"/>
      <c r="AV7" s="619"/>
      <c r="AW7" s="619"/>
      <c r="AX7" s="619"/>
      <c r="AY7" s="619"/>
      <c r="AZ7" s="619"/>
      <c r="BA7" s="619"/>
      <c r="BB7" s="619"/>
      <c r="BC7" s="619"/>
      <c r="BD7" s="619"/>
      <c r="BE7" s="619"/>
      <c r="BF7" s="620"/>
      <c r="BG7" s="621">
        <v>7243058</v>
      </c>
      <c r="BH7" s="622"/>
      <c r="BI7" s="622"/>
      <c r="BJ7" s="622"/>
      <c r="BK7" s="622"/>
      <c r="BL7" s="622"/>
      <c r="BM7" s="622"/>
      <c r="BN7" s="623"/>
      <c r="BO7" s="659">
        <v>43.3</v>
      </c>
      <c r="BP7" s="659"/>
      <c r="BQ7" s="659"/>
      <c r="BR7" s="659"/>
      <c r="BS7" s="660" t="s">
        <v>122</v>
      </c>
      <c r="BT7" s="660"/>
      <c r="BU7" s="660"/>
      <c r="BV7" s="660"/>
      <c r="BW7" s="660"/>
      <c r="BX7" s="660"/>
      <c r="BY7" s="660"/>
      <c r="BZ7" s="660"/>
      <c r="CA7" s="660"/>
      <c r="CB7" s="695"/>
      <c r="CD7" s="618" t="s">
        <v>225</v>
      </c>
      <c r="CE7" s="619"/>
      <c r="CF7" s="619"/>
      <c r="CG7" s="619"/>
      <c r="CH7" s="619"/>
      <c r="CI7" s="619"/>
      <c r="CJ7" s="619"/>
      <c r="CK7" s="619"/>
      <c r="CL7" s="619"/>
      <c r="CM7" s="619"/>
      <c r="CN7" s="619"/>
      <c r="CO7" s="619"/>
      <c r="CP7" s="619"/>
      <c r="CQ7" s="620"/>
      <c r="CR7" s="621">
        <v>4928730</v>
      </c>
      <c r="CS7" s="622"/>
      <c r="CT7" s="622"/>
      <c r="CU7" s="622"/>
      <c r="CV7" s="622"/>
      <c r="CW7" s="622"/>
      <c r="CX7" s="622"/>
      <c r="CY7" s="623"/>
      <c r="CZ7" s="659">
        <v>8.8000000000000007</v>
      </c>
      <c r="DA7" s="659"/>
      <c r="DB7" s="659"/>
      <c r="DC7" s="659"/>
      <c r="DD7" s="627">
        <v>97670</v>
      </c>
      <c r="DE7" s="622"/>
      <c r="DF7" s="622"/>
      <c r="DG7" s="622"/>
      <c r="DH7" s="622"/>
      <c r="DI7" s="622"/>
      <c r="DJ7" s="622"/>
      <c r="DK7" s="622"/>
      <c r="DL7" s="622"/>
      <c r="DM7" s="622"/>
      <c r="DN7" s="622"/>
      <c r="DO7" s="622"/>
      <c r="DP7" s="623"/>
      <c r="DQ7" s="627">
        <v>3999104</v>
      </c>
      <c r="DR7" s="622"/>
      <c r="DS7" s="622"/>
      <c r="DT7" s="622"/>
      <c r="DU7" s="622"/>
      <c r="DV7" s="622"/>
      <c r="DW7" s="622"/>
      <c r="DX7" s="622"/>
      <c r="DY7" s="622"/>
      <c r="DZ7" s="622"/>
      <c r="EA7" s="622"/>
      <c r="EB7" s="622"/>
      <c r="EC7" s="658"/>
    </row>
    <row r="8" spans="2:143" ht="11.25" customHeight="1" x14ac:dyDescent="0.15">
      <c r="B8" s="618" t="s">
        <v>226</v>
      </c>
      <c r="C8" s="619"/>
      <c r="D8" s="619"/>
      <c r="E8" s="619"/>
      <c r="F8" s="619"/>
      <c r="G8" s="619"/>
      <c r="H8" s="619"/>
      <c r="I8" s="619"/>
      <c r="J8" s="619"/>
      <c r="K8" s="619"/>
      <c r="L8" s="619"/>
      <c r="M8" s="619"/>
      <c r="N8" s="619"/>
      <c r="O8" s="619"/>
      <c r="P8" s="619"/>
      <c r="Q8" s="620"/>
      <c r="R8" s="621">
        <v>181299</v>
      </c>
      <c r="S8" s="622"/>
      <c r="T8" s="622"/>
      <c r="U8" s="622"/>
      <c r="V8" s="622"/>
      <c r="W8" s="622"/>
      <c r="X8" s="622"/>
      <c r="Y8" s="623"/>
      <c r="Z8" s="659">
        <v>0.3</v>
      </c>
      <c r="AA8" s="659"/>
      <c r="AB8" s="659"/>
      <c r="AC8" s="659"/>
      <c r="AD8" s="660">
        <v>181299</v>
      </c>
      <c r="AE8" s="660"/>
      <c r="AF8" s="660"/>
      <c r="AG8" s="660"/>
      <c r="AH8" s="660"/>
      <c r="AI8" s="660"/>
      <c r="AJ8" s="660"/>
      <c r="AK8" s="660"/>
      <c r="AL8" s="624">
        <v>0.6</v>
      </c>
      <c r="AM8" s="625"/>
      <c r="AN8" s="625"/>
      <c r="AO8" s="661"/>
      <c r="AP8" s="618" t="s">
        <v>227</v>
      </c>
      <c r="AQ8" s="619"/>
      <c r="AR8" s="619"/>
      <c r="AS8" s="619"/>
      <c r="AT8" s="619"/>
      <c r="AU8" s="619"/>
      <c r="AV8" s="619"/>
      <c r="AW8" s="619"/>
      <c r="AX8" s="619"/>
      <c r="AY8" s="619"/>
      <c r="AZ8" s="619"/>
      <c r="BA8" s="619"/>
      <c r="BB8" s="619"/>
      <c r="BC8" s="619"/>
      <c r="BD8" s="619"/>
      <c r="BE8" s="619"/>
      <c r="BF8" s="620"/>
      <c r="BG8" s="621">
        <v>192310</v>
      </c>
      <c r="BH8" s="622"/>
      <c r="BI8" s="622"/>
      <c r="BJ8" s="622"/>
      <c r="BK8" s="622"/>
      <c r="BL8" s="622"/>
      <c r="BM8" s="622"/>
      <c r="BN8" s="623"/>
      <c r="BO8" s="659">
        <v>1.1000000000000001</v>
      </c>
      <c r="BP8" s="659"/>
      <c r="BQ8" s="659"/>
      <c r="BR8" s="659"/>
      <c r="BS8" s="660" t="s">
        <v>122</v>
      </c>
      <c r="BT8" s="660"/>
      <c r="BU8" s="660"/>
      <c r="BV8" s="660"/>
      <c r="BW8" s="660"/>
      <c r="BX8" s="660"/>
      <c r="BY8" s="660"/>
      <c r="BZ8" s="660"/>
      <c r="CA8" s="660"/>
      <c r="CB8" s="695"/>
      <c r="CD8" s="618" t="s">
        <v>228</v>
      </c>
      <c r="CE8" s="619"/>
      <c r="CF8" s="619"/>
      <c r="CG8" s="619"/>
      <c r="CH8" s="619"/>
      <c r="CI8" s="619"/>
      <c r="CJ8" s="619"/>
      <c r="CK8" s="619"/>
      <c r="CL8" s="619"/>
      <c r="CM8" s="619"/>
      <c r="CN8" s="619"/>
      <c r="CO8" s="619"/>
      <c r="CP8" s="619"/>
      <c r="CQ8" s="620"/>
      <c r="CR8" s="621">
        <v>23445837</v>
      </c>
      <c r="CS8" s="622"/>
      <c r="CT8" s="622"/>
      <c r="CU8" s="622"/>
      <c r="CV8" s="622"/>
      <c r="CW8" s="622"/>
      <c r="CX8" s="622"/>
      <c r="CY8" s="623"/>
      <c r="CZ8" s="659">
        <v>41.7</v>
      </c>
      <c r="DA8" s="659"/>
      <c r="DB8" s="659"/>
      <c r="DC8" s="659"/>
      <c r="DD8" s="627">
        <v>71770</v>
      </c>
      <c r="DE8" s="622"/>
      <c r="DF8" s="622"/>
      <c r="DG8" s="622"/>
      <c r="DH8" s="622"/>
      <c r="DI8" s="622"/>
      <c r="DJ8" s="622"/>
      <c r="DK8" s="622"/>
      <c r="DL8" s="622"/>
      <c r="DM8" s="622"/>
      <c r="DN8" s="622"/>
      <c r="DO8" s="622"/>
      <c r="DP8" s="623"/>
      <c r="DQ8" s="627">
        <v>12926163</v>
      </c>
      <c r="DR8" s="622"/>
      <c r="DS8" s="622"/>
      <c r="DT8" s="622"/>
      <c r="DU8" s="622"/>
      <c r="DV8" s="622"/>
      <c r="DW8" s="622"/>
      <c r="DX8" s="622"/>
      <c r="DY8" s="622"/>
      <c r="DZ8" s="622"/>
      <c r="EA8" s="622"/>
      <c r="EB8" s="622"/>
      <c r="EC8" s="658"/>
    </row>
    <row r="9" spans="2:143" ht="11.25" customHeight="1" x14ac:dyDescent="0.15">
      <c r="B9" s="618" t="s">
        <v>229</v>
      </c>
      <c r="C9" s="619"/>
      <c r="D9" s="619"/>
      <c r="E9" s="619"/>
      <c r="F9" s="619"/>
      <c r="G9" s="619"/>
      <c r="H9" s="619"/>
      <c r="I9" s="619"/>
      <c r="J9" s="619"/>
      <c r="K9" s="619"/>
      <c r="L9" s="619"/>
      <c r="M9" s="619"/>
      <c r="N9" s="619"/>
      <c r="O9" s="619"/>
      <c r="P9" s="619"/>
      <c r="Q9" s="620"/>
      <c r="R9" s="621">
        <v>250787</v>
      </c>
      <c r="S9" s="622"/>
      <c r="T9" s="622"/>
      <c r="U9" s="622"/>
      <c r="V9" s="622"/>
      <c r="W9" s="622"/>
      <c r="X9" s="622"/>
      <c r="Y9" s="623"/>
      <c r="Z9" s="659">
        <v>0.4</v>
      </c>
      <c r="AA9" s="659"/>
      <c r="AB9" s="659"/>
      <c r="AC9" s="659"/>
      <c r="AD9" s="660">
        <v>250787</v>
      </c>
      <c r="AE9" s="660"/>
      <c r="AF9" s="660"/>
      <c r="AG9" s="660"/>
      <c r="AH9" s="660"/>
      <c r="AI9" s="660"/>
      <c r="AJ9" s="660"/>
      <c r="AK9" s="660"/>
      <c r="AL9" s="624">
        <v>0.8</v>
      </c>
      <c r="AM9" s="625"/>
      <c r="AN9" s="625"/>
      <c r="AO9" s="661"/>
      <c r="AP9" s="618" t="s">
        <v>230</v>
      </c>
      <c r="AQ9" s="619"/>
      <c r="AR9" s="619"/>
      <c r="AS9" s="619"/>
      <c r="AT9" s="619"/>
      <c r="AU9" s="619"/>
      <c r="AV9" s="619"/>
      <c r="AW9" s="619"/>
      <c r="AX9" s="619"/>
      <c r="AY9" s="619"/>
      <c r="AZ9" s="619"/>
      <c r="BA9" s="619"/>
      <c r="BB9" s="619"/>
      <c r="BC9" s="619"/>
      <c r="BD9" s="619"/>
      <c r="BE9" s="619"/>
      <c r="BF9" s="620"/>
      <c r="BG9" s="621">
        <v>5717747</v>
      </c>
      <c r="BH9" s="622"/>
      <c r="BI9" s="622"/>
      <c r="BJ9" s="622"/>
      <c r="BK9" s="622"/>
      <c r="BL9" s="622"/>
      <c r="BM9" s="622"/>
      <c r="BN9" s="623"/>
      <c r="BO9" s="659">
        <v>34.200000000000003</v>
      </c>
      <c r="BP9" s="659"/>
      <c r="BQ9" s="659"/>
      <c r="BR9" s="659"/>
      <c r="BS9" s="660" t="s">
        <v>122</v>
      </c>
      <c r="BT9" s="660"/>
      <c r="BU9" s="660"/>
      <c r="BV9" s="660"/>
      <c r="BW9" s="660"/>
      <c r="BX9" s="660"/>
      <c r="BY9" s="660"/>
      <c r="BZ9" s="660"/>
      <c r="CA9" s="660"/>
      <c r="CB9" s="695"/>
      <c r="CD9" s="618" t="s">
        <v>231</v>
      </c>
      <c r="CE9" s="619"/>
      <c r="CF9" s="619"/>
      <c r="CG9" s="619"/>
      <c r="CH9" s="619"/>
      <c r="CI9" s="619"/>
      <c r="CJ9" s="619"/>
      <c r="CK9" s="619"/>
      <c r="CL9" s="619"/>
      <c r="CM9" s="619"/>
      <c r="CN9" s="619"/>
      <c r="CO9" s="619"/>
      <c r="CP9" s="619"/>
      <c r="CQ9" s="620"/>
      <c r="CR9" s="621">
        <v>5319624</v>
      </c>
      <c r="CS9" s="622"/>
      <c r="CT9" s="622"/>
      <c r="CU9" s="622"/>
      <c r="CV9" s="622"/>
      <c r="CW9" s="622"/>
      <c r="CX9" s="622"/>
      <c r="CY9" s="623"/>
      <c r="CZ9" s="659">
        <v>9.5</v>
      </c>
      <c r="DA9" s="659"/>
      <c r="DB9" s="659"/>
      <c r="DC9" s="659"/>
      <c r="DD9" s="627">
        <v>53427</v>
      </c>
      <c r="DE9" s="622"/>
      <c r="DF9" s="622"/>
      <c r="DG9" s="622"/>
      <c r="DH9" s="622"/>
      <c r="DI9" s="622"/>
      <c r="DJ9" s="622"/>
      <c r="DK9" s="622"/>
      <c r="DL9" s="622"/>
      <c r="DM9" s="622"/>
      <c r="DN9" s="622"/>
      <c r="DO9" s="622"/>
      <c r="DP9" s="623"/>
      <c r="DQ9" s="627">
        <v>4865922</v>
      </c>
      <c r="DR9" s="622"/>
      <c r="DS9" s="622"/>
      <c r="DT9" s="622"/>
      <c r="DU9" s="622"/>
      <c r="DV9" s="622"/>
      <c r="DW9" s="622"/>
      <c r="DX9" s="622"/>
      <c r="DY9" s="622"/>
      <c r="DZ9" s="622"/>
      <c r="EA9" s="622"/>
      <c r="EB9" s="622"/>
      <c r="EC9" s="658"/>
    </row>
    <row r="10" spans="2:143" ht="11.25" customHeight="1" x14ac:dyDescent="0.15">
      <c r="B10" s="618" t="s">
        <v>232</v>
      </c>
      <c r="C10" s="619"/>
      <c r="D10" s="619"/>
      <c r="E10" s="619"/>
      <c r="F10" s="619"/>
      <c r="G10" s="619"/>
      <c r="H10" s="619"/>
      <c r="I10" s="619"/>
      <c r="J10" s="619"/>
      <c r="K10" s="619"/>
      <c r="L10" s="619"/>
      <c r="M10" s="619"/>
      <c r="N10" s="619"/>
      <c r="O10" s="619"/>
      <c r="P10" s="619"/>
      <c r="Q10" s="620"/>
      <c r="R10" s="621" t="s">
        <v>122</v>
      </c>
      <c r="S10" s="622"/>
      <c r="T10" s="622"/>
      <c r="U10" s="622"/>
      <c r="V10" s="622"/>
      <c r="W10" s="622"/>
      <c r="X10" s="622"/>
      <c r="Y10" s="623"/>
      <c r="Z10" s="659" t="s">
        <v>122</v>
      </c>
      <c r="AA10" s="659"/>
      <c r="AB10" s="659"/>
      <c r="AC10" s="659"/>
      <c r="AD10" s="660" t="s">
        <v>122</v>
      </c>
      <c r="AE10" s="660"/>
      <c r="AF10" s="660"/>
      <c r="AG10" s="660"/>
      <c r="AH10" s="660"/>
      <c r="AI10" s="660"/>
      <c r="AJ10" s="660"/>
      <c r="AK10" s="660"/>
      <c r="AL10" s="624" t="s">
        <v>122</v>
      </c>
      <c r="AM10" s="625"/>
      <c r="AN10" s="625"/>
      <c r="AO10" s="661"/>
      <c r="AP10" s="618" t="s">
        <v>233</v>
      </c>
      <c r="AQ10" s="619"/>
      <c r="AR10" s="619"/>
      <c r="AS10" s="619"/>
      <c r="AT10" s="619"/>
      <c r="AU10" s="619"/>
      <c r="AV10" s="619"/>
      <c r="AW10" s="619"/>
      <c r="AX10" s="619"/>
      <c r="AY10" s="619"/>
      <c r="AZ10" s="619"/>
      <c r="BA10" s="619"/>
      <c r="BB10" s="619"/>
      <c r="BC10" s="619"/>
      <c r="BD10" s="619"/>
      <c r="BE10" s="619"/>
      <c r="BF10" s="620"/>
      <c r="BG10" s="621">
        <v>350072</v>
      </c>
      <c r="BH10" s="622"/>
      <c r="BI10" s="622"/>
      <c r="BJ10" s="622"/>
      <c r="BK10" s="622"/>
      <c r="BL10" s="622"/>
      <c r="BM10" s="622"/>
      <c r="BN10" s="623"/>
      <c r="BO10" s="659">
        <v>2.1</v>
      </c>
      <c r="BP10" s="659"/>
      <c r="BQ10" s="659"/>
      <c r="BR10" s="659"/>
      <c r="BS10" s="660" t="s">
        <v>122</v>
      </c>
      <c r="BT10" s="660"/>
      <c r="BU10" s="660"/>
      <c r="BV10" s="660"/>
      <c r="BW10" s="660"/>
      <c r="BX10" s="660"/>
      <c r="BY10" s="660"/>
      <c r="BZ10" s="660"/>
      <c r="CA10" s="660"/>
      <c r="CB10" s="695"/>
      <c r="CD10" s="618" t="s">
        <v>234</v>
      </c>
      <c r="CE10" s="619"/>
      <c r="CF10" s="619"/>
      <c r="CG10" s="619"/>
      <c r="CH10" s="619"/>
      <c r="CI10" s="619"/>
      <c r="CJ10" s="619"/>
      <c r="CK10" s="619"/>
      <c r="CL10" s="619"/>
      <c r="CM10" s="619"/>
      <c r="CN10" s="619"/>
      <c r="CO10" s="619"/>
      <c r="CP10" s="619"/>
      <c r="CQ10" s="620"/>
      <c r="CR10" s="621">
        <v>77529</v>
      </c>
      <c r="CS10" s="622"/>
      <c r="CT10" s="622"/>
      <c r="CU10" s="622"/>
      <c r="CV10" s="622"/>
      <c r="CW10" s="622"/>
      <c r="CX10" s="622"/>
      <c r="CY10" s="623"/>
      <c r="CZ10" s="659">
        <v>0.1</v>
      </c>
      <c r="DA10" s="659"/>
      <c r="DB10" s="659"/>
      <c r="DC10" s="659"/>
      <c r="DD10" s="627" t="s">
        <v>122</v>
      </c>
      <c r="DE10" s="622"/>
      <c r="DF10" s="622"/>
      <c r="DG10" s="622"/>
      <c r="DH10" s="622"/>
      <c r="DI10" s="622"/>
      <c r="DJ10" s="622"/>
      <c r="DK10" s="622"/>
      <c r="DL10" s="622"/>
      <c r="DM10" s="622"/>
      <c r="DN10" s="622"/>
      <c r="DO10" s="622"/>
      <c r="DP10" s="623"/>
      <c r="DQ10" s="627">
        <v>71120</v>
      </c>
      <c r="DR10" s="622"/>
      <c r="DS10" s="622"/>
      <c r="DT10" s="622"/>
      <c r="DU10" s="622"/>
      <c r="DV10" s="622"/>
      <c r="DW10" s="622"/>
      <c r="DX10" s="622"/>
      <c r="DY10" s="622"/>
      <c r="DZ10" s="622"/>
      <c r="EA10" s="622"/>
      <c r="EB10" s="622"/>
      <c r="EC10" s="658"/>
    </row>
    <row r="11" spans="2:143" ht="11.25" customHeight="1" x14ac:dyDescent="0.15">
      <c r="B11" s="618" t="s">
        <v>235</v>
      </c>
      <c r="C11" s="619"/>
      <c r="D11" s="619"/>
      <c r="E11" s="619"/>
      <c r="F11" s="619"/>
      <c r="G11" s="619"/>
      <c r="H11" s="619"/>
      <c r="I11" s="619"/>
      <c r="J11" s="619"/>
      <c r="K11" s="619"/>
      <c r="L11" s="619"/>
      <c r="M11" s="619"/>
      <c r="N11" s="619"/>
      <c r="O11" s="619"/>
      <c r="P11" s="619"/>
      <c r="Q11" s="620"/>
      <c r="R11" s="621">
        <v>3176029</v>
      </c>
      <c r="S11" s="622"/>
      <c r="T11" s="622"/>
      <c r="U11" s="622"/>
      <c r="V11" s="622"/>
      <c r="W11" s="622"/>
      <c r="X11" s="622"/>
      <c r="Y11" s="623"/>
      <c r="Z11" s="624">
        <v>5.6</v>
      </c>
      <c r="AA11" s="625"/>
      <c r="AB11" s="625"/>
      <c r="AC11" s="626"/>
      <c r="AD11" s="627">
        <v>3176029</v>
      </c>
      <c r="AE11" s="622"/>
      <c r="AF11" s="622"/>
      <c r="AG11" s="622"/>
      <c r="AH11" s="622"/>
      <c r="AI11" s="622"/>
      <c r="AJ11" s="622"/>
      <c r="AK11" s="623"/>
      <c r="AL11" s="624">
        <v>9.9</v>
      </c>
      <c r="AM11" s="625"/>
      <c r="AN11" s="625"/>
      <c r="AO11" s="661"/>
      <c r="AP11" s="618" t="s">
        <v>236</v>
      </c>
      <c r="AQ11" s="619"/>
      <c r="AR11" s="619"/>
      <c r="AS11" s="619"/>
      <c r="AT11" s="619"/>
      <c r="AU11" s="619"/>
      <c r="AV11" s="619"/>
      <c r="AW11" s="619"/>
      <c r="AX11" s="619"/>
      <c r="AY11" s="619"/>
      <c r="AZ11" s="619"/>
      <c r="BA11" s="619"/>
      <c r="BB11" s="619"/>
      <c r="BC11" s="619"/>
      <c r="BD11" s="619"/>
      <c r="BE11" s="619"/>
      <c r="BF11" s="620"/>
      <c r="BG11" s="621">
        <v>982929</v>
      </c>
      <c r="BH11" s="622"/>
      <c r="BI11" s="622"/>
      <c r="BJ11" s="622"/>
      <c r="BK11" s="622"/>
      <c r="BL11" s="622"/>
      <c r="BM11" s="622"/>
      <c r="BN11" s="623"/>
      <c r="BO11" s="659">
        <v>5.9</v>
      </c>
      <c r="BP11" s="659"/>
      <c r="BQ11" s="659"/>
      <c r="BR11" s="659"/>
      <c r="BS11" s="660" t="s">
        <v>122</v>
      </c>
      <c r="BT11" s="660"/>
      <c r="BU11" s="660"/>
      <c r="BV11" s="660"/>
      <c r="BW11" s="660"/>
      <c r="BX11" s="660"/>
      <c r="BY11" s="660"/>
      <c r="BZ11" s="660"/>
      <c r="CA11" s="660"/>
      <c r="CB11" s="695"/>
      <c r="CD11" s="618" t="s">
        <v>237</v>
      </c>
      <c r="CE11" s="619"/>
      <c r="CF11" s="619"/>
      <c r="CG11" s="619"/>
      <c r="CH11" s="619"/>
      <c r="CI11" s="619"/>
      <c r="CJ11" s="619"/>
      <c r="CK11" s="619"/>
      <c r="CL11" s="619"/>
      <c r="CM11" s="619"/>
      <c r="CN11" s="619"/>
      <c r="CO11" s="619"/>
      <c r="CP11" s="619"/>
      <c r="CQ11" s="620"/>
      <c r="CR11" s="621">
        <v>977893</v>
      </c>
      <c r="CS11" s="622"/>
      <c r="CT11" s="622"/>
      <c r="CU11" s="622"/>
      <c r="CV11" s="622"/>
      <c r="CW11" s="622"/>
      <c r="CX11" s="622"/>
      <c r="CY11" s="623"/>
      <c r="CZ11" s="659">
        <v>1.7</v>
      </c>
      <c r="DA11" s="659"/>
      <c r="DB11" s="659"/>
      <c r="DC11" s="659"/>
      <c r="DD11" s="627">
        <v>457659</v>
      </c>
      <c r="DE11" s="622"/>
      <c r="DF11" s="622"/>
      <c r="DG11" s="622"/>
      <c r="DH11" s="622"/>
      <c r="DI11" s="622"/>
      <c r="DJ11" s="622"/>
      <c r="DK11" s="622"/>
      <c r="DL11" s="622"/>
      <c r="DM11" s="622"/>
      <c r="DN11" s="622"/>
      <c r="DO11" s="622"/>
      <c r="DP11" s="623"/>
      <c r="DQ11" s="627">
        <v>421036</v>
      </c>
      <c r="DR11" s="622"/>
      <c r="DS11" s="622"/>
      <c r="DT11" s="622"/>
      <c r="DU11" s="622"/>
      <c r="DV11" s="622"/>
      <c r="DW11" s="622"/>
      <c r="DX11" s="622"/>
      <c r="DY11" s="622"/>
      <c r="DZ11" s="622"/>
      <c r="EA11" s="622"/>
      <c r="EB11" s="622"/>
      <c r="EC11" s="658"/>
    </row>
    <row r="12" spans="2:143" ht="11.25" customHeight="1" x14ac:dyDescent="0.15">
      <c r="B12" s="618" t="s">
        <v>238</v>
      </c>
      <c r="C12" s="619"/>
      <c r="D12" s="619"/>
      <c r="E12" s="619"/>
      <c r="F12" s="619"/>
      <c r="G12" s="619"/>
      <c r="H12" s="619"/>
      <c r="I12" s="619"/>
      <c r="J12" s="619"/>
      <c r="K12" s="619"/>
      <c r="L12" s="619"/>
      <c r="M12" s="619"/>
      <c r="N12" s="619"/>
      <c r="O12" s="619"/>
      <c r="P12" s="619"/>
      <c r="Q12" s="620"/>
      <c r="R12" s="621">
        <v>13044</v>
      </c>
      <c r="S12" s="622"/>
      <c r="T12" s="622"/>
      <c r="U12" s="622"/>
      <c r="V12" s="622"/>
      <c r="W12" s="622"/>
      <c r="X12" s="622"/>
      <c r="Y12" s="623"/>
      <c r="Z12" s="659">
        <v>0</v>
      </c>
      <c r="AA12" s="659"/>
      <c r="AB12" s="659"/>
      <c r="AC12" s="659"/>
      <c r="AD12" s="660">
        <v>13044</v>
      </c>
      <c r="AE12" s="660"/>
      <c r="AF12" s="660"/>
      <c r="AG12" s="660"/>
      <c r="AH12" s="660"/>
      <c r="AI12" s="660"/>
      <c r="AJ12" s="660"/>
      <c r="AK12" s="660"/>
      <c r="AL12" s="624">
        <v>0</v>
      </c>
      <c r="AM12" s="625"/>
      <c r="AN12" s="625"/>
      <c r="AO12" s="661"/>
      <c r="AP12" s="618" t="s">
        <v>239</v>
      </c>
      <c r="AQ12" s="619"/>
      <c r="AR12" s="619"/>
      <c r="AS12" s="619"/>
      <c r="AT12" s="619"/>
      <c r="AU12" s="619"/>
      <c r="AV12" s="619"/>
      <c r="AW12" s="619"/>
      <c r="AX12" s="619"/>
      <c r="AY12" s="619"/>
      <c r="AZ12" s="619"/>
      <c r="BA12" s="619"/>
      <c r="BB12" s="619"/>
      <c r="BC12" s="619"/>
      <c r="BD12" s="619"/>
      <c r="BE12" s="619"/>
      <c r="BF12" s="620"/>
      <c r="BG12" s="621">
        <v>6835198</v>
      </c>
      <c r="BH12" s="622"/>
      <c r="BI12" s="622"/>
      <c r="BJ12" s="622"/>
      <c r="BK12" s="622"/>
      <c r="BL12" s="622"/>
      <c r="BM12" s="622"/>
      <c r="BN12" s="623"/>
      <c r="BO12" s="659">
        <v>40.799999999999997</v>
      </c>
      <c r="BP12" s="659"/>
      <c r="BQ12" s="659"/>
      <c r="BR12" s="659"/>
      <c r="BS12" s="660" t="s">
        <v>122</v>
      </c>
      <c r="BT12" s="660"/>
      <c r="BU12" s="660"/>
      <c r="BV12" s="660"/>
      <c r="BW12" s="660"/>
      <c r="BX12" s="660"/>
      <c r="BY12" s="660"/>
      <c r="BZ12" s="660"/>
      <c r="CA12" s="660"/>
      <c r="CB12" s="695"/>
      <c r="CD12" s="618" t="s">
        <v>240</v>
      </c>
      <c r="CE12" s="619"/>
      <c r="CF12" s="619"/>
      <c r="CG12" s="619"/>
      <c r="CH12" s="619"/>
      <c r="CI12" s="619"/>
      <c r="CJ12" s="619"/>
      <c r="CK12" s="619"/>
      <c r="CL12" s="619"/>
      <c r="CM12" s="619"/>
      <c r="CN12" s="619"/>
      <c r="CO12" s="619"/>
      <c r="CP12" s="619"/>
      <c r="CQ12" s="620"/>
      <c r="CR12" s="621">
        <v>801292</v>
      </c>
      <c r="CS12" s="622"/>
      <c r="CT12" s="622"/>
      <c r="CU12" s="622"/>
      <c r="CV12" s="622"/>
      <c r="CW12" s="622"/>
      <c r="CX12" s="622"/>
      <c r="CY12" s="623"/>
      <c r="CZ12" s="659">
        <v>1.4</v>
      </c>
      <c r="DA12" s="659"/>
      <c r="DB12" s="659"/>
      <c r="DC12" s="659"/>
      <c r="DD12" s="627">
        <v>3170</v>
      </c>
      <c r="DE12" s="622"/>
      <c r="DF12" s="622"/>
      <c r="DG12" s="622"/>
      <c r="DH12" s="622"/>
      <c r="DI12" s="622"/>
      <c r="DJ12" s="622"/>
      <c r="DK12" s="622"/>
      <c r="DL12" s="622"/>
      <c r="DM12" s="622"/>
      <c r="DN12" s="622"/>
      <c r="DO12" s="622"/>
      <c r="DP12" s="623"/>
      <c r="DQ12" s="627">
        <v>651467</v>
      </c>
      <c r="DR12" s="622"/>
      <c r="DS12" s="622"/>
      <c r="DT12" s="622"/>
      <c r="DU12" s="622"/>
      <c r="DV12" s="622"/>
      <c r="DW12" s="622"/>
      <c r="DX12" s="622"/>
      <c r="DY12" s="622"/>
      <c r="DZ12" s="622"/>
      <c r="EA12" s="622"/>
      <c r="EB12" s="622"/>
      <c r="EC12" s="658"/>
    </row>
    <row r="13" spans="2:143" ht="11.25" customHeight="1" x14ac:dyDescent="0.15">
      <c r="B13" s="618" t="s">
        <v>241</v>
      </c>
      <c r="C13" s="619"/>
      <c r="D13" s="619"/>
      <c r="E13" s="619"/>
      <c r="F13" s="619"/>
      <c r="G13" s="619"/>
      <c r="H13" s="619"/>
      <c r="I13" s="619"/>
      <c r="J13" s="619"/>
      <c r="K13" s="619"/>
      <c r="L13" s="619"/>
      <c r="M13" s="619"/>
      <c r="N13" s="619"/>
      <c r="O13" s="619"/>
      <c r="P13" s="619"/>
      <c r="Q13" s="620"/>
      <c r="R13" s="621" t="s">
        <v>122</v>
      </c>
      <c r="S13" s="622"/>
      <c r="T13" s="622"/>
      <c r="U13" s="622"/>
      <c r="V13" s="622"/>
      <c r="W13" s="622"/>
      <c r="X13" s="622"/>
      <c r="Y13" s="623"/>
      <c r="Z13" s="659" t="s">
        <v>122</v>
      </c>
      <c r="AA13" s="659"/>
      <c r="AB13" s="659"/>
      <c r="AC13" s="659"/>
      <c r="AD13" s="660" t="s">
        <v>122</v>
      </c>
      <c r="AE13" s="660"/>
      <c r="AF13" s="660"/>
      <c r="AG13" s="660"/>
      <c r="AH13" s="660"/>
      <c r="AI13" s="660"/>
      <c r="AJ13" s="660"/>
      <c r="AK13" s="660"/>
      <c r="AL13" s="624" t="s">
        <v>122</v>
      </c>
      <c r="AM13" s="625"/>
      <c r="AN13" s="625"/>
      <c r="AO13" s="661"/>
      <c r="AP13" s="618" t="s">
        <v>242</v>
      </c>
      <c r="AQ13" s="619"/>
      <c r="AR13" s="619"/>
      <c r="AS13" s="619"/>
      <c r="AT13" s="619"/>
      <c r="AU13" s="619"/>
      <c r="AV13" s="619"/>
      <c r="AW13" s="619"/>
      <c r="AX13" s="619"/>
      <c r="AY13" s="619"/>
      <c r="AZ13" s="619"/>
      <c r="BA13" s="619"/>
      <c r="BB13" s="619"/>
      <c r="BC13" s="619"/>
      <c r="BD13" s="619"/>
      <c r="BE13" s="619"/>
      <c r="BF13" s="620"/>
      <c r="BG13" s="621">
        <v>6828315</v>
      </c>
      <c r="BH13" s="622"/>
      <c r="BI13" s="622"/>
      <c r="BJ13" s="622"/>
      <c r="BK13" s="622"/>
      <c r="BL13" s="622"/>
      <c r="BM13" s="622"/>
      <c r="BN13" s="623"/>
      <c r="BO13" s="659">
        <v>40.799999999999997</v>
      </c>
      <c r="BP13" s="659"/>
      <c r="BQ13" s="659"/>
      <c r="BR13" s="659"/>
      <c r="BS13" s="660" t="s">
        <v>122</v>
      </c>
      <c r="BT13" s="660"/>
      <c r="BU13" s="660"/>
      <c r="BV13" s="660"/>
      <c r="BW13" s="660"/>
      <c r="BX13" s="660"/>
      <c r="BY13" s="660"/>
      <c r="BZ13" s="660"/>
      <c r="CA13" s="660"/>
      <c r="CB13" s="695"/>
      <c r="CD13" s="618" t="s">
        <v>243</v>
      </c>
      <c r="CE13" s="619"/>
      <c r="CF13" s="619"/>
      <c r="CG13" s="619"/>
      <c r="CH13" s="619"/>
      <c r="CI13" s="619"/>
      <c r="CJ13" s="619"/>
      <c r="CK13" s="619"/>
      <c r="CL13" s="619"/>
      <c r="CM13" s="619"/>
      <c r="CN13" s="619"/>
      <c r="CO13" s="619"/>
      <c r="CP13" s="619"/>
      <c r="CQ13" s="620"/>
      <c r="CR13" s="621">
        <v>7127307</v>
      </c>
      <c r="CS13" s="622"/>
      <c r="CT13" s="622"/>
      <c r="CU13" s="622"/>
      <c r="CV13" s="622"/>
      <c r="CW13" s="622"/>
      <c r="CX13" s="622"/>
      <c r="CY13" s="623"/>
      <c r="CZ13" s="659">
        <v>12.7</v>
      </c>
      <c r="DA13" s="659"/>
      <c r="DB13" s="659"/>
      <c r="DC13" s="659"/>
      <c r="DD13" s="627">
        <v>3231602</v>
      </c>
      <c r="DE13" s="622"/>
      <c r="DF13" s="622"/>
      <c r="DG13" s="622"/>
      <c r="DH13" s="622"/>
      <c r="DI13" s="622"/>
      <c r="DJ13" s="622"/>
      <c r="DK13" s="622"/>
      <c r="DL13" s="622"/>
      <c r="DM13" s="622"/>
      <c r="DN13" s="622"/>
      <c r="DO13" s="622"/>
      <c r="DP13" s="623"/>
      <c r="DQ13" s="627">
        <v>3528525</v>
      </c>
      <c r="DR13" s="622"/>
      <c r="DS13" s="622"/>
      <c r="DT13" s="622"/>
      <c r="DU13" s="622"/>
      <c r="DV13" s="622"/>
      <c r="DW13" s="622"/>
      <c r="DX13" s="622"/>
      <c r="DY13" s="622"/>
      <c r="DZ13" s="622"/>
      <c r="EA13" s="622"/>
      <c r="EB13" s="622"/>
      <c r="EC13" s="658"/>
    </row>
    <row r="14" spans="2:143" ht="11.25" customHeight="1" x14ac:dyDescent="0.15">
      <c r="B14" s="618" t="s">
        <v>244</v>
      </c>
      <c r="C14" s="619"/>
      <c r="D14" s="619"/>
      <c r="E14" s="619"/>
      <c r="F14" s="619"/>
      <c r="G14" s="619"/>
      <c r="H14" s="619"/>
      <c r="I14" s="619"/>
      <c r="J14" s="619"/>
      <c r="K14" s="619"/>
      <c r="L14" s="619"/>
      <c r="M14" s="619"/>
      <c r="N14" s="619"/>
      <c r="O14" s="619"/>
      <c r="P14" s="619"/>
      <c r="Q14" s="620"/>
      <c r="R14" s="621" t="s">
        <v>122</v>
      </c>
      <c r="S14" s="622"/>
      <c r="T14" s="622"/>
      <c r="U14" s="622"/>
      <c r="V14" s="622"/>
      <c r="W14" s="622"/>
      <c r="X14" s="622"/>
      <c r="Y14" s="623"/>
      <c r="Z14" s="659" t="s">
        <v>122</v>
      </c>
      <c r="AA14" s="659"/>
      <c r="AB14" s="659"/>
      <c r="AC14" s="659"/>
      <c r="AD14" s="660" t="s">
        <v>122</v>
      </c>
      <c r="AE14" s="660"/>
      <c r="AF14" s="660"/>
      <c r="AG14" s="660"/>
      <c r="AH14" s="660"/>
      <c r="AI14" s="660"/>
      <c r="AJ14" s="660"/>
      <c r="AK14" s="660"/>
      <c r="AL14" s="624" t="s">
        <v>122</v>
      </c>
      <c r="AM14" s="625"/>
      <c r="AN14" s="625"/>
      <c r="AO14" s="661"/>
      <c r="AP14" s="618" t="s">
        <v>245</v>
      </c>
      <c r="AQ14" s="619"/>
      <c r="AR14" s="619"/>
      <c r="AS14" s="619"/>
      <c r="AT14" s="619"/>
      <c r="AU14" s="619"/>
      <c r="AV14" s="619"/>
      <c r="AW14" s="619"/>
      <c r="AX14" s="619"/>
      <c r="AY14" s="619"/>
      <c r="AZ14" s="619"/>
      <c r="BA14" s="619"/>
      <c r="BB14" s="619"/>
      <c r="BC14" s="619"/>
      <c r="BD14" s="619"/>
      <c r="BE14" s="619"/>
      <c r="BF14" s="620"/>
      <c r="BG14" s="621">
        <v>464397</v>
      </c>
      <c r="BH14" s="622"/>
      <c r="BI14" s="622"/>
      <c r="BJ14" s="622"/>
      <c r="BK14" s="622"/>
      <c r="BL14" s="622"/>
      <c r="BM14" s="622"/>
      <c r="BN14" s="623"/>
      <c r="BO14" s="659">
        <v>2.8</v>
      </c>
      <c r="BP14" s="659"/>
      <c r="BQ14" s="659"/>
      <c r="BR14" s="659"/>
      <c r="BS14" s="660" t="s">
        <v>122</v>
      </c>
      <c r="BT14" s="660"/>
      <c r="BU14" s="660"/>
      <c r="BV14" s="660"/>
      <c r="BW14" s="660"/>
      <c r="BX14" s="660"/>
      <c r="BY14" s="660"/>
      <c r="BZ14" s="660"/>
      <c r="CA14" s="660"/>
      <c r="CB14" s="695"/>
      <c r="CD14" s="618" t="s">
        <v>246</v>
      </c>
      <c r="CE14" s="619"/>
      <c r="CF14" s="619"/>
      <c r="CG14" s="619"/>
      <c r="CH14" s="619"/>
      <c r="CI14" s="619"/>
      <c r="CJ14" s="619"/>
      <c r="CK14" s="619"/>
      <c r="CL14" s="619"/>
      <c r="CM14" s="619"/>
      <c r="CN14" s="619"/>
      <c r="CO14" s="619"/>
      <c r="CP14" s="619"/>
      <c r="CQ14" s="620"/>
      <c r="CR14" s="621">
        <v>2321784</v>
      </c>
      <c r="CS14" s="622"/>
      <c r="CT14" s="622"/>
      <c r="CU14" s="622"/>
      <c r="CV14" s="622"/>
      <c r="CW14" s="622"/>
      <c r="CX14" s="622"/>
      <c r="CY14" s="623"/>
      <c r="CZ14" s="659">
        <v>4.0999999999999996</v>
      </c>
      <c r="DA14" s="659"/>
      <c r="DB14" s="659"/>
      <c r="DC14" s="659"/>
      <c r="DD14" s="627">
        <v>234210</v>
      </c>
      <c r="DE14" s="622"/>
      <c r="DF14" s="622"/>
      <c r="DG14" s="622"/>
      <c r="DH14" s="622"/>
      <c r="DI14" s="622"/>
      <c r="DJ14" s="622"/>
      <c r="DK14" s="622"/>
      <c r="DL14" s="622"/>
      <c r="DM14" s="622"/>
      <c r="DN14" s="622"/>
      <c r="DO14" s="622"/>
      <c r="DP14" s="623"/>
      <c r="DQ14" s="627">
        <v>1692277</v>
      </c>
      <c r="DR14" s="622"/>
      <c r="DS14" s="622"/>
      <c r="DT14" s="622"/>
      <c r="DU14" s="622"/>
      <c r="DV14" s="622"/>
      <c r="DW14" s="622"/>
      <c r="DX14" s="622"/>
      <c r="DY14" s="622"/>
      <c r="DZ14" s="622"/>
      <c r="EA14" s="622"/>
      <c r="EB14" s="622"/>
      <c r="EC14" s="658"/>
    </row>
    <row r="15" spans="2:143" ht="11.25" customHeight="1" x14ac:dyDescent="0.15">
      <c r="B15" s="618" t="s">
        <v>247</v>
      </c>
      <c r="C15" s="619"/>
      <c r="D15" s="619"/>
      <c r="E15" s="619"/>
      <c r="F15" s="619"/>
      <c r="G15" s="619"/>
      <c r="H15" s="619"/>
      <c r="I15" s="619"/>
      <c r="J15" s="619"/>
      <c r="K15" s="619"/>
      <c r="L15" s="619"/>
      <c r="M15" s="619"/>
      <c r="N15" s="619"/>
      <c r="O15" s="619"/>
      <c r="P15" s="619"/>
      <c r="Q15" s="620"/>
      <c r="R15" s="621">
        <v>58614</v>
      </c>
      <c r="S15" s="622"/>
      <c r="T15" s="622"/>
      <c r="U15" s="622"/>
      <c r="V15" s="622"/>
      <c r="W15" s="622"/>
      <c r="X15" s="622"/>
      <c r="Y15" s="623"/>
      <c r="Z15" s="659">
        <v>0.1</v>
      </c>
      <c r="AA15" s="659"/>
      <c r="AB15" s="659"/>
      <c r="AC15" s="659"/>
      <c r="AD15" s="660">
        <v>58614</v>
      </c>
      <c r="AE15" s="660"/>
      <c r="AF15" s="660"/>
      <c r="AG15" s="660"/>
      <c r="AH15" s="660"/>
      <c r="AI15" s="660"/>
      <c r="AJ15" s="660"/>
      <c r="AK15" s="660"/>
      <c r="AL15" s="624">
        <v>0.2</v>
      </c>
      <c r="AM15" s="625"/>
      <c r="AN15" s="625"/>
      <c r="AO15" s="661"/>
      <c r="AP15" s="618" t="s">
        <v>248</v>
      </c>
      <c r="AQ15" s="619"/>
      <c r="AR15" s="619"/>
      <c r="AS15" s="619"/>
      <c r="AT15" s="619"/>
      <c r="AU15" s="619"/>
      <c r="AV15" s="619"/>
      <c r="AW15" s="619"/>
      <c r="AX15" s="619"/>
      <c r="AY15" s="619"/>
      <c r="AZ15" s="619"/>
      <c r="BA15" s="619"/>
      <c r="BB15" s="619"/>
      <c r="BC15" s="619"/>
      <c r="BD15" s="619"/>
      <c r="BE15" s="619"/>
      <c r="BF15" s="620"/>
      <c r="BG15" s="621">
        <v>793488</v>
      </c>
      <c r="BH15" s="622"/>
      <c r="BI15" s="622"/>
      <c r="BJ15" s="622"/>
      <c r="BK15" s="622"/>
      <c r="BL15" s="622"/>
      <c r="BM15" s="622"/>
      <c r="BN15" s="623"/>
      <c r="BO15" s="659">
        <v>4.7</v>
      </c>
      <c r="BP15" s="659"/>
      <c r="BQ15" s="659"/>
      <c r="BR15" s="659"/>
      <c r="BS15" s="660" t="s">
        <v>122</v>
      </c>
      <c r="BT15" s="660"/>
      <c r="BU15" s="660"/>
      <c r="BV15" s="660"/>
      <c r="BW15" s="660"/>
      <c r="BX15" s="660"/>
      <c r="BY15" s="660"/>
      <c r="BZ15" s="660"/>
      <c r="CA15" s="660"/>
      <c r="CB15" s="695"/>
      <c r="CD15" s="618" t="s">
        <v>249</v>
      </c>
      <c r="CE15" s="619"/>
      <c r="CF15" s="619"/>
      <c r="CG15" s="619"/>
      <c r="CH15" s="619"/>
      <c r="CI15" s="619"/>
      <c r="CJ15" s="619"/>
      <c r="CK15" s="619"/>
      <c r="CL15" s="619"/>
      <c r="CM15" s="619"/>
      <c r="CN15" s="619"/>
      <c r="CO15" s="619"/>
      <c r="CP15" s="619"/>
      <c r="CQ15" s="620"/>
      <c r="CR15" s="621">
        <v>5202242</v>
      </c>
      <c r="CS15" s="622"/>
      <c r="CT15" s="622"/>
      <c r="CU15" s="622"/>
      <c r="CV15" s="622"/>
      <c r="CW15" s="622"/>
      <c r="CX15" s="622"/>
      <c r="CY15" s="623"/>
      <c r="CZ15" s="659">
        <v>9.3000000000000007</v>
      </c>
      <c r="DA15" s="659"/>
      <c r="DB15" s="659"/>
      <c r="DC15" s="659"/>
      <c r="DD15" s="627">
        <v>426453</v>
      </c>
      <c r="DE15" s="622"/>
      <c r="DF15" s="622"/>
      <c r="DG15" s="622"/>
      <c r="DH15" s="622"/>
      <c r="DI15" s="622"/>
      <c r="DJ15" s="622"/>
      <c r="DK15" s="622"/>
      <c r="DL15" s="622"/>
      <c r="DM15" s="622"/>
      <c r="DN15" s="622"/>
      <c r="DO15" s="622"/>
      <c r="DP15" s="623"/>
      <c r="DQ15" s="627">
        <v>4202562</v>
      </c>
      <c r="DR15" s="622"/>
      <c r="DS15" s="622"/>
      <c r="DT15" s="622"/>
      <c r="DU15" s="622"/>
      <c r="DV15" s="622"/>
      <c r="DW15" s="622"/>
      <c r="DX15" s="622"/>
      <c r="DY15" s="622"/>
      <c r="DZ15" s="622"/>
      <c r="EA15" s="622"/>
      <c r="EB15" s="622"/>
      <c r="EC15" s="658"/>
    </row>
    <row r="16" spans="2:143" ht="11.25" customHeight="1" x14ac:dyDescent="0.15">
      <c r="B16" s="618" t="s">
        <v>250</v>
      </c>
      <c r="C16" s="619"/>
      <c r="D16" s="619"/>
      <c r="E16" s="619"/>
      <c r="F16" s="619"/>
      <c r="G16" s="619"/>
      <c r="H16" s="619"/>
      <c r="I16" s="619"/>
      <c r="J16" s="619"/>
      <c r="K16" s="619"/>
      <c r="L16" s="619"/>
      <c r="M16" s="619"/>
      <c r="N16" s="619"/>
      <c r="O16" s="619"/>
      <c r="P16" s="619"/>
      <c r="Q16" s="620"/>
      <c r="R16" s="621">
        <v>373035</v>
      </c>
      <c r="S16" s="622"/>
      <c r="T16" s="622"/>
      <c r="U16" s="622"/>
      <c r="V16" s="622"/>
      <c r="W16" s="622"/>
      <c r="X16" s="622"/>
      <c r="Y16" s="623"/>
      <c r="Z16" s="659">
        <v>0.7</v>
      </c>
      <c r="AA16" s="659"/>
      <c r="AB16" s="659"/>
      <c r="AC16" s="659"/>
      <c r="AD16" s="660">
        <v>373035</v>
      </c>
      <c r="AE16" s="660"/>
      <c r="AF16" s="660"/>
      <c r="AG16" s="660"/>
      <c r="AH16" s="660"/>
      <c r="AI16" s="660"/>
      <c r="AJ16" s="660"/>
      <c r="AK16" s="660"/>
      <c r="AL16" s="624">
        <v>1.2</v>
      </c>
      <c r="AM16" s="625"/>
      <c r="AN16" s="625"/>
      <c r="AO16" s="661"/>
      <c r="AP16" s="618" t="s">
        <v>251</v>
      </c>
      <c r="AQ16" s="619"/>
      <c r="AR16" s="619"/>
      <c r="AS16" s="619"/>
      <c r="AT16" s="619"/>
      <c r="AU16" s="619"/>
      <c r="AV16" s="619"/>
      <c r="AW16" s="619"/>
      <c r="AX16" s="619"/>
      <c r="AY16" s="619"/>
      <c r="AZ16" s="619"/>
      <c r="BA16" s="619"/>
      <c r="BB16" s="619"/>
      <c r="BC16" s="619"/>
      <c r="BD16" s="619"/>
      <c r="BE16" s="619"/>
      <c r="BF16" s="620"/>
      <c r="BG16" s="621" t="s">
        <v>122</v>
      </c>
      <c r="BH16" s="622"/>
      <c r="BI16" s="622"/>
      <c r="BJ16" s="622"/>
      <c r="BK16" s="622"/>
      <c r="BL16" s="622"/>
      <c r="BM16" s="622"/>
      <c r="BN16" s="623"/>
      <c r="BO16" s="659" t="s">
        <v>122</v>
      </c>
      <c r="BP16" s="659"/>
      <c r="BQ16" s="659"/>
      <c r="BR16" s="659"/>
      <c r="BS16" s="660" t="s">
        <v>122</v>
      </c>
      <c r="BT16" s="660"/>
      <c r="BU16" s="660"/>
      <c r="BV16" s="660"/>
      <c r="BW16" s="660"/>
      <c r="BX16" s="660"/>
      <c r="BY16" s="660"/>
      <c r="BZ16" s="660"/>
      <c r="CA16" s="660"/>
      <c r="CB16" s="695"/>
      <c r="CD16" s="618" t="s">
        <v>252</v>
      </c>
      <c r="CE16" s="619"/>
      <c r="CF16" s="619"/>
      <c r="CG16" s="619"/>
      <c r="CH16" s="619"/>
      <c r="CI16" s="619"/>
      <c r="CJ16" s="619"/>
      <c r="CK16" s="619"/>
      <c r="CL16" s="619"/>
      <c r="CM16" s="619"/>
      <c r="CN16" s="619"/>
      <c r="CO16" s="619"/>
      <c r="CP16" s="619"/>
      <c r="CQ16" s="620"/>
      <c r="CR16" s="621">
        <v>2850</v>
      </c>
      <c r="CS16" s="622"/>
      <c r="CT16" s="622"/>
      <c r="CU16" s="622"/>
      <c r="CV16" s="622"/>
      <c r="CW16" s="622"/>
      <c r="CX16" s="622"/>
      <c r="CY16" s="623"/>
      <c r="CZ16" s="659">
        <v>0</v>
      </c>
      <c r="DA16" s="659"/>
      <c r="DB16" s="659"/>
      <c r="DC16" s="659"/>
      <c r="DD16" s="627" t="s">
        <v>122</v>
      </c>
      <c r="DE16" s="622"/>
      <c r="DF16" s="622"/>
      <c r="DG16" s="622"/>
      <c r="DH16" s="622"/>
      <c r="DI16" s="622"/>
      <c r="DJ16" s="622"/>
      <c r="DK16" s="622"/>
      <c r="DL16" s="622"/>
      <c r="DM16" s="622"/>
      <c r="DN16" s="622"/>
      <c r="DO16" s="622"/>
      <c r="DP16" s="623"/>
      <c r="DQ16" s="627">
        <v>15</v>
      </c>
      <c r="DR16" s="622"/>
      <c r="DS16" s="622"/>
      <c r="DT16" s="622"/>
      <c r="DU16" s="622"/>
      <c r="DV16" s="622"/>
      <c r="DW16" s="622"/>
      <c r="DX16" s="622"/>
      <c r="DY16" s="622"/>
      <c r="DZ16" s="622"/>
      <c r="EA16" s="622"/>
      <c r="EB16" s="622"/>
      <c r="EC16" s="658"/>
    </row>
    <row r="17" spans="2:133" ht="11.25" customHeight="1" x14ac:dyDescent="0.15">
      <c r="B17" s="618" t="s">
        <v>253</v>
      </c>
      <c r="C17" s="619"/>
      <c r="D17" s="619"/>
      <c r="E17" s="619"/>
      <c r="F17" s="619"/>
      <c r="G17" s="619"/>
      <c r="H17" s="619"/>
      <c r="I17" s="619"/>
      <c r="J17" s="619"/>
      <c r="K17" s="619"/>
      <c r="L17" s="619"/>
      <c r="M17" s="619"/>
      <c r="N17" s="619"/>
      <c r="O17" s="619"/>
      <c r="P17" s="619"/>
      <c r="Q17" s="620"/>
      <c r="R17" s="621">
        <v>647721</v>
      </c>
      <c r="S17" s="622"/>
      <c r="T17" s="622"/>
      <c r="U17" s="622"/>
      <c r="V17" s="622"/>
      <c r="W17" s="622"/>
      <c r="X17" s="622"/>
      <c r="Y17" s="623"/>
      <c r="Z17" s="659">
        <v>1.1000000000000001</v>
      </c>
      <c r="AA17" s="659"/>
      <c r="AB17" s="659"/>
      <c r="AC17" s="659"/>
      <c r="AD17" s="660">
        <v>647721</v>
      </c>
      <c r="AE17" s="660"/>
      <c r="AF17" s="660"/>
      <c r="AG17" s="660"/>
      <c r="AH17" s="660"/>
      <c r="AI17" s="660"/>
      <c r="AJ17" s="660"/>
      <c r="AK17" s="660"/>
      <c r="AL17" s="624">
        <v>2</v>
      </c>
      <c r="AM17" s="625"/>
      <c r="AN17" s="625"/>
      <c r="AO17" s="661"/>
      <c r="AP17" s="618" t="s">
        <v>254</v>
      </c>
      <c r="AQ17" s="619"/>
      <c r="AR17" s="619"/>
      <c r="AS17" s="619"/>
      <c r="AT17" s="619"/>
      <c r="AU17" s="619"/>
      <c r="AV17" s="619"/>
      <c r="AW17" s="619"/>
      <c r="AX17" s="619"/>
      <c r="AY17" s="619"/>
      <c r="AZ17" s="619"/>
      <c r="BA17" s="619"/>
      <c r="BB17" s="619"/>
      <c r="BC17" s="619"/>
      <c r="BD17" s="619"/>
      <c r="BE17" s="619"/>
      <c r="BF17" s="620"/>
      <c r="BG17" s="621" t="s">
        <v>122</v>
      </c>
      <c r="BH17" s="622"/>
      <c r="BI17" s="622"/>
      <c r="BJ17" s="622"/>
      <c r="BK17" s="622"/>
      <c r="BL17" s="622"/>
      <c r="BM17" s="622"/>
      <c r="BN17" s="623"/>
      <c r="BO17" s="659" t="s">
        <v>122</v>
      </c>
      <c r="BP17" s="659"/>
      <c r="BQ17" s="659"/>
      <c r="BR17" s="659"/>
      <c r="BS17" s="660" t="s">
        <v>122</v>
      </c>
      <c r="BT17" s="660"/>
      <c r="BU17" s="660"/>
      <c r="BV17" s="660"/>
      <c r="BW17" s="660"/>
      <c r="BX17" s="660"/>
      <c r="BY17" s="660"/>
      <c r="BZ17" s="660"/>
      <c r="CA17" s="660"/>
      <c r="CB17" s="695"/>
      <c r="CD17" s="618" t="s">
        <v>255</v>
      </c>
      <c r="CE17" s="619"/>
      <c r="CF17" s="619"/>
      <c r="CG17" s="619"/>
      <c r="CH17" s="619"/>
      <c r="CI17" s="619"/>
      <c r="CJ17" s="619"/>
      <c r="CK17" s="619"/>
      <c r="CL17" s="619"/>
      <c r="CM17" s="619"/>
      <c r="CN17" s="619"/>
      <c r="CO17" s="619"/>
      <c r="CP17" s="619"/>
      <c r="CQ17" s="620"/>
      <c r="CR17" s="621">
        <v>5673274</v>
      </c>
      <c r="CS17" s="622"/>
      <c r="CT17" s="622"/>
      <c r="CU17" s="622"/>
      <c r="CV17" s="622"/>
      <c r="CW17" s="622"/>
      <c r="CX17" s="622"/>
      <c r="CY17" s="623"/>
      <c r="CZ17" s="659">
        <v>10.1</v>
      </c>
      <c r="DA17" s="659"/>
      <c r="DB17" s="659"/>
      <c r="DC17" s="659"/>
      <c r="DD17" s="627" t="s">
        <v>122</v>
      </c>
      <c r="DE17" s="622"/>
      <c r="DF17" s="622"/>
      <c r="DG17" s="622"/>
      <c r="DH17" s="622"/>
      <c r="DI17" s="622"/>
      <c r="DJ17" s="622"/>
      <c r="DK17" s="622"/>
      <c r="DL17" s="622"/>
      <c r="DM17" s="622"/>
      <c r="DN17" s="622"/>
      <c r="DO17" s="622"/>
      <c r="DP17" s="623"/>
      <c r="DQ17" s="627">
        <v>5673274</v>
      </c>
      <c r="DR17" s="622"/>
      <c r="DS17" s="622"/>
      <c r="DT17" s="622"/>
      <c r="DU17" s="622"/>
      <c r="DV17" s="622"/>
      <c r="DW17" s="622"/>
      <c r="DX17" s="622"/>
      <c r="DY17" s="622"/>
      <c r="DZ17" s="622"/>
      <c r="EA17" s="622"/>
      <c r="EB17" s="622"/>
      <c r="EC17" s="658"/>
    </row>
    <row r="18" spans="2:133" ht="11.25" customHeight="1" x14ac:dyDescent="0.15">
      <c r="B18" s="618" t="s">
        <v>256</v>
      </c>
      <c r="C18" s="619"/>
      <c r="D18" s="619"/>
      <c r="E18" s="619"/>
      <c r="F18" s="619"/>
      <c r="G18" s="619"/>
      <c r="H18" s="619"/>
      <c r="I18" s="619"/>
      <c r="J18" s="619"/>
      <c r="K18" s="619"/>
      <c r="L18" s="619"/>
      <c r="M18" s="619"/>
      <c r="N18" s="619"/>
      <c r="O18" s="619"/>
      <c r="P18" s="619"/>
      <c r="Q18" s="620"/>
      <c r="R18" s="621">
        <v>118858</v>
      </c>
      <c r="S18" s="622"/>
      <c r="T18" s="622"/>
      <c r="U18" s="622"/>
      <c r="V18" s="622"/>
      <c r="W18" s="622"/>
      <c r="X18" s="622"/>
      <c r="Y18" s="623"/>
      <c r="Z18" s="659">
        <v>0.2</v>
      </c>
      <c r="AA18" s="659"/>
      <c r="AB18" s="659"/>
      <c r="AC18" s="659"/>
      <c r="AD18" s="660">
        <v>118858</v>
      </c>
      <c r="AE18" s="660"/>
      <c r="AF18" s="660"/>
      <c r="AG18" s="660"/>
      <c r="AH18" s="660"/>
      <c r="AI18" s="660"/>
      <c r="AJ18" s="660"/>
      <c r="AK18" s="660"/>
      <c r="AL18" s="624">
        <v>0.4</v>
      </c>
      <c r="AM18" s="625"/>
      <c r="AN18" s="625"/>
      <c r="AO18" s="661"/>
      <c r="AP18" s="618" t="s">
        <v>257</v>
      </c>
      <c r="AQ18" s="619"/>
      <c r="AR18" s="619"/>
      <c r="AS18" s="619"/>
      <c r="AT18" s="619"/>
      <c r="AU18" s="619"/>
      <c r="AV18" s="619"/>
      <c r="AW18" s="619"/>
      <c r="AX18" s="619"/>
      <c r="AY18" s="619"/>
      <c r="AZ18" s="619"/>
      <c r="BA18" s="619"/>
      <c r="BB18" s="619"/>
      <c r="BC18" s="619"/>
      <c r="BD18" s="619"/>
      <c r="BE18" s="619"/>
      <c r="BF18" s="620"/>
      <c r="BG18" s="621" t="s">
        <v>122</v>
      </c>
      <c r="BH18" s="622"/>
      <c r="BI18" s="622"/>
      <c r="BJ18" s="622"/>
      <c r="BK18" s="622"/>
      <c r="BL18" s="622"/>
      <c r="BM18" s="622"/>
      <c r="BN18" s="623"/>
      <c r="BO18" s="659" t="s">
        <v>122</v>
      </c>
      <c r="BP18" s="659"/>
      <c r="BQ18" s="659"/>
      <c r="BR18" s="659"/>
      <c r="BS18" s="660" t="s">
        <v>122</v>
      </c>
      <c r="BT18" s="660"/>
      <c r="BU18" s="660"/>
      <c r="BV18" s="660"/>
      <c r="BW18" s="660"/>
      <c r="BX18" s="660"/>
      <c r="BY18" s="660"/>
      <c r="BZ18" s="660"/>
      <c r="CA18" s="660"/>
      <c r="CB18" s="695"/>
      <c r="CD18" s="618" t="s">
        <v>258</v>
      </c>
      <c r="CE18" s="619"/>
      <c r="CF18" s="619"/>
      <c r="CG18" s="619"/>
      <c r="CH18" s="619"/>
      <c r="CI18" s="619"/>
      <c r="CJ18" s="619"/>
      <c r="CK18" s="619"/>
      <c r="CL18" s="619"/>
      <c r="CM18" s="619"/>
      <c r="CN18" s="619"/>
      <c r="CO18" s="619"/>
      <c r="CP18" s="619"/>
      <c r="CQ18" s="620"/>
      <c r="CR18" s="621" t="s">
        <v>122</v>
      </c>
      <c r="CS18" s="622"/>
      <c r="CT18" s="622"/>
      <c r="CU18" s="622"/>
      <c r="CV18" s="622"/>
      <c r="CW18" s="622"/>
      <c r="CX18" s="622"/>
      <c r="CY18" s="623"/>
      <c r="CZ18" s="659" t="s">
        <v>122</v>
      </c>
      <c r="DA18" s="659"/>
      <c r="DB18" s="659"/>
      <c r="DC18" s="659"/>
      <c r="DD18" s="627" t="s">
        <v>122</v>
      </c>
      <c r="DE18" s="622"/>
      <c r="DF18" s="622"/>
      <c r="DG18" s="622"/>
      <c r="DH18" s="622"/>
      <c r="DI18" s="622"/>
      <c r="DJ18" s="622"/>
      <c r="DK18" s="622"/>
      <c r="DL18" s="622"/>
      <c r="DM18" s="622"/>
      <c r="DN18" s="622"/>
      <c r="DO18" s="622"/>
      <c r="DP18" s="623"/>
      <c r="DQ18" s="627" t="s">
        <v>122</v>
      </c>
      <c r="DR18" s="622"/>
      <c r="DS18" s="622"/>
      <c r="DT18" s="622"/>
      <c r="DU18" s="622"/>
      <c r="DV18" s="622"/>
      <c r="DW18" s="622"/>
      <c r="DX18" s="622"/>
      <c r="DY18" s="622"/>
      <c r="DZ18" s="622"/>
      <c r="EA18" s="622"/>
      <c r="EB18" s="622"/>
      <c r="EC18" s="658"/>
    </row>
    <row r="19" spans="2:133" ht="11.25" customHeight="1" x14ac:dyDescent="0.15">
      <c r="B19" s="618" t="s">
        <v>259</v>
      </c>
      <c r="C19" s="619"/>
      <c r="D19" s="619"/>
      <c r="E19" s="619"/>
      <c r="F19" s="619"/>
      <c r="G19" s="619"/>
      <c r="H19" s="619"/>
      <c r="I19" s="619"/>
      <c r="J19" s="619"/>
      <c r="K19" s="619"/>
      <c r="L19" s="619"/>
      <c r="M19" s="619"/>
      <c r="N19" s="619"/>
      <c r="O19" s="619"/>
      <c r="P19" s="619"/>
      <c r="Q19" s="620"/>
      <c r="R19" s="621">
        <v>520003</v>
      </c>
      <c r="S19" s="622"/>
      <c r="T19" s="622"/>
      <c r="U19" s="622"/>
      <c r="V19" s="622"/>
      <c r="W19" s="622"/>
      <c r="X19" s="622"/>
      <c r="Y19" s="623"/>
      <c r="Z19" s="659">
        <v>0.9</v>
      </c>
      <c r="AA19" s="659"/>
      <c r="AB19" s="659"/>
      <c r="AC19" s="659"/>
      <c r="AD19" s="660">
        <v>520003</v>
      </c>
      <c r="AE19" s="660"/>
      <c r="AF19" s="660"/>
      <c r="AG19" s="660"/>
      <c r="AH19" s="660"/>
      <c r="AI19" s="660"/>
      <c r="AJ19" s="660"/>
      <c r="AK19" s="660"/>
      <c r="AL19" s="624">
        <v>1.6</v>
      </c>
      <c r="AM19" s="625"/>
      <c r="AN19" s="625"/>
      <c r="AO19" s="661"/>
      <c r="AP19" s="618" t="s">
        <v>260</v>
      </c>
      <c r="AQ19" s="619"/>
      <c r="AR19" s="619"/>
      <c r="AS19" s="619"/>
      <c r="AT19" s="619"/>
      <c r="AU19" s="619"/>
      <c r="AV19" s="619"/>
      <c r="AW19" s="619"/>
      <c r="AX19" s="619"/>
      <c r="AY19" s="619"/>
      <c r="AZ19" s="619"/>
      <c r="BA19" s="619"/>
      <c r="BB19" s="619"/>
      <c r="BC19" s="619"/>
      <c r="BD19" s="619"/>
      <c r="BE19" s="619"/>
      <c r="BF19" s="620"/>
      <c r="BG19" s="621">
        <v>1406410</v>
      </c>
      <c r="BH19" s="622"/>
      <c r="BI19" s="622"/>
      <c r="BJ19" s="622"/>
      <c r="BK19" s="622"/>
      <c r="BL19" s="622"/>
      <c r="BM19" s="622"/>
      <c r="BN19" s="623"/>
      <c r="BO19" s="659">
        <v>8.4</v>
      </c>
      <c r="BP19" s="659"/>
      <c r="BQ19" s="659"/>
      <c r="BR19" s="659"/>
      <c r="BS19" s="660" t="s">
        <v>122</v>
      </c>
      <c r="BT19" s="660"/>
      <c r="BU19" s="660"/>
      <c r="BV19" s="660"/>
      <c r="BW19" s="660"/>
      <c r="BX19" s="660"/>
      <c r="BY19" s="660"/>
      <c r="BZ19" s="660"/>
      <c r="CA19" s="660"/>
      <c r="CB19" s="695"/>
      <c r="CD19" s="618" t="s">
        <v>261</v>
      </c>
      <c r="CE19" s="619"/>
      <c r="CF19" s="619"/>
      <c r="CG19" s="619"/>
      <c r="CH19" s="619"/>
      <c r="CI19" s="619"/>
      <c r="CJ19" s="619"/>
      <c r="CK19" s="619"/>
      <c r="CL19" s="619"/>
      <c r="CM19" s="619"/>
      <c r="CN19" s="619"/>
      <c r="CO19" s="619"/>
      <c r="CP19" s="619"/>
      <c r="CQ19" s="620"/>
      <c r="CR19" s="621" t="s">
        <v>122</v>
      </c>
      <c r="CS19" s="622"/>
      <c r="CT19" s="622"/>
      <c r="CU19" s="622"/>
      <c r="CV19" s="622"/>
      <c r="CW19" s="622"/>
      <c r="CX19" s="622"/>
      <c r="CY19" s="623"/>
      <c r="CZ19" s="659" t="s">
        <v>122</v>
      </c>
      <c r="DA19" s="659"/>
      <c r="DB19" s="659"/>
      <c r="DC19" s="659"/>
      <c r="DD19" s="627" t="s">
        <v>122</v>
      </c>
      <c r="DE19" s="622"/>
      <c r="DF19" s="622"/>
      <c r="DG19" s="622"/>
      <c r="DH19" s="622"/>
      <c r="DI19" s="622"/>
      <c r="DJ19" s="622"/>
      <c r="DK19" s="622"/>
      <c r="DL19" s="622"/>
      <c r="DM19" s="622"/>
      <c r="DN19" s="622"/>
      <c r="DO19" s="622"/>
      <c r="DP19" s="623"/>
      <c r="DQ19" s="627" t="s">
        <v>122</v>
      </c>
      <c r="DR19" s="622"/>
      <c r="DS19" s="622"/>
      <c r="DT19" s="622"/>
      <c r="DU19" s="622"/>
      <c r="DV19" s="622"/>
      <c r="DW19" s="622"/>
      <c r="DX19" s="622"/>
      <c r="DY19" s="622"/>
      <c r="DZ19" s="622"/>
      <c r="EA19" s="622"/>
      <c r="EB19" s="622"/>
      <c r="EC19" s="658"/>
    </row>
    <row r="20" spans="2:133" ht="11.25" customHeight="1" x14ac:dyDescent="0.15">
      <c r="B20" s="696" t="s">
        <v>262</v>
      </c>
      <c r="C20" s="697"/>
      <c r="D20" s="697"/>
      <c r="E20" s="697"/>
      <c r="F20" s="697"/>
      <c r="G20" s="697"/>
      <c r="H20" s="697"/>
      <c r="I20" s="697"/>
      <c r="J20" s="697"/>
      <c r="K20" s="697"/>
      <c r="L20" s="697"/>
      <c r="M20" s="697"/>
      <c r="N20" s="697"/>
      <c r="O20" s="697"/>
      <c r="P20" s="697"/>
      <c r="Q20" s="698"/>
      <c r="R20" s="621">
        <v>8860</v>
      </c>
      <c r="S20" s="622"/>
      <c r="T20" s="622"/>
      <c r="U20" s="622"/>
      <c r="V20" s="622"/>
      <c r="W20" s="622"/>
      <c r="X20" s="622"/>
      <c r="Y20" s="623"/>
      <c r="Z20" s="659">
        <v>0</v>
      </c>
      <c r="AA20" s="659"/>
      <c r="AB20" s="659"/>
      <c r="AC20" s="659"/>
      <c r="AD20" s="660">
        <v>8860</v>
      </c>
      <c r="AE20" s="660"/>
      <c r="AF20" s="660"/>
      <c r="AG20" s="660"/>
      <c r="AH20" s="660"/>
      <c r="AI20" s="660"/>
      <c r="AJ20" s="660"/>
      <c r="AK20" s="660"/>
      <c r="AL20" s="624">
        <v>0</v>
      </c>
      <c r="AM20" s="625"/>
      <c r="AN20" s="625"/>
      <c r="AO20" s="661"/>
      <c r="AP20" s="618" t="s">
        <v>263</v>
      </c>
      <c r="AQ20" s="619"/>
      <c r="AR20" s="619"/>
      <c r="AS20" s="619"/>
      <c r="AT20" s="619"/>
      <c r="AU20" s="619"/>
      <c r="AV20" s="619"/>
      <c r="AW20" s="619"/>
      <c r="AX20" s="619"/>
      <c r="AY20" s="619"/>
      <c r="AZ20" s="619"/>
      <c r="BA20" s="619"/>
      <c r="BB20" s="619"/>
      <c r="BC20" s="619"/>
      <c r="BD20" s="619"/>
      <c r="BE20" s="619"/>
      <c r="BF20" s="620"/>
      <c r="BG20" s="621">
        <v>1406410</v>
      </c>
      <c r="BH20" s="622"/>
      <c r="BI20" s="622"/>
      <c r="BJ20" s="622"/>
      <c r="BK20" s="622"/>
      <c r="BL20" s="622"/>
      <c r="BM20" s="622"/>
      <c r="BN20" s="623"/>
      <c r="BO20" s="659">
        <v>8.4</v>
      </c>
      <c r="BP20" s="659"/>
      <c r="BQ20" s="659"/>
      <c r="BR20" s="659"/>
      <c r="BS20" s="660" t="s">
        <v>122</v>
      </c>
      <c r="BT20" s="660"/>
      <c r="BU20" s="660"/>
      <c r="BV20" s="660"/>
      <c r="BW20" s="660"/>
      <c r="BX20" s="660"/>
      <c r="BY20" s="660"/>
      <c r="BZ20" s="660"/>
      <c r="CA20" s="660"/>
      <c r="CB20" s="695"/>
      <c r="CD20" s="618" t="s">
        <v>264</v>
      </c>
      <c r="CE20" s="619"/>
      <c r="CF20" s="619"/>
      <c r="CG20" s="619"/>
      <c r="CH20" s="619"/>
      <c r="CI20" s="619"/>
      <c r="CJ20" s="619"/>
      <c r="CK20" s="619"/>
      <c r="CL20" s="619"/>
      <c r="CM20" s="619"/>
      <c r="CN20" s="619"/>
      <c r="CO20" s="619"/>
      <c r="CP20" s="619"/>
      <c r="CQ20" s="620"/>
      <c r="CR20" s="621">
        <v>56171731</v>
      </c>
      <c r="CS20" s="622"/>
      <c r="CT20" s="622"/>
      <c r="CU20" s="622"/>
      <c r="CV20" s="622"/>
      <c r="CW20" s="622"/>
      <c r="CX20" s="622"/>
      <c r="CY20" s="623"/>
      <c r="CZ20" s="659">
        <v>100</v>
      </c>
      <c r="DA20" s="659"/>
      <c r="DB20" s="659"/>
      <c r="DC20" s="659"/>
      <c r="DD20" s="627">
        <v>4575961</v>
      </c>
      <c r="DE20" s="622"/>
      <c r="DF20" s="622"/>
      <c r="DG20" s="622"/>
      <c r="DH20" s="622"/>
      <c r="DI20" s="622"/>
      <c r="DJ20" s="622"/>
      <c r="DK20" s="622"/>
      <c r="DL20" s="622"/>
      <c r="DM20" s="622"/>
      <c r="DN20" s="622"/>
      <c r="DO20" s="622"/>
      <c r="DP20" s="623"/>
      <c r="DQ20" s="627">
        <v>38324834</v>
      </c>
      <c r="DR20" s="622"/>
      <c r="DS20" s="622"/>
      <c r="DT20" s="622"/>
      <c r="DU20" s="622"/>
      <c r="DV20" s="622"/>
      <c r="DW20" s="622"/>
      <c r="DX20" s="622"/>
      <c r="DY20" s="622"/>
      <c r="DZ20" s="622"/>
      <c r="EA20" s="622"/>
      <c r="EB20" s="622"/>
      <c r="EC20" s="658"/>
    </row>
    <row r="21" spans="2:133" ht="11.25" customHeight="1" x14ac:dyDescent="0.15">
      <c r="B21" s="618" t="s">
        <v>265</v>
      </c>
      <c r="C21" s="619"/>
      <c r="D21" s="619"/>
      <c r="E21" s="619"/>
      <c r="F21" s="619"/>
      <c r="G21" s="619"/>
      <c r="H21" s="619"/>
      <c r="I21" s="619"/>
      <c r="J21" s="619"/>
      <c r="K21" s="619"/>
      <c r="L21" s="619"/>
      <c r="M21" s="619"/>
      <c r="N21" s="619"/>
      <c r="O21" s="619"/>
      <c r="P21" s="619"/>
      <c r="Q21" s="620"/>
      <c r="R21" s="621">
        <v>12475986</v>
      </c>
      <c r="S21" s="622"/>
      <c r="T21" s="622"/>
      <c r="U21" s="622"/>
      <c r="V21" s="622"/>
      <c r="W21" s="622"/>
      <c r="X21" s="622"/>
      <c r="Y21" s="623"/>
      <c r="Z21" s="659">
        <v>22.1</v>
      </c>
      <c r="AA21" s="659"/>
      <c r="AB21" s="659"/>
      <c r="AC21" s="659"/>
      <c r="AD21" s="660">
        <v>11497624</v>
      </c>
      <c r="AE21" s="660"/>
      <c r="AF21" s="660"/>
      <c r="AG21" s="660"/>
      <c r="AH21" s="660"/>
      <c r="AI21" s="660"/>
      <c r="AJ21" s="660"/>
      <c r="AK21" s="660"/>
      <c r="AL21" s="624">
        <v>35.700000000000003</v>
      </c>
      <c r="AM21" s="625"/>
      <c r="AN21" s="625"/>
      <c r="AO21" s="661"/>
      <c r="AP21" s="618" t="s">
        <v>266</v>
      </c>
      <c r="AQ21" s="699"/>
      <c r="AR21" s="699"/>
      <c r="AS21" s="699"/>
      <c r="AT21" s="699"/>
      <c r="AU21" s="699"/>
      <c r="AV21" s="699"/>
      <c r="AW21" s="699"/>
      <c r="AX21" s="699"/>
      <c r="AY21" s="699"/>
      <c r="AZ21" s="699"/>
      <c r="BA21" s="699"/>
      <c r="BB21" s="699"/>
      <c r="BC21" s="699"/>
      <c r="BD21" s="699"/>
      <c r="BE21" s="699"/>
      <c r="BF21" s="700"/>
      <c r="BG21" s="621">
        <v>21783</v>
      </c>
      <c r="BH21" s="622"/>
      <c r="BI21" s="622"/>
      <c r="BJ21" s="622"/>
      <c r="BK21" s="622"/>
      <c r="BL21" s="622"/>
      <c r="BM21" s="622"/>
      <c r="BN21" s="623"/>
      <c r="BO21" s="659">
        <v>0.1</v>
      </c>
      <c r="BP21" s="659"/>
      <c r="BQ21" s="659"/>
      <c r="BR21" s="659"/>
      <c r="BS21" s="660" t="s">
        <v>122</v>
      </c>
      <c r="BT21" s="660"/>
      <c r="BU21" s="660"/>
      <c r="BV21" s="660"/>
      <c r="BW21" s="660"/>
      <c r="BX21" s="660"/>
      <c r="BY21" s="660"/>
      <c r="BZ21" s="660"/>
      <c r="CA21" s="660"/>
      <c r="CB21" s="695"/>
      <c r="CD21" s="602"/>
      <c r="CE21" s="603"/>
      <c r="CF21" s="603"/>
      <c r="CG21" s="603"/>
      <c r="CH21" s="603"/>
      <c r="CI21" s="603"/>
      <c r="CJ21" s="603"/>
      <c r="CK21" s="603"/>
      <c r="CL21" s="603"/>
      <c r="CM21" s="603"/>
      <c r="CN21" s="603"/>
      <c r="CO21" s="603"/>
      <c r="CP21" s="603"/>
      <c r="CQ21" s="604"/>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x14ac:dyDescent="0.15">
      <c r="B22" s="618" t="s">
        <v>267</v>
      </c>
      <c r="C22" s="619"/>
      <c r="D22" s="619"/>
      <c r="E22" s="619"/>
      <c r="F22" s="619"/>
      <c r="G22" s="619"/>
      <c r="H22" s="619"/>
      <c r="I22" s="619"/>
      <c r="J22" s="619"/>
      <c r="K22" s="619"/>
      <c r="L22" s="619"/>
      <c r="M22" s="619"/>
      <c r="N22" s="619"/>
      <c r="O22" s="619"/>
      <c r="P22" s="619"/>
      <c r="Q22" s="620"/>
      <c r="R22" s="621">
        <v>11497624</v>
      </c>
      <c r="S22" s="622"/>
      <c r="T22" s="622"/>
      <c r="U22" s="622"/>
      <c r="V22" s="622"/>
      <c r="W22" s="622"/>
      <c r="X22" s="622"/>
      <c r="Y22" s="623"/>
      <c r="Z22" s="659">
        <v>20.3</v>
      </c>
      <c r="AA22" s="659"/>
      <c r="AB22" s="659"/>
      <c r="AC22" s="659"/>
      <c r="AD22" s="660">
        <v>11497624</v>
      </c>
      <c r="AE22" s="660"/>
      <c r="AF22" s="660"/>
      <c r="AG22" s="660"/>
      <c r="AH22" s="660"/>
      <c r="AI22" s="660"/>
      <c r="AJ22" s="660"/>
      <c r="AK22" s="660"/>
      <c r="AL22" s="624">
        <v>35.700000000000003</v>
      </c>
      <c r="AM22" s="625"/>
      <c r="AN22" s="625"/>
      <c r="AO22" s="661"/>
      <c r="AP22" s="618" t="s">
        <v>268</v>
      </c>
      <c r="AQ22" s="699"/>
      <c r="AR22" s="699"/>
      <c r="AS22" s="699"/>
      <c r="AT22" s="699"/>
      <c r="AU22" s="699"/>
      <c r="AV22" s="699"/>
      <c r="AW22" s="699"/>
      <c r="AX22" s="699"/>
      <c r="AY22" s="699"/>
      <c r="AZ22" s="699"/>
      <c r="BA22" s="699"/>
      <c r="BB22" s="699"/>
      <c r="BC22" s="699"/>
      <c r="BD22" s="699"/>
      <c r="BE22" s="699"/>
      <c r="BF22" s="700"/>
      <c r="BG22" s="621" t="s">
        <v>122</v>
      </c>
      <c r="BH22" s="622"/>
      <c r="BI22" s="622"/>
      <c r="BJ22" s="622"/>
      <c r="BK22" s="622"/>
      <c r="BL22" s="622"/>
      <c r="BM22" s="622"/>
      <c r="BN22" s="623"/>
      <c r="BO22" s="659" t="s">
        <v>122</v>
      </c>
      <c r="BP22" s="659"/>
      <c r="BQ22" s="659"/>
      <c r="BR22" s="659"/>
      <c r="BS22" s="660" t="s">
        <v>122</v>
      </c>
      <c r="BT22" s="660"/>
      <c r="BU22" s="660"/>
      <c r="BV22" s="660"/>
      <c r="BW22" s="660"/>
      <c r="BX22" s="660"/>
      <c r="BY22" s="660"/>
      <c r="BZ22" s="660"/>
      <c r="CA22" s="660"/>
      <c r="CB22" s="695"/>
      <c r="CD22" s="673" t="s">
        <v>269</v>
      </c>
      <c r="CE22" s="674"/>
      <c r="CF22" s="674"/>
      <c r="CG22" s="674"/>
      <c r="CH22" s="674"/>
      <c r="CI22" s="674"/>
      <c r="CJ22" s="674"/>
      <c r="CK22" s="674"/>
      <c r="CL22" s="674"/>
      <c r="CM22" s="674"/>
      <c r="CN22" s="674"/>
      <c r="CO22" s="674"/>
      <c r="CP22" s="674"/>
      <c r="CQ22" s="674"/>
      <c r="CR22" s="674"/>
      <c r="CS22" s="674"/>
      <c r="CT22" s="674"/>
      <c r="CU22" s="674"/>
      <c r="CV22" s="674"/>
      <c r="CW22" s="674"/>
      <c r="CX22" s="674"/>
      <c r="CY22" s="674"/>
      <c r="CZ22" s="674"/>
      <c r="DA22" s="674"/>
      <c r="DB22" s="674"/>
      <c r="DC22" s="674"/>
      <c r="DD22" s="674"/>
      <c r="DE22" s="674"/>
      <c r="DF22" s="674"/>
      <c r="DG22" s="674"/>
      <c r="DH22" s="674"/>
      <c r="DI22" s="674"/>
      <c r="DJ22" s="674"/>
      <c r="DK22" s="674"/>
      <c r="DL22" s="674"/>
      <c r="DM22" s="674"/>
      <c r="DN22" s="674"/>
      <c r="DO22" s="674"/>
      <c r="DP22" s="674"/>
      <c r="DQ22" s="674"/>
      <c r="DR22" s="674"/>
      <c r="DS22" s="674"/>
      <c r="DT22" s="674"/>
      <c r="DU22" s="674"/>
      <c r="DV22" s="674"/>
      <c r="DW22" s="674"/>
      <c r="DX22" s="674"/>
      <c r="DY22" s="674"/>
      <c r="DZ22" s="674"/>
      <c r="EA22" s="674"/>
      <c r="EB22" s="674"/>
      <c r="EC22" s="675"/>
    </row>
    <row r="23" spans="2:133" ht="11.25" customHeight="1" x14ac:dyDescent="0.15">
      <c r="B23" s="618" t="s">
        <v>270</v>
      </c>
      <c r="C23" s="619"/>
      <c r="D23" s="619"/>
      <c r="E23" s="619"/>
      <c r="F23" s="619"/>
      <c r="G23" s="619"/>
      <c r="H23" s="619"/>
      <c r="I23" s="619"/>
      <c r="J23" s="619"/>
      <c r="K23" s="619"/>
      <c r="L23" s="619"/>
      <c r="M23" s="619"/>
      <c r="N23" s="619"/>
      <c r="O23" s="619"/>
      <c r="P23" s="619"/>
      <c r="Q23" s="620"/>
      <c r="R23" s="621">
        <v>978362</v>
      </c>
      <c r="S23" s="622"/>
      <c r="T23" s="622"/>
      <c r="U23" s="622"/>
      <c r="V23" s="622"/>
      <c r="W23" s="622"/>
      <c r="X23" s="622"/>
      <c r="Y23" s="623"/>
      <c r="Z23" s="659">
        <v>1.7</v>
      </c>
      <c r="AA23" s="659"/>
      <c r="AB23" s="659"/>
      <c r="AC23" s="659"/>
      <c r="AD23" s="660" t="s">
        <v>122</v>
      </c>
      <c r="AE23" s="660"/>
      <c r="AF23" s="660"/>
      <c r="AG23" s="660"/>
      <c r="AH23" s="660"/>
      <c r="AI23" s="660"/>
      <c r="AJ23" s="660"/>
      <c r="AK23" s="660"/>
      <c r="AL23" s="624" t="s">
        <v>122</v>
      </c>
      <c r="AM23" s="625"/>
      <c r="AN23" s="625"/>
      <c r="AO23" s="661"/>
      <c r="AP23" s="618" t="s">
        <v>271</v>
      </c>
      <c r="AQ23" s="699"/>
      <c r="AR23" s="699"/>
      <c r="AS23" s="699"/>
      <c r="AT23" s="699"/>
      <c r="AU23" s="699"/>
      <c r="AV23" s="699"/>
      <c r="AW23" s="699"/>
      <c r="AX23" s="699"/>
      <c r="AY23" s="699"/>
      <c r="AZ23" s="699"/>
      <c r="BA23" s="699"/>
      <c r="BB23" s="699"/>
      <c r="BC23" s="699"/>
      <c r="BD23" s="699"/>
      <c r="BE23" s="699"/>
      <c r="BF23" s="700"/>
      <c r="BG23" s="621">
        <v>1384627</v>
      </c>
      <c r="BH23" s="622"/>
      <c r="BI23" s="622"/>
      <c r="BJ23" s="622"/>
      <c r="BK23" s="622"/>
      <c r="BL23" s="622"/>
      <c r="BM23" s="622"/>
      <c r="BN23" s="623"/>
      <c r="BO23" s="659">
        <v>8.3000000000000007</v>
      </c>
      <c r="BP23" s="659"/>
      <c r="BQ23" s="659"/>
      <c r="BR23" s="659"/>
      <c r="BS23" s="660" t="s">
        <v>122</v>
      </c>
      <c r="BT23" s="660"/>
      <c r="BU23" s="660"/>
      <c r="BV23" s="660"/>
      <c r="BW23" s="660"/>
      <c r="BX23" s="660"/>
      <c r="BY23" s="660"/>
      <c r="BZ23" s="660"/>
      <c r="CA23" s="660"/>
      <c r="CB23" s="695"/>
      <c r="CD23" s="673" t="s">
        <v>211</v>
      </c>
      <c r="CE23" s="674"/>
      <c r="CF23" s="674"/>
      <c r="CG23" s="674"/>
      <c r="CH23" s="674"/>
      <c r="CI23" s="674"/>
      <c r="CJ23" s="674"/>
      <c r="CK23" s="674"/>
      <c r="CL23" s="674"/>
      <c r="CM23" s="674"/>
      <c r="CN23" s="674"/>
      <c r="CO23" s="674"/>
      <c r="CP23" s="674"/>
      <c r="CQ23" s="675"/>
      <c r="CR23" s="673" t="s">
        <v>272</v>
      </c>
      <c r="CS23" s="674"/>
      <c r="CT23" s="674"/>
      <c r="CU23" s="674"/>
      <c r="CV23" s="674"/>
      <c r="CW23" s="674"/>
      <c r="CX23" s="674"/>
      <c r="CY23" s="675"/>
      <c r="CZ23" s="673" t="s">
        <v>273</v>
      </c>
      <c r="DA23" s="674"/>
      <c r="DB23" s="674"/>
      <c r="DC23" s="675"/>
      <c r="DD23" s="673" t="s">
        <v>274</v>
      </c>
      <c r="DE23" s="674"/>
      <c r="DF23" s="674"/>
      <c r="DG23" s="674"/>
      <c r="DH23" s="674"/>
      <c r="DI23" s="674"/>
      <c r="DJ23" s="674"/>
      <c r="DK23" s="675"/>
      <c r="DL23" s="711" t="s">
        <v>275</v>
      </c>
      <c r="DM23" s="712"/>
      <c r="DN23" s="712"/>
      <c r="DO23" s="712"/>
      <c r="DP23" s="712"/>
      <c r="DQ23" s="712"/>
      <c r="DR23" s="712"/>
      <c r="DS23" s="712"/>
      <c r="DT23" s="712"/>
      <c r="DU23" s="712"/>
      <c r="DV23" s="713"/>
      <c r="DW23" s="673" t="s">
        <v>276</v>
      </c>
      <c r="DX23" s="674"/>
      <c r="DY23" s="674"/>
      <c r="DZ23" s="674"/>
      <c r="EA23" s="674"/>
      <c r="EB23" s="674"/>
      <c r="EC23" s="675"/>
    </row>
    <row r="24" spans="2:133" ht="11.25" customHeight="1" x14ac:dyDescent="0.15">
      <c r="B24" s="618" t="s">
        <v>277</v>
      </c>
      <c r="C24" s="619"/>
      <c r="D24" s="619"/>
      <c r="E24" s="619"/>
      <c r="F24" s="619"/>
      <c r="G24" s="619"/>
      <c r="H24" s="619"/>
      <c r="I24" s="619"/>
      <c r="J24" s="619"/>
      <c r="K24" s="619"/>
      <c r="L24" s="619"/>
      <c r="M24" s="619"/>
      <c r="N24" s="619"/>
      <c r="O24" s="619"/>
      <c r="P24" s="619"/>
      <c r="Q24" s="620"/>
      <c r="R24" s="621" t="s">
        <v>122</v>
      </c>
      <c r="S24" s="622"/>
      <c r="T24" s="622"/>
      <c r="U24" s="622"/>
      <c r="V24" s="622"/>
      <c r="W24" s="622"/>
      <c r="X24" s="622"/>
      <c r="Y24" s="623"/>
      <c r="Z24" s="659" t="s">
        <v>122</v>
      </c>
      <c r="AA24" s="659"/>
      <c r="AB24" s="659"/>
      <c r="AC24" s="659"/>
      <c r="AD24" s="660" t="s">
        <v>122</v>
      </c>
      <c r="AE24" s="660"/>
      <c r="AF24" s="660"/>
      <c r="AG24" s="660"/>
      <c r="AH24" s="660"/>
      <c r="AI24" s="660"/>
      <c r="AJ24" s="660"/>
      <c r="AK24" s="660"/>
      <c r="AL24" s="624" t="s">
        <v>122</v>
      </c>
      <c r="AM24" s="625"/>
      <c r="AN24" s="625"/>
      <c r="AO24" s="661"/>
      <c r="AP24" s="618" t="s">
        <v>278</v>
      </c>
      <c r="AQ24" s="699"/>
      <c r="AR24" s="699"/>
      <c r="AS24" s="699"/>
      <c r="AT24" s="699"/>
      <c r="AU24" s="699"/>
      <c r="AV24" s="699"/>
      <c r="AW24" s="699"/>
      <c r="AX24" s="699"/>
      <c r="AY24" s="699"/>
      <c r="AZ24" s="699"/>
      <c r="BA24" s="699"/>
      <c r="BB24" s="699"/>
      <c r="BC24" s="699"/>
      <c r="BD24" s="699"/>
      <c r="BE24" s="699"/>
      <c r="BF24" s="700"/>
      <c r="BG24" s="621" t="s">
        <v>122</v>
      </c>
      <c r="BH24" s="622"/>
      <c r="BI24" s="622"/>
      <c r="BJ24" s="622"/>
      <c r="BK24" s="622"/>
      <c r="BL24" s="622"/>
      <c r="BM24" s="622"/>
      <c r="BN24" s="623"/>
      <c r="BO24" s="659" t="s">
        <v>122</v>
      </c>
      <c r="BP24" s="659"/>
      <c r="BQ24" s="659"/>
      <c r="BR24" s="659"/>
      <c r="BS24" s="660" t="s">
        <v>122</v>
      </c>
      <c r="BT24" s="660"/>
      <c r="BU24" s="660"/>
      <c r="BV24" s="660"/>
      <c r="BW24" s="660"/>
      <c r="BX24" s="660"/>
      <c r="BY24" s="660"/>
      <c r="BZ24" s="660"/>
      <c r="CA24" s="660"/>
      <c r="CB24" s="695"/>
      <c r="CD24" s="679" t="s">
        <v>279</v>
      </c>
      <c r="CE24" s="680"/>
      <c r="CF24" s="680"/>
      <c r="CG24" s="680"/>
      <c r="CH24" s="680"/>
      <c r="CI24" s="680"/>
      <c r="CJ24" s="680"/>
      <c r="CK24" s="680"/>
      <c r="CL24" s="680"/>
      <c r="CM24" s="680"/>
      <c r="CN24" s="680"/>
      <c r="CO24" s="680"/>
      <c r="CP24" s="680"/>
      <c r="CQ24" s="681"/>
      <c r="CR24" s="676">
        <v>30704761</v>
      </c>
      <c r="CS24" s="677"/>
      <c r="CT24" s="677"/>
      <c r="CU24" s="677"/>
      <c r="CV24" s="677"/>
      <c r="CW24" s="677"/>
      <c r="CX24" s="677"/>
      <c r="CY24" s="702"/>
      <c r="CZ24" s="703">
        <v>54.7</v>
      </c>
      <c r="DA24" s="685"/>
      <c r="DB24" s="685"/>
      <c r="DC24" s="705"/>
      <c r="DD24" s="701">
        <v>20469632</v>
      </c>
      <c r="DE24" s="677"/>
      <c r="DF24" s="677"/>
      <c r="DG24" s="677"/>
      <c r="DH24" s="677"/>
      <c r="DI24" s="677"/>
      <c r="DJ24" s="677"/>
      <c r="DK24" s="702"/>
      <c r="DL24" s="701">
        <v>18162590</v>
      </c>
      <c r="DM24" s="677"/>
      <c r="DN24" s="677"/>
      <c r="DO24" s="677"/>
      <c r="DP24" s="677"/>
      <c r="DQ24" s="677"/>
      <c r="DR24" s="677"/>
      <c r="DS24" s="677"/>
      <c r="DT24" s="677"/>
      <c r="DU24" s="677"/>
      <c r="DV24" s="702"/>
      <c r="DW24" s="703">
        <v>56.3</v>
      </c>
      <c r="DX24" s="685"/>
      <c r="DY24" s="685"/>
      <c r="DZ24" s="685"/>
      <c r="EA24" s="685"/>
      <c r="EB24" s="685"/>
      <c r="EC24" s="704"/>
    </row>
    <row r="25" spans="2:133" ht="11.25" customHeight="1" x14ac:dyDescent="0.15">
      <c r="B25" s="618" t="s">
        <v>280</v>
      </c>
      <c r="C25" s="619"/>
      <c r="D25" s="619"/>
      <c r="E25" s="619"/>
      <c r="F25" s="619"/>
      <c r="G25" s="619"/>
      <c r="H25" s="619"/>
      <c r="I25" s="619"/>
      <c r="J25" s="619"/>
      <c r="K25" s="619"/>
      <c r="L25" s="619"/>
      <c r="M25" s="619"/>
      <c r="N25" s="619"/>
      <c r="O25" s="619"/>
      <c r="P25" s="619"/>
      <c r="Q25" s="620"/>
      <c r="R25" s="621">
        <v>34289544</v>
      </c>
      <c r="S25" s="622"/>
      <c r="T25" s="622"/>
      <c r="U25" s="622"/>
      <c r="V25" s="622"/>
      <c r="W25" s="622"/>
      <c r="X25" s="622"/>
      <c r="Y25" s="623"/>
      <c r="Z25" s="659">
        <v>60.6</v>
      </c>
      <c r="AA25" s="659"/>
      <c r="AB25" s="659"/>
      <c r="AC25" s="659"/>
      <c r="AD25" s="660">
        <v>31926555</v>
      </c>
      <c r="AE25" s="660"/>
      <c r="AF25" s="660"/>
      <c r="AG25" s="660"/>
      <c r="AH25" s="660"/>
      <c r="AI25" s="660"/>
      <c r="AJ25" s="660"/>
      <c r="AK25" s="660"/>
      <c r="AL25" s="624">
        <v>99.3</v>
      </c>
      <c r="AM25" s="625"/>
      <c r="AN25" s="625"/>
      <c r="AO25" s="661"/>
      <c r="AP25" s="618" t="s">
        <v>281</v>
      </c>
      <c r="AQ25" s="699"/>
      <c r="AR25" s="699"/>
      <c r="AS25" s="699"/>
      <c r="AT25" s="699"/>
      <c r="AU25" s="699"/>
      <c r="AV25" s="699"/>
      <c r="AW25" s="699"/>
      <c r="AX25" s="699"/>
      <c r="AY25" s="699"/>
      <c r="AZ25" s="699"/>
      <c r="BA25" s="699"/>
      <c r="BB25" s="699"/>
      <c r="BC25" s="699"/>
      <c r="BD25" s="699"/>
      <c r="BE25" s="699"/>
      <c r="BF25" s="700"/>
      <c r="BG25" s="621" t="s">
        <v>122</v>
      </c>
      <c r="BH25" s="622"/>
      <c r="BI25" s="622"/>
      <c r="BJ25" s="622"/>
      <c r="BK25" s="622"/>
      <c r="BL25" s="622"/>
      <c r="BM25" s="622"/>
      <c r="BN25" s="623"/>
      <c r="BO25" s="659" t="s">
        <v>122</v>
      </c>
      <c r="BP25" s="659"/>
      <c r="BQ25" s="659"/>
      <c r="BR25" s="659"/>
      <c r="BS25" s="660" t="s">
        <v>122</v>
      </c>
      <c r="BT25" s="660"/>
      <c r="BU25" s="660"/>
      <c r="BV25" s="660"/>
      <c r="BW25" s="660"/>
      <c r="BX25" s="660"/>
      <c r="BY25" s="660"/>
      <c r="BZ25" s="660"/>
      <c r="CA25" s="660"/>
      <c r="CB25" s="695"/>
      <c r="CD25" s="618" t="s">
        <v>282</v>
      </c>
      <c r="CE25" s="619"/>
      <c r="CF25" s="619"/>
      <c r="CG25" s="619"/>
      <c r="CH25" s="619"/>
      <c r="CI25" s="619"/>
      <c r="CJ25" s="619"/>
      <c r="CK25" s="619"/>
      <c r="CL25" s="619"/>
      <c r="CM25" s="619"/>
      <c r="CN25" s="619"/>
      <c r="CO25" s="619"/>
      <c r="CP25" s="619"/>
      <c r="CQ25" s="620"/>
      <c r="CR25" s="621">
        <v>10492523</v>
      </c>
      <c r="CS25" s="634"/>
      <c r="CT25" s="634"/>
      <c r="CU25" s="634"/>
      <c r="CV25" s="634"/>
      <c r="CW25" s="634"/>
      <c r="CX25" s="634"/>
      <c r="CY25" s="635"/>
      <c r="CZ25" s="624">
        <v>18.7</v>
      </c>
      <c r="DA25" s="636"/>
      <c r="DB25" s="636"/>
      <c r="DC25" s="637"/>
      <c r="DD25" s="627">
        <v>9310104</v>
      </c>
      <c r="DE25" s="634"/>
      <c r="DF25" s="634"/>
      <c r="DG25" s="634"/>
      <c r="DH25" s="634"/>
      <c r="DI25" s="634"/>
      <c r="DJ25" s="634"/>
      <c r="DK25" s="635"/>
      <c r="DL25" s="627">
        <v>8570276</v>
      </c>
      <c r="DM25" s="634"/>
      <c r="DN25" s="634"/>
      <c r="DO25" s="634"/>
      <c r="DP25" s="634"/>
      <c r="DQ25" s="634"/>
      <c r="DR25" s="634"/>
      <c r="DS25" s="634"/>
      <c r="DT25" s="634"/>
      <c r="DU25" s="634"/>
      <c r="DV25" s="635"/>
      <c r="DW25" s="624">
        <v>26.5</v>
      </c>
      <c r="DX25" s="636"/>
      <c r="DY25" s="636"/>
      <c r="DZ25" s="636"/>
      <c r="EA25" s="636"/>
      <c r="EB25" s="636"/>
      <c r="EC25" s="648"/>
    </row>
    <row r="26" spans="2:133" ht="11.25" customHeight="1" x14ac:dyDescent="0.15">
      <c r="B26" s="618" t="s">
        <v>283</v>
      </c>
      <c r="C26" s="619"/>
      <c r="D26" s="619"/>
      <c r="E26" s="619"/>
      <c r="F26" s="619"/>
      <c r="G26" s="619"/>
      <c r="H26" s="619"/>
      <c r="I26" s="619"/>
      <c r="J26" s="619"/>
      <c r="K26" s="619"/>
      <c r="L26" s="619"/>
      <c r="M26" s="619"/>
      <c r="N26" s="619"/>
      <c r="O26" s="619"/>
      <c r="P26" s="619"/>
      <c r="Q26" s="620"/>
      <c r="R26" s="621">
        <v>9228</v>
      </c>
      <c r="S26" s="622"/>
      <c r="T26" s="622"/>
      <c r="U26" s="622"/>
      <c r="V26" s="622"/>
      <c r="W26" s="622"/>
      <c r="X26" s="622"/>
      <c r="Y26" s="623"/>
      <c r="Z26" s="659">
        <v>0</v>
      </c>
      <c r="AA26" s="659"/>
      <c r="AB26" s="659"/>
      <c r="AC26" s="659"/>
      <c r="AD26" s="660">
        <v>9228</v>
      </c>
      <c r="AE26" s="660"/>
      <c r="AF26" s="660"/>
      <c r="AG26" s="660"/>
      <c r="AH26" s="660"/>
      <c r="AI26" s="660"/>
      <c r="AJ26" s="660"/>
      <c r="AK26" s="660"/>
      <c r="AL26" s="624">
        <v>0</v>
      </c>
      <c r="AM26" s="625"/>
      <c r="AN26" s="625"/>
      <c r="AO26" s="661"/>
      <c r="AP26" s="618" t="s">
        <v>284</v>
      </c>
      <c r="AQ26" s="699"/>
      <c r="AR26" s="699"/>
      <c r="AS26" s="699"/>
      <c r="AT26" s="699"/>
      <c r="AU26" s="699"/>
      <c r="AV26" s="699"/>
      <c r="AW26" s="699"/>
      <c r="AX26" s="699"/>
      <c r="AY26" s="699"/>
      <c r="AZ26" s="699"/>
      <c r="BA26" s="699"/>
      <c r="BB26" s="699"/>
      <c r="BC26" s="699"/>
      <c r="BD26" s="699"/>
      <c r="BE26" s="699"/>
      <c r="BF26" s="700"/>
      <c r="BG26" s="621" t="s">
        <v>122</v>
      </c>
      <c r="BH26" s="622"/>
      <c r="BI26" s="622"/>
      <c r="BJ26" s="622"/>
      <c r="BK26" s="622"/>
      <c r="BL26" s="622"/>
      <c r="BM26" s="622"/>
      <c r="BN26" s="623"/>
      <c r="BO26" s="659" t="s">
        <v>122</v>
      </c>
      <c r="BP26" s="659"/>
      <c r="BQ26" s="659"/>
      <c r="BR26" s="659"/>
      <c r="BS26" s="660" t="s">
        <v>122</v>
      </c>
      <c r="BT26" s="660"/>
      <c r="BU26" s="660"/>
      <c r="BV26" s="660"/>
      <c r="BW26" s="660"/>
      <c r="BX26" s="660"/>
      <c r="BY26" s="660"/>
      <c r="BZ26" s="660"/>
      <c r="CA26" s="660"/>
      <c r="CB26" s="695"/>
      <c r="CD26" s="618" t="s">
        <v>285</v>
      </c>
      <c r="CE26" s="619"/>
      <c r="CF26" s="619"/>
      <c r="CG26" s="619"/>
      <c r="CH26" s="619"/>
      <c r="CI26" s="619"/>
      <c r="CJ26" s="619"/>
      <c r="CK26" s="619"/>
      <c r="CL26" s="619"/>
      <c r="CM26" s="619"/>
      <c r="CN26" s="619"/>
      <c r="CO26" s="619"/>
      <c r="CP26" s="619"/>
      <c r="CQ26" s="620"/>
      <c r="CR26" s="621">
        <v>6214216</v>
      </c>
      <c r="CS26" s="622"/>
      <c r="CT26" s="622"/>
      <c r="CU26" s="622"/>
      <c r="CV26" s="622"/>
      <c r="CW26" s="622"/>
      <c r="CX26" s="622"/>
      <c r="CY26" s="623"/>
      <c r="CZ26" s="624">
        <v>11.1</v>
      </c>
      <c r="DA26" s="636"/>
      <c r="DB26" s="636"/>
      <c r="DC26" s="637"/>
      <c r="DD26" s="627">
        <v>5369829</v>
      </c>
      <c r="DE26" s="622"/>
      <c r="DF26" s="622"/>
      <c r="DG26" s="622"/>
      <c r="DH26" s="622"/>
      <c r="DI26" s="622"/>
      <c r="DJ26" s="622"/>
      <c r="DK26" s="623"/>
      <c r="DL26" s="627" t="s">
        <v>122</v>
      </c>
      <c r="DM26" s="622"/>
      <c r="DN26" s="622"/>
      <c r="DO26" s="622"/>
      <c r="DP26" s="622"/>
      <c r="DQ26" s="622"/>
      <c r="DR26" s="622"/>
      <c r="DS26" s="622"/>
      <c r="DT26" s="622"/>
      <c r="DU26" s="622"/>
      <c r="DV26" s="623"/>
      <c r="DW26" s="624" t="s">
        <v>122</v>
      </c>
      <c r="DX26" s="636"/>
      <c r="DY26" s="636"/>
      <c r="DZ26" s="636"/>
      <c r="EA26" s="636"/>
      <c r="EB26" s="636"/>
      <c r="EC26" s="648"/>
    </row>
    <row r="27" spans="2:133" ht="11.25" customHeight="1" x14ac:dyDescent="0.15">
      <c r="B27" s="618" t="s">
        <v>286</v>
      </c>
      <c r="C27" s="619"/>
      <c r="D27" s="619"/>
      <c r="E27" s="619"/>
      <c r="F27" s="619"/>
      <c r="G27" s="619"/>
      <c r="H27" s="619"/>
      <c r="I27" s="619"/>
      <c r="J27" s="619"/>
      <c r="K27" s="619"/>
      <c r="L27" s="619"/>
      <c r="M27" s="619"/>
      <c r="N27" s="619"/>
      <c r="O27" s="619"/>
      <c r="P27" s="619"/>
      <c r="Q27" s="620"/>
      <c r="R27" s="621">
        <v>615355</v>
      </c>
      <c r="S27" s="622"/>
      <c r="T27" s="622"/>
      <c r="U27" s="622"/>
      <c r="V27" s="622"/>
      <c r="W27" s="622"/>
      <c r="X27" s="622"/>
      <c r="Y27" s="623"/>
      <c r="Z27" s="659">
        <v>1.1000000000000001</v>
      </c>
      <c r="AA27" s="659"/>
      <c r="AB27" s="659"/>
      <c r="AC27" s="659"/>
      <c r="AD27" s="660" t="s">
        <v>122</v>
      </c>
      <c r="AE27" s="660"/>
      <c r="AF27" s="660"/>
      <c r="AG27" s="660"/>
      <c r="AH27" s="660"/>
      <c r="AI27" s="660"/>
      <c r="AJ27" s="660"/>
      <c r="AK27" s="660"/>
      <c r="AL27" s="624" t="s">
        <v>122</v>
      </c>
      <c r="AM27" s="625"/>
      <c r="AN27" s="625"/>
      <c r="AO27" s="661"/>
      <c r="AP27" s="618" t="s">
        <v>287</v>
      </c>
      <c r="AQ27" s="619"/>
      <c r="AR27" s="619"/>
      <c r="AS27" s="619"/>
      <c r="AT27" s="619"/>
      <c r="AU27" s="619"/>
      <c r="AV27" s="619"/>
      <c r="AW27" s="619"/>
      <c r="AX27" s="619"/>
      <c r="AY27" s="619"/>
      <c r="AZ27" s="619"/>
      <c r="BA27" s="619"/>
      <c r="BB27" s="619"/>
      <c r="BC27" s="619"/>
      <c r="BD27" s="619"/>
      <c r="BE27" s="619"/>
      <c r="BF27" s="620"/>
      <c r="BG27" s="621">
        <v>16742551</v>
      </c>
      <c r="BH27" s="622"/>
      <c r="BI27" s="622"/>
      <c r="BJ27" s="622"/>
      <c r="BK27" s="622"/>
      <c r="BL27" s="622"/>
      <c r="BM27" s="622"/>
      <c r="BN27" s="623"/>
      <c r="BO27" s="659">
        <v>100</v>
      </c>
      <c r="BP27" s="659"/>
      <c r="BQ27" s="659"/>
      <c r="BR27" s="659"/>
      <c r="BS27" s="660" t="s">
        <v>122</v>
      </c>
      <c r="BT27" s="660"/>
      <c r="BU27" s="660"/>
      <c r="BV27" s="660"/>
      <c r="BW27" s="660"/>
      <c r="BX27" s="660"/>
      <c r="BY27" s="660"/>
      <c r="BZ27" s="660"/>
      <c r="CA27" s="660"/>
      <c r="CB27" s="695"/>
      <c r="CD27" s="618" t="s">
        <v>288</v>
      </c>
      <c r="CE27" s="619"/>
      <c r="CF27" s="619"/>
      <c r="CG27" s="619"/>
      <c r="CH27" s="619"/>
      <c r="CI27" s="619"/>
      <c r="CJ27" s="619"/>
      <c r="CK27" s="619"/>
      <c r="CL27" s="619"/>
      <c r="CM27" s="619"/>
      <c r="CN27" s="619"/>
      <c r="CO27" s="619"/>
      <c r="CP27" s="619"/>
      <c r="CQ27" s="620"/>
      <c r="CR27" s="621">
        <v>14538964</v>
      </c>
      <c r="CS27" s="634"/>
      <c r="CT27" s="634"/>
      <c r="CU27" s="634"/>
      <c r="CV27" s="634"/>
      <c r="CW27" s="634"/>
      <c r="CX27" s="634"/>
      <c r="CY27" s="635"/>
      <c r="CZ27" s="624">
        <v>25.9</v>
      </c>
      <c r="DA27" s="636"/>
      <c r="DB27" s="636"/>
      <c r="DC27" s="637"/>
      <c r="DD27" s="627">
        <v>5486254</v>
      </c>
      <c r="DE27" s="634"/>
      <c r="DF27" s="634"/>
      <c r="DG27" s="634"/>
      <c r="DH27" s="634"/>
      <c r="DI27" s="634"/>
      <c r="DJ27" s="634"/>
      <c r="DK27" s="635"/>
      <c r="DL27" s="627">
        <v>3919040</v>
      </c>
      <c r="DM27" s="634"/>
      <c r="DN27" s="634"/>
      <c r="DO27" s="634"/>
      <c r="DP27" s="634"/>
      <c r="DQ27" s="634"/>
      <c r="DR27" s="634"/>
      <c r="DS27" s="634"/>
      <c r="DT27" s="634"/>
      <c r="DU27" s="634"/>
      <c r="DV27" s="635"/>
      <c r="DW27" s="624">
        <v>12.1</v>
      </c>
      <c r="DX27" s="636"/>
      <c r="DY27" s="636"/>
      <c r="DZ27" s="636"/>
      <c r="EA27" s="636"/>
      <c r="EB27" s="636"/>
      <c r="EC27" s="648"/>
    </row>
    <row r="28" spans="2:133" ht="11.25" customHeight="1" x14ac:dyDescent="0.15">
      <c r="B28" s="618" t="s">
        <v>289</v>
      </c>
      <c r="C28" s="619"/>
      <c r="D28" s="619"/>
      <c r="E28" s="619"/>
      <c r="F28" s="619"/>
      <c r="G28" s="619"/>
      <c r="H28" s="619"/>
      <c r="I28" s="619"/>
      <c r="J28" s="619"/>
      <c r="K28" s="619"/>
      <c r="L28" s="619"/>
      <c r="M28" s="619"/>
      <c r="N28" s="619"/>
      <c r="O28" s="619"/>
      <c r="P28" s="619"/>
      <c r="Q28" s="620"/>
      <c r="R28" s="621">
        <v>440184</v>
      </c>
      <c r="S28" s="622"/>
      <c r="T28" s="622"/>
      <c r="U28" s="622"/>
      <c r="V28" s="622"/>
      <c r="W28" s="622"/>
      <c r="X28" s="622"/>
      <c r="Y28" s="623"/>
      <c r="Z28" s="659">
        <v>0.8</v>
      </c>
      <c r="AA28" s="659"/>
      <c r="AB28" s="659"/>
      <c r="AC28" s="659"/>
      <c r="AD28" s="660">
        <v>77503</v>
      </c>
      <c r="AE28" s="660"/>
      <c r="AF28" s="660"/>
      <c r="AG28" s="660"/>
      <c r="AH28" s="660"/>
      <c r="AI28" s="660"/>
      <c r="AJ28" s="660"/>
      <c r="AK28" s="660"/>
      <c r="AL28" s="624">
        <v>0.2</v>
      </c>
      <c r="AM28" s="625"/>
      <c r="AN28" s="625"/>
      <c r="AO28" s="661"/>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59"/>
      <c r="BP28" s="659"/>
      <c r="BQ28" s="659"/>
      <c r="BR28" s="659"/>
      <c r="BS28" s="627"/>
      <c r="BT28" s="622"/>
      <c r="BU28" s="622"/>
      <c r="BV28" s="622"/>
      <c r="BW28" s="622"/>
      <c r="BX28" s="622"/>
      <c r="BY28" s="622"/>
      <c r="BZ28" s="622"/>
      <c r="CA28" s="622"/>
      <c r="CB28" s="658"/>
      <c r="CD28" s="618" t="s">
        <v>290</v>
      </c>
      <c r="CE28" s="619"/>
      <c r="CF28" s="619"/>
      <c r="CG28" s="619"/>
      <c r="CH28" s="619"/>
      <c r="CI28" s="619"/>
      <c r="CJ28" s="619"/>
      <c r="CK28" s="619"/>
      <c r="CL28" s="619"/>
      <c r="CM28" s="619"/>
      <c r="CN28" s="619"/>
      <c r="CO28" s="619"/>
      <c r="CP28" s="619"/>
      <c r="CQ28" s="620"/>
      <c r="CR28" s="621">
        <v>5673274</v>
      </c>
      <c r="CS28" s="622"/>
      <c r="CT28" s="622"/>
      <c r="CU28" s="622"/>
      <c r="CV28" s="622"/>
      <c r="CW28" s="622"/>
      <c r="CX28" s="622"/>
      <c r="CY28" s="623"/>
      <c r="CZ28" s="624">
        <v>10.1</v>
      </c>
      <c r="DA28" s="636"/>
      <c r="DB28" s="636"/>
      <c r="DC28" s="637"/>
      <c r="DD28" s="627">
        <v>5673274</v>
      </c>
      <c r="DE28" s="622"/>
      <c r="DF28" s="622"/>
      <c r="DG28" s="622"/>
      <c r="DH28" s="622"/>
      <c r="DI28" s="622"/>
      <c r="DJ28" s="622"/>
      <c r="DK28" s="623"/>
      <c r="DL28" s="627">
        <v>5673274</v>
      </c>
      <c r="DM28" s="622"/>
      <c r="DN28" s="622"/>
      <c r="DO28" s="622"/>
      <c r="DP28" s="622"/>
      <c r="DQ28" s="622"/>
      <c r="DR28" s="622"/>
      <c r="DS28" s="622"/>
      <c r="DT28" s="622"/>
      <c r="DU28" s="622"/>
      <c r="DV28" s="623"/>
      <c r="DW28" s="624">
        <v>17.600000000000001</v>
      </c>
      <c r="DX28" s="636"/>
      <c r="DY28" s="636"/>
      <c r="DZ28" s="636"/>
      <c r="EA28" s="636"/>
      <c r="EB28" s="636"/>
      <c r="EC28" s="648"/>
    </row>
    <row r="29" spans="2:133" ht="11.25" customHeight="1" x14ac:dyDescent="0.15">
      <c r="B29" s="618" t="s">
        <v>291</v>
      </c>
      <c r="C29" s="619"/>
      <c r="D29" s="619"/>
      <c r="E29" s="619"/>
      <c r="F29" s="619"/>
      <c r="G29" s="619"/>
      <c r="H29" s="619"/>
      <c r="I29" s="619"/>
      <c r="J29" s="619"/>
      <c r="K29" s="619"/>
      <c r="L29" s="619"/>
      <c r="M29" s="619"/>
      <c r="N29" s="619"/>
      <c r="O29" s="619"/>
      <c r="P29" s="619"/>
      <c r="Q29" s="620"/>
      <c r="R29" s="621">
        <v>49621</v>
      </c>
      <c r="S29" s="622"/>
      <c r="T29" s="622"/>
      <c r="U29" s="622"/>
      <c r="V29" s="622"/>
      <c r="W29" s="622"/>
      <c r="X29" s="622"/>
      <c r="Y29" s="623"/>
      <c r="Z29" s="659">
        <v>0.1</v>
      </c>
      <c r="AA29" s="659"/>
      <c r="AB29" s="659"/>
      <c r="AC29" s="659"/>
      <c r="AD29" s="660">
        <v>29</v>
      </c>
      <c r="AE29" s="660"/>
      <c r="AF29" s="660"/>
      <c r="AG29" s="660"/>
      <c r="AH29" s="660"/>
      <c r="AI29" s="660"/>
      <c r="AJ29" s="660"/>
      <c r="AK29" s="660"/>
      <c r="AL29" s="624">
        <v>0</v>
      </c>
      <c r="AM29" s="625"/>
      <c r="AN29" s="625"/>
      <c r="AO29" s="661"/>
      <c r="AP29" s="602"/>
      <c r="AQ29" s="603"/>
      <c r="AR29" s="603"/>
      <c r="AS29" s="603"/>
      <c r="AT29" s="603"/>
      <c r="AU29" s="603"/>
      <c r="AV29" s="603"/>
      <c r="AW29" s="603"/>
      <c r="AX29" s="603"/>
      <c r="AY29" s="603"/>
      <c r="AZ29" s="603"/>
      <c r="BA29" s="603"/>
      <c r="BB29" s="603"/>
      <c r="BC29" s="603"/>
      <c r="BD29" s="603"/>
      <c r="BE29" s="603"/>
      <c r="BF29" s="604"/>
      <c r="BG29" s="621"/>
      <c r="BH29" s="622"/>
      <c r="BI29" s="622"/>
      <c r="BJ29" s="622"/>
      <c r="BK29" s="622"/>
      <c r="BL29" s="622"/>
      <c r="BM29" s="622"/>
      <c r="BN29" s="623"/>
      <c r="BO29" s="659"/>
      <c r="BP29" s="659"/>
      <c r="BQ29" s="659"/>
      <c r="BR29" s="659"/>
      <c r="BS29" s="660"/>
      <c r="BT29" s="660"/>
      <c r="BU29" s="660"/>
      <c r="BV29" s="660"/>
      <c r="BW29" s="660"/>
      <c r="BX29" s="660"/>
      <c r="BY29" s="660"/>
      <c r="BZ29" s="660"/>
      <c r="CA29" s="660"/>
      <c r="CB29" s="695"/>
      <c r="CD29" s="640" t="s">
        <v>292</v>
      </c>
      <c r="CE29" s="641"/>
      <c r="CF29" s="618" t="s">
        <v>66</v>
      </c>
      <c r="CG29" s="619"/>
      <c r="CH29" s="619"/>
      <c r="CI29" s="619"/>
      <c r="CJ29" s="619"/>
      <c r="CK29" s="619"/>
      <c r="CL29" s="619"/>
      <c r="CM29" s="619"/>
      <c r="CN29" s="619"/>
      <c r="CO29" s="619"/>
      <c r="CP29" s="619"/>
      <c r="CQ29" s="620"/>
      <c r="CR29" s="621">
        <v>5672449</v>
      </c>
      <c r="CS29" s="634"/>
      <c r="CT29" s="634"/>
      <c r="CU29" s="634"/>
      <c r="CV29" s="634"/>
      <c r="CW29" s="634"/>
      <c r="CX29" s="634"/>
      <c r="CY29" s="635"/>
      <c r="CZ29" s="624">
        <v>10.1</v>
      </c>
      <c r="DA29" s="636"/>
      <c r="DB29" s="636"/>
      <c r="DC29" s="637"/>
      <c r="DD29" s="627">
        <v>5672449</v>
      </c>
      <c r="DE29" s="634"/>
      <c r="DF29" s="634"/>
      <c r="DG29" s="634"/>
      <c r="DH29" s="634"/>
      <c r="DI29" s="634"/>
      <c r="DJ29" s="634"/>
      <c r="DK29" s="635"/>
      <c r="DL29" s="627">
        <v>5672449</v>
      </c>
      <c r="DM29" s="634"/>
      <c r="DN29" s="634"/>
      <c r="DO29" s="634"/>
      <c r="DP29" s="634"/>
      <c r="DQ29" s="634"/>
      <c r="DR29" s="634"/>
      <c r="DS29" s="634"/>
      <c r="DT29" s="634"/>
      <c r="DU29" s="634"/>
      <c r="DV29" s="635"/>
      <c r="DW29" s="624">
        <v>17.600000000000001</v>
      </c>
      <c r="DX29" s="636"/>
      <c r="DY29" s="636"/>
      <c r="DZ29" s="636"/>
      <c r="EA29" s="636"/>
      <c r="EB29" s="636"/>
      <c r="EC29" s="648"/>
    </row>
    <row r="30" spans="2:133" ht="11.25" customHeight="1" x14ac:dyDescent="0.15">
      <c r="B30" s="618" t="s">
        <v>293</v>
      </c>
      <c r="C30" s="619"/>
      <c r="D30" s="619"/>
      <c r="E30" s="619"/>
      <c r="F30" s="619"/>
      <c r="G30" s="619"/>
      <c r="H30" s="619"/>
      <c r="I30" s="619"/>
      <c r="J30" s="619"/>
      <c r="K30" s="619"/>
      <c r="L30" s="619"/>
      <c r="M30" s="619"/>
      <c r="N30" s="619"/>
      <c r="O30" s="619"/>
      <c r="P30" s="619"/>
      <c r="Q30" s="620"/>
      <c r="R30" s="621">
        <v>10082020</v>
      </c>
      <c r="S30" s="622"/>
      <c r="T30" s="622"/>
      <c r="U30" s="622"/>
      <c r="V30" s="622"/>
      <c r="W30" s="622"/>
      <c r="X30" s="622"/>
      <c r="Y30" s="623"/>
      <c r="Z30" s="659">
        <v>17.8</v>
      </c>
      <c r="AA30" s="659"/>
      <c r="AB30" s="659"/>
      <c r="AC30" s="659"/>
      <c r="AD30" s="660" t="s">
        <v>122</v>
      </c>
      <c r="AE30" s="660"/>
      <c r="AF30" s="660"/>
      <c r="AG30" s="660"/>
      <c r="AH30" s="660"/>
      <c r="AI30" s="660"/>
      <c r="AJ30" s="660"/>
      <c r="AK30" s="660"/>
      <c r="AL30" s="624" t="s">
        <v>122</v>
      </c>
      <c r="AM30" s="625"/>
      <c r="AN30" s="625"/>
      <c r="AO30" s="661"/>
      <c r="AP30" s="673" t="s">
        <v>211</v>
      </c>
      <c r="AQ30" s="674"/>
      <c r="AR30" s="674"/>
      <c r="AS30" s="674"/>
      <c r="AT30" s="674"/>
      <c r="AU30" s="674"/>
      <c r="AV30" s="674"/>
      <c r="AW30" s="674"/>
      <c r="AX30" s="674"/>
      <c r="AY30" s="674"/>
      <c r="AZ30" s="674"/>
      <c r="BA30" s="674"/>
      <c r="BB30" s="674"/>
      <c r="BC30" s="674"/>
      <c r="BD30" s="674"/>
      <c r="BE30" s="674"/>
      <c r="BF30" s="675"/>
      <c r="BG30" s="673" t="s">
        <v>294</v>
      </c>
      <c r="BH30" s="693"/>
      <c r="BI30" s="693"/>
      <c r="BJ30" s="693"/>
      <c r="BK30" s="693"/>
      <c r="BL30" s="693"/>
      <c r="BM30" s="693"/>
      <c r="BN30" s="693"/>
      <c r="BO30" s="693"/>
      <c r="BP30" s="693"/>
      <c r="BQ30" s="694"/>
      <c r="BR30" s="673" t="s">
        <v>295</v>
      </c>
      <c r="BS30" s="693"/>
      <c r="BT30" s="693"/>
      <c r="BU30" s="693"/>
      <c r="BV30" s="693"/>
      <c r="BW30" s="693"/>
      <c r="BX30" s="693"/>
      <c r="BY30" s="693"/>
      <c r="BZ30" s="693"/>
      <c r="CA30" s="693"/>
      <c r="CB30" s="694"/>
      <c r="CD30" s="642"/>
      <c r="CE30" s="643"/>
      <c r="CF30" s="618" t="s">
        <v>296</v>
      </c>
      <c r="CG30" s="619"/>
      <c r="CH30" s="619"/>
      <c r="CI30" s="619"/>
      <c r="CJ30" s="619"/>
      <c r="CK30" s="619"/>
      <c r="CL30" s="619"/>
      <c r="CM30" s="619"/>
      <c r="CN30" s="619"/>
      <c r="CO30" s="619"/>
      <c r="CP30" s="619"/>
      <c r="CQ30" s="620"/>
      <c r="CR30" s="621">
        <v>5491366</v>
      </c>
      <c r="CS30" s="622"/>
      <c r="CT30" s="622"/>
      <c r="CU30" s="622"/>
      <c r="CV30" s="622"/>
      <c r="CW30" s="622"/>
      <c r="CX30" s="622"/>
      <c r="CY30" s="623"/>
      <c r="CZ30" s="624">
        <v>9.8000000000000007</v>
      </c>
      <c r="DA30" s="636"/>
      <c r="DB30" s="636"/>
      <c r="DC30" s="637"/>
      <c r="DD30" s="627">
        <v>5491366</v>
      </c>
      <c r="DE30" s="622"/>
      <c r="DF30" s="622"/>
      <c r="DG30" s="622"/>
      <c r="DH30" s="622"/>
      <c r="DI30" s="622"/>
      <c r="DJ30" s="622"/>
      <c r="DK30" s="623"/>
      <c r="DL30" s="627">
        <v>5491366</v>
      </c>
      <c r="DM30" s="622"/>
      <c r="DN30" s="622"/>
      <c r="DO30" s="622"/>
      <c r="DP30" s="622"/>
      <c r="DQ30" s="622"/>
      <c r="DR30" s="622"/>
      <c r="DS30" s="622"/>
      <c r="DT30" s="622"/>
      <c r="DU30" s="622"/>
      <c r="DV30" s="623"/>
      <c r="DW30" s="624">
        <v>17</v>
      </c>
      <c r="DX30" s="636"/>
      <c r="DY30" s="636"/>
      <c r="DZ30" s="636"/>
      <c r="EA30" s="636"/>
      <c r="EB30" s="636"/>
      <c r="EC30" s="648"/>
    </row>
    <row r="31" spans="2:133" ht="11.25" customHeight="1" x14ac:dyDescent="0.15">
      <c r="B31" s="696" t="s">
        <v>297</v>
      </c>
      <c r="C31" s="697"/>
      <c r="D31" s="697"/>
      <c r="E31" s="697"/>
      <c r="F31" s="697"/>
      <c r="G31" s="697"/>
      <c r="H31" s="697"/>
      <c r="I31" s="697"/>
      <c r="J31" s="697"/>
      <c r="K31" s="697"/>
      <c r="L31" s="697"/>
      <c r="M31" s="697"/>
      <c r="N31" s="697"/>
      <c r="O31" s="697"/>
      <c r="P31" s="697"/>
      <c r="Q31" s="698"/>
      <c r="R31" s="621">
        <v>86329</v>
      </c>
      <c r="S31" s="622"/>
      <c r="T31" s="622"/>
      <c r="U31" s="622"/>
      <c r="V31" s="622"/>
      <c r="W31" s="622"/>
      <c r="X31" s="622"/>
      <c r="Y31" s="623"/>
      <c r="Z31" s="659">
        <v>0.2</v>
      </c>
      <c r="AA31" s="659"/>
      <c r="AB31" s="659"/>
      <c r="AC31" s="659"/>
      <c r="AD31" s="660">
        <v>86329</v>
      </c>
      <c r="AE31" s="660"/>
      <c r="AF31" s="660"/>
      <c r="AG31" s="660"/>
      <c r="AH31" s="660"/>
      <c r="AI31" s="660"/>
      <c r="AJ31" s="660"/>
      <c r="AK31" s="660"/>
      <c r="AL31" s="624">
        <v>0.3</v>
      </c>
      <c r="AM31" s="625"/>
      <c r="AN31" s="625"/>
      <c r="AO31" s="661"/>
      <c r="AP31" s="687" t="s">
        <v>298</v>
      </c>
      <c r="AQ31" s="688"/>
      <c r="AR31" s="688"/>
      <c r="AS31" s="688"/>
      <c r="AT31" s="689" t="s">
        <v>299</v>
      </c>
      <c r="AU31" s="206"/>
      <c r="AV31" s="206"/>
      <c r="AW31" s="206"/>
      <c r="AX31" s="679" t="s">
        <v>177</v>
      </c>
      <c r="AY31" s="680"/>
      <c r="AZ31" s="680"/>
      <c r="BA31" s="680"/>
      <c r="BB31" s="680"/>
      <c r="BC31" s="680"/>
      <c r="BD31" s="680"/>
      <c r="BE31" s="680"/>
      <c r="BF31" s="681"/>
      <c r="BG31" s="683">
        <v>99.6</v>
      </c>
      <c r="BH31" s="684"/>
      <c r="BI31" s="684"/>
      <c r="BJ31" s="684"/>
      <c r="BK31" s="684"/>
      <c r="BL31" s="684"/>
      <c r="BM31" s="685">
        <v>98.8</v>
      </c>
      <c r="BN31" s="684"/>
      <c r="BO31" s="684"/>
      <c r="BP31" s="684"/>
      <c r="BQ31" s="686"/>
      <c r="BR31" s="683">
        <v>99.6</v>
      </c>
      <c r="BS31" s="684"/>
      <c r="BT31" s="684"/>
      <c r="BU31" s="684"/>
      <c r="BV31" s="684"/>
      <c r="BW31" s="684"/>
      <c r="BX31" s="685">
        <v>98.6</v>
      </c>
      <c r="BY31" s="684"/>
      <c r="BZ31" s="684"/>
      <c r="CA31" s="684"/>
      <c r="CB31" s="686"/>
      <c r="CD31" s="642"/>
      <c r="CE31" s="643"/>
      <c r="CF31" s="618" t="s">
        <v>300</v>
      </c>
      <c r="CG31" s="619"/>
      <c r="CH31" s="619"/>
      <c r="CI31" s="619"/>
      <c r="CJ31" s="619"/>
      <c r="CK31" s="619"/>
      <c r="CL31" s="619"/>
      <c r="CM31" s="619"/>
      <c r="CN31" s="619"/>
      <c r="CO31" s="619"/>
      <c r="CP31" s="619"/>
      <c r="CQ31" s="620"/>
      <c r="CR31" s="621">
        <v>181083</v>
      </c>
      <c r="CS31" s="634"/>
      <c r="CT31" s="634"/>
      <c r="CU31" s="634"/>
      <c r="CV31" s="634"/>
      <c r="CW31" s="634"/>
      <c r="CX31" s="634"/>
      <c r="CY31" s="635"/>
      <c r="CZ31" s="624">
        <v>0.3</v>
      </c>
      <c r="DA31" s="636"/>
      <c r="DB31" s="636"/>
      <c r="DC31" s="637"/>
      <c r="DD31" s="627">
        <v>181083</v>
      </c>
      <c r="DE31" s="634"/>
      <c r="DF31" s="634"/>
      <c r="DG31" s="634"/>
      <c r="DH31" s="634"/>
      <c r="DI31" s="634"/>
      <c r="DJ31" s="634"/>
      <c r="DK31" s="635"/>
      <c r="DL31" s="627">
        <v>181083</v>
      </c>
      <c r="DM31" s="634"/>
      <c r="DN31" s="634"/>
      <c r="DO31" s="634"/>
      <c r="DP31" s="634"/>
      <c r="DQ31" s="634"/>
      <c r="DR31" s="634"/>
      <c r="DS31" s="634"/>
      <c r="DT31" s="634"/>
      <c r="DU31" s="634"/>
      <c r="DV31" s="635"/>
      <c r="DW31" s="624">
        <v>0.6</v>
      </c>
      <c r="DX31" s="636"/>
      <c r="DY31" s="636"/>
      <c r="DZ31" s="636"/>
      <c r="EA31" s="636"/>
      <c r="EB31" s="636"/>
      <c r="EC31" s="648"/>
    </row>
    <row r="32" spans="2:133" ht="11.25" customHeight="1" x14ac:dyDescent="0.15">
      <c r="B32" s="618" t="s">
        <v>301</v>
      </c>
      <c r="C32" s="619"/>
      <c r="D32" s="619"/>
      <c r="E32" s="619"/>
      <c r="F32" s="619"/>
      <c r="G32" s="619"/>
      <c r="H32" s="619"/>
      <c r="I32" s="619"/>
      <c r="J32" s="619"/>
      <c r="K32" s="619"/>
      <c r="L32" s="619"/>
      <c r="M32" s="619"/>
      <c r="N32" s="619"/>
      <c r="O32" s="619"/>
      <c r="P32" s="619"/>
      <c r="Q32" s="620"/>
      <c r="R32" s="621">
        <v>4165000</v>
      </c>
      <c r="S32" s="622"/>
      <c r="T32" s="622"/>
      <c r="U32" s="622"/>
      <c r="V32" s="622"/>
      <c r="W32" s="622"/>
      <c r="X32" s="622"/>
      <c r="Y32" s="623"/>
      <c r="Z32" s="659">
        <v>7.4</v>
      </c>
      <c r="AA32" s="659"/>
      <c r="AB32" s="659"/>
      <c r="AC32" s="659"/>
      <c r="AD32" s="660" t="s">
        <v>122</v>
      </c>
      <c r="AE32" s="660"/>
      <c r="AF32" s="660"/>
      <c r="AG32" s="660"/>
      <c r="AH32" s="660"/>
      <c r="AI32" s="660"/>
      <c r="AJ32" s="660"/>
      <c r="AK32" s="660"/>
      <c r="AL32" s="624" t="s">
        <v>122</v>
      </c>
      <c r="AM32" s="625"/>
      <c r="AN32" s="625"/>
      <c r="AO32" s="661"/>
      <c r="AP32" s="662"/>
      <c r="AQ32" s="663"/>
      <c r="AR32" s="663"/>
      <c r="AS32" s="663"/>
      <c r="AT32" s="690"/>
      <c r="AU32" s="202" t="s">
        <v>302</v>
      </c>
      <c r="AX32" s="618" t="s">
        <v>303</v>
      </c>
      <c r="AY32" s="619"/>
      <c r="AZ32" s="619"/>
      <c r="BA32" s="619"/>
      <c r="BB32" s="619"/>
      <c r="BC32" s="619"/>
      <c r="BD32" s="619"/>
      <c r="BE32" s="619"/>
      <c r="BF32" s="620"/>
      <c r="BG32" s="692">
        <v>99.7</v>
      </c>
      <c r="BH32" s="634"/>
      <c r="BI32" s="634"/>
      <c r="BJ32" s="634"/>
      <c r="BK32" s="634"/>
      <c r="BL32" s="634"/>
      <c r="BM32" s="625">
        <v>99</v>
      </c>
      <c r="BN32" s="634"/>
      <c r="BO32" s="634"/>
      <c r="BP32" s="634"/>
      <c r="BQ32" s="657"/>
      <c r="BR32" s="692">
        <v>99.6</v>
      </c>
      <c r="BS32" s="634"/>
      <c r="BT32" s="634"/>
      <c r="BU32" s="634"/>
      <c r="BV32" s="634"/>
      <c r="BW32" s="634"/>
      <c r="BX32" s="625">
        <v>98.8</v>
      </c>
      <c r="BY32" s="634"/>
      <c r="BZ32" s="634"/>
      <c r="CA32" s="634"/>
      <c r="CB32" s="657"/>
      <c r="CD32" s="644"/>
      <c r="CE32" s="645"/>
      <c r="CF32" s="618" t="s">
        <v>304</v>
      </c>
      <c r="CG32" s="619"/>
      <c r="CH32" s="619"/>
      <c r="CI32" s="619"/>
      <c r="CJ32" s="619"/>
      <c r="CK32" s="619"/>
      <c r="CL32" s="619"/>
      <c r="CM32" s="619"/>
      <c r="CN32" s="619"/>
      <c r="CO32" s="619"/>
      <c r="CP32" s="619"/>
      <c r="CQ32" s="620"/>
      <c r="CR32" s="621">
        <v>825</v>
      </c>
      <c r="CS32" s="622"/>
      <c r="CT32" s="622"/>
      <c r="CU32" s="622"/>
      <c r="CV32" s="622"/>
      <c r="CW32" s="622"/>
      <c r="CX32" s="622"/>
      <c r="CY32" s="623"/>
      <c r="CZ32" s="624">
        <v>0</v>
      </c>
      <c r="DA32" s="636"/>
      <c r="DB32" s="636"/>
      <c r="DC32" s="637"/>
      <c r="DD32" s="627">
        <v>825</v>
      </c>
      <c r="DE32" s="622"/>
      <c r="DF32" s="622"/>
      <c r="DG32" s="622"/>
      <c r="DH32" s="622"/>
      <c r="DI32" s="622"/>
      <c r="DJ32" s="622"/>
      <c r="DK32" s="623"/>
      <c r="DL32" s="627">
        <v>825</v>
      </c>
      <c r="DM32" s="622"/>
      <c r="DN32" s="622"/>
      <c r="DO32" s="622"/>
      <c r="DP32" s="622"/>
      <c r="DQ32" s="622"/>
      <c r="DR32" s="622"/>
      <c r="DS32" s="622"/>
      <c r="DT32" s="622"/>
      <c r="DU32" s="622"/>
      <c r="DV32" s="623"/>
      <c r="DW32" s="624">
        <v>0</v>
      </c>
      <c r="DX32" s="636"/>
      <c r="DY32" s="636"/>
      <c r="DZ32" s="636"/>
      <c r="EA32" s="636"/>
      <c r="EB32" s="636"/>
      <c r="EC32" s="648"/>
    </row>
    <row r="33" spans="2:133" ht="11.25" customHeight="1" x14ac:dyDescent="0.15">
      <c r="B33" s="618" t="s">
        <v>305</v>
      </c>
      <c r="C33" s="619"/>
      <c r="D33" s="619"/>
      <c r="E33" s="619"/>
      <c r="F33" s="619"/>
      <c r="G33" s="619"/>
      <c r="H33" s="619"/>
      <c r="I33" s="619"/>
      <c r="J33" s="619"/>
      <c r="K33" s="619"/>
      <c r="L33" s="619"/>
      <c r="M33" s="619"/>
      <c r="N33" s="619"/>
      <c r="O33" s="619"/>
      <c r="P33" s="619"/>
      <c r="Q33" s="620"/>
      <c r="R33" s="621">
        <v>315043</v>
      </c>
      <c r="S33" s="622"/>
      <c r="T33" s="622"/>
      <c r="U33" s="622"/>
      <c r="V33" s="622"/>
      <c r="W33" s="622"/>
      <c r="X33" s="622"/>
      <c r="Y33" s="623"/>
      <c r="Z33" s="659">
        <v>0.6</v>
      </c>
      <c r="AA33" s="659"/>
      <c r="AB33" s="659"/>
      <c r="AC33" s="659"/>
      <c r="AD33" s="660">
        <v>11905</v>
      </c>
      <c r="AE33" s="660"/>
      <c r="AF33" s="660"/>
      <c r="AG33" s="660"/>
      <c r="AH33" s="660"/>
      <c r="AI33" s="660"/>
      <c r="AJ33" s="660"/>
      <c r="AK33" s="660"/>
      <c r="AL33" s="624">
        <v>0</v>
      </c>
      <c r="AM33" s="625"/>
      <c r="AN33" s="625"/>
      <c r="AO33" s="661"/>
      <c r="AP33" s="664"/>
      <c r="AQ33" s="665"/>
      <c r="AR33" s="665"/>
      <c r="AS33" s="665"/>
      <c r="AT33" s="691"/>
      <c r="AU33" s="207"/>
      <c r="AV33" s="207"/>
      <c r="AW33" s="207"/>
      <c r="AX33" s="602" t="s">
        <v>306</v>
      </c>
      <c r="AY33" s="603"/>
      <c r="AZ33" s="603"/>
      <c r="BA33" s="603"/>
      <c r="BB33" s="603"/>
      <c r="BC33" s="603"/>
      <c r="BD33" s="603"/>
      <c r="BE33" s="603"/>
      <c r="BF33" s="604"/>
      <c r="BG33" s="682">
        <v>99.5</v>
      </c>
      <c r="BH33" s="606"/>
      <c r="BI33" s="606"/>
      <c r="BJ33" s="606"/>
      <c r="BK33" s="606"/>
      <c r="BL33" s="606"/>
      <c r="BM33" s="652">
        <v>98.6</v>
      </c>
      <c r="BN33" s="606"/>
      <c r="BO33" s="606"/>
      <c r="BP33" s="606"/>
      <c r="BQ33" s="669"/>
      <c r="BR33" s="682">
        <v>99.5</v>
      </c>
      <c r="BS33" s="606"/>
      <c r="BT33" s="606"/>
      <c r="BU33" s="606"/>
      <c r="BV33" s="606"/>
      <c r="BW33" s="606"/>
      <c r="BX33" s="652">
        <v>98.4</v>
      </c>
      <c r="BY33" s="606"/>
      <c r="BZ33" s="606"/>
      <c r="CA33" s="606"/>
      <c r="CB33" s="669"/>
      <c r="CD33" s="618" t="s">
        <v>307</v>
      </c>
      <c r="CE33" s="619"/>
      <c r="CF33" s="619"/>
      <c r="CG33" s="619"/>
      <c r="CH33" s="619"/>
      <c r="CI33" s="619"/>
      <c r="CJ33" s="619"/>
      <c r="CK33" s="619"/>
      <c r="CL33" s="619"/>
      <c r="CM33" s="619"/>
      <c r="CN33" s="619"/>
      <c r="CO33" s="619"/>
      <c r="CP33" s="619"/>
      <c r="CQ33" s="620"/>
      <c r="CR33" s="621">
        <v>20888159</v>
      </c>
      <c r="CS33" s="634"/>
      <c r="CT33" s="634"/>
      <c r="CU33" s="634"/>
      <c r="CV33" s="634"/>
      <c r="CW33" s="634"/>
      <c r="CX33" s="634"/>
      <c r="CY33" s="635"/>
      <c r="CZ33" s="624">
        <v>37.200000000000003</v>
      </c>
      <c r="DA33" s="636"/>
      <c r="DB33" s="636"/>
      <c r="DC33" s="637"/>
      <c r="DD33" s="627">
        <v>17395481</v>
      </c>
      <c r="DE33" s="634"/>
      <c r="DF33" s="634"/>
      <c r="DG33" s="634"/>
      <c r="DH33" s="634"/>
      <c r="DI33" s="634"/>
      <c r="DJ33" s="634"/>
      <c r="DK33" s="635"/>
      <c r="DL33" s="627">
        <v>13128458</v>
      </c>
      <c r="DM33" s="634"/>
      <c r="DN33" s="634"/>
      <c r="DO33" s="634"/>
      <c r="DP33" s="634"/>
      <c r="DQ33" s="634"/>
      <c r="DR33" s="634"/>
      <c r="DS33" s="634"/>
      <c r="DT33" s="634"/>
      <c r="DU33" s="634"/>
      <c r="DV33" s="635"/>
      <c r="DW33" s="624">
        <v>40.700000000000003</v>
      </c>
      <c r="DX33" s="636"/>
      <c r="DY33" s="636"/>
      <c r="DZ33" s="636"/>
      <c r="EA33" s="636"/>
      <c r="EB33" s="636"/>
      <c r="EC33" s="648"/>
    </row>
    <row r="34" spans="2:133" ht="11.25" customHeight="1" x14ac:dyDescent="0.15">
      <c r="B34" s="618" t="s">
        <v>308</v>
      </c>
      <c r="C34" s="619"/>
      <c r="D34" s="619"/>
      <c r="E34" s="619"/>
      <c r="F34" s="619"/>
      <c r="G34" s="619"/>
      <c r="H34" s="619"/>
      <c r="I34" s="619"/>
      <c r="J34" s="619"/>
      <c r="K34" s="619"/>
      <c r="L34" s="619"/>
      <c r="M34" s="619"/>
      <c r="N34" s="619"/>
      <c r="O34" s="619"/>
      <c r="P34" s="619"/>
      <c r="Q34" s="620"/>
      <c r="R34" s="621">
        <v>584391</v>
      </c>
      <c r="S34" s="622"/>
      <c r="T34" s="622"/>
      <c r="U34" s="622"/>
      <c r="V34" s="622"/>
      <c r="W34" s="622"/>
      <c r="X34" s="622"/>
      <c r="Y34" s="623"/>
      <c r="Z34" s="659">
        <v>1</v>
      </c>
      <c r="AA34" s="659"/>
      <c r="AB34" s="659"/>
      <c r="AC34" s="659"/>
      <c r="AD34" s="660" t="s">
        <v>122</v>
      </c>
      <c r="AE34" s="660"/>
      <c r="AF34" s="660"/>
      <c r="AG34" s="660"/>
      <c r="AH34" s="660"/>
      <c r="AI34" s="660"/>
      <c r="AJ34" s="660"/>
      <c r="AK34" s="660"/>
      <c r="AL34" s="624" t="s">
        <v>122</v>
      </c>
      <c r="AM34" s="625"/>
      <c r="AN34" s="625"/>
      <c r="AO34" s="661"/>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18" t="s">
        <v>309</v>
      </c>
      <c r="CE34" s="619"/>
      <c r="CF34" s="619"/>
      <c r="CG34" s="619"/>
      <c r="CH34" s="619"/>
      <c r="CI34" s="619"/>
      <c r="CJ34" s="619"/>
      <c r="CK34" s="619"/>
      <c r="CL34" s="619"/>
      <c r="CM34" s="619"/>
      <c r="CN34" s="619"/>
      <c r="CO34" s="619"/>
      <c r="CP34" s="619"/>
      <c r="CQ34" s="620"/>
      <c r="CR34" s="621">
        <v>7612160</v>
      </c>
      <c r="CS34" s="622"/>
      <c r="CT34" s="622"/>
      <c r="CU34" s="622"/>
      <c r="CV34" s="622"/>
      <c r="CW34" s="622"/>
      <c r="CX34" s="622"/>
      <c r="CY34" s="623"/>
      <c r="CZ34" s="624">
        <v>13.6</v>
      </c>
      <c r="DA34" s="636"/>
      <c r="DB34" s="636"/>
      <c r="DC34" s="637"/>
      <c r="DD34" s="627">
        <v>6133932</v>
      </c>
      <c r="DE34" s="622"/>
      <c r="DF34" s="622"/>
      <c r="DG34" s="622"/>
      <c r="DH34" s="622"/>
      <c r="DI34" s="622"/>
      <c r="DJ34" s="622"/>
      <c r="DK34" s="623"/>
      <c r="DL34" s="627">
        <v>5072367</v>
      </c>
      <c r="DM34" s="622"/>
      <c r="DN34" s="622"/>
      <c r="DO34" s="622"/>
      <c r="DP34" s="622"/>
      <c r="DQ34" s="622"/>
      <c r="DR34" s="622"/>
      <c r="DS34" s="622"/>
      <c r="DT34" s="622"/>
      <c r="DU34" s="622"/>
      <c r="DV34" s="623"/>
      <c r="DW34" s="624">
        <v>15.7</v>
      </c>
      <c r="DX34" s="636"/>
      <c r="DY34" s="636"/>
      <c r="DZ34" s="636"/>
      <c r="EA34" s="636"/>
      <c r="EB34" s="636"/>
      <c r="EC34" s="648"/>
    </row>
    <row r="35" spans="2:133" ht="11.25" customHeight="1" x14ac:dyDescent="0.15">
      <c r="B35" s="618" t="s">
        <v>310</v>
      </c>
      <c r="C35" s="619"/>
      <c r="D35" s="619"/>
      <c r="E35" s="619"/>
      <c r="F35" s="619"/>
      <c r="G35" s="619"/>
      <c r="H35" s="619"/>
      <c r="I35" s="619"/>
      <c r="J35" s="619"/>
      <c r="K35" s="619"/>
      <c r="L35" s="619"/>
      <c r="M35" s="619"/>
      <c r="N35" s="619"/>
      <c r="O35" s="619"/>
      <c r="P35" s="619"/>
      <c r="Q35" s="620"/>
      <c r="R35" s="621">
        <v>2078394</v>
      </c>
      <c r="S35" s="622"/>
      <c r="T35" s="622"/>
      <c r="U35" s="622"/>
      <c r="V35" s="622"/>
      <c r="W35" s="622"/>
      <c r="X35" s="622"/>
      <c r="Y35" s="623"/>
      <c r="Z35" s="659">
        <v>3.7</v>
      </c>
      <c r="AA35" s="659"/>
      <c r="AB35" s="659"/>
      <c r="AC35" s="659"/>
      <c r="AD35" s="660" t="s">
        <v>122</v>
      </c>
      <c r="AE35" s="660"/>
      <c r="AF35" s="660"/>
      <c r="AG35" s="660"/>
      <c r="AH35" s="660"/>
      <c r="AI35" s="660"/>
      <c r="AJ35" s="660"/>
      <c r="AK35" s="660"/>
      <c r="AL35" s="624" t="s">
        <v>122</v>
      </c>
      <c r="AM35" s="625"/>
      <c r="AN35" s="625"/>
      <c r="AO35" s="661"/>
      <c r="AP35" s="210"/>
      <c r="AQ35" s="673" t="s">
        <v>311</v>
      </c>
      <c r="AR35" s="674"/>
      <c r="AS35" s="674"/>
      <c r="AT35" s="674"/>
      <c r="AU35" s="674"/>
      <c r="AV35" s="674"/>
      <c r="AW35" s="674"/>
      <c r="AX35" s="674"/>
      <c r="AY35" s="674"/>
      <c r="AZ35" s="674"/>
      <c r="BA35" s="674"/>
      <c r="BB35" s="674"/>
      <c r="BC35" s="674"/>
      <c r="BD35" s="674"/>
      <c r="BE35" s="674"/>
      <c r="BF35" s="675"/>
      <c r="BG35" s="673" t="s">
        <v>312</v>
      </c>
      <c r="BH35" s="674"/>
      <c r="BI35" s="674"/>
      <c r="BJ35" s="674"/>
      <c r="BK35" s="674"/>
      <c r="BL35" s="674"/>
      <c r="BM35" s="674"/>
      <c r="BN35" s="674"/>
      <c r="BO35" s="674"/>
      <c r="BP35" s="674"/>
      <c r="BQ35" s="674"/>
      <c r="BR35" s="674"/>
      <c r="BS35" s="674"/>
      <c r="BT35" s="674"/>
      <c r="BU35" s="674"/>
      <c r="BV35" s="674"/>
      <c r="BW35" s="674"/>
      <c r="BX35" s="674"/>
      <c r="BY35" s="674"/>
      <c r="BZ35" s="674"/>
      <c r="CA35" s="674"/>
      <c r="CB35" s="675"/>
      <c r="CD35" s="618" t="s">
        <v>313</v>
      </c>
      <c r="CE35" s="619"/>
      <c r="CF35" s="619"/>
      <c r="CG35" s="619"/>
      <c r="CH35" s="619"/>
      <c r="CI35" s="619"/>
      <c r="CJ35" s="619"/>
      <c r="CK35" s="619"/>
      <c r="CL35" s="619"/>
      <c r="CM35" s="619"/>
      <c r="CN35" s="619"/>
      <c r="CO35" s="619"/>
      <c r="CP35" s="619"/>
      <c r="CQ35" s="620"/>
      <c r="CR35" s="621">
        <v>380155</v>
      </c>
      <c r="CS35" s="634"/>
      <c r="CT35" s="634"/>
      <c r="CU35" s="634"/>
      <c r="CV35" s="634"/>
      <c r="CW35" s="634"/>
      <c r="CX35" s="634"/>
      <c r="CY35" s="635"/>
      <c r="CZ35" s="624">
        <v>0.7</v>
      </c>
      <c r="DA35" s="636"/>
      <c r="DB35" s="636"/>
      <c r="DC35" s="637"/>
      <c r="DD35" s="627">
        <v>302792</v>
      </c>
      <c r="DE35" s="634"/>
      <c r="DF35" s="634"/>
      <c r="DG35" s="634"/>
      <c r="DH35" s="634"/>
      <c r="DI35" s="634"/>
      <c r="DJ35" s="634"/>
      <c r="DK35" s="635"/>
      <c r="DL35" s="627">
        <v>178513</v>
      </c>
      <c r="DM35" s="634"/>
      <c r="DN35" s="634"/>
      <c r="DO35" s="634"/>
      <c r="DP35" s="634"/>
      <c r="DQ35" s="634"/>
      <c r="DR35" s="634"/>
      <c r="DS35" s="634"/>
      <c r="DT35" s="634"/>
      <c r="DU35" s="634"/>
      <c r="DV35" s="635"/>
      <c r="DW35" s="624">
        <v>0.6</v>
      </c>
      <c r="DX35" s="636"/>
      <c r="DY35" s="636"/>
      <c r="DZ35" s="636"/>
      <c r="EA35" s="636"/>
      <c r="EB35" s="636"/>
      <c r="EC35" s="648"/>
    </row>
    <row r="36" spans="2:133" ht="11.25" customHeight="1" x14ac:dyDescent="0.15">
      <c r="B36" s="618" t="s">
        <v>314</v>
      </c>
      <c r="C36" s="619"/>
      <c r="D36" s="619"/>
      <c r="E36" s="619"/>
      <c r="F36" s="619"/>
      <c r="G36" s="619"/>
      <c r="H36" s="619"/>
      <c r="I36" s="619"/>
      <c r="J36" s="619"/>
      <c r="K36" s="619"/>
      <c r="L36" s="619"/>
      <c r="M36" s="619"/>
      <c r="N36" s="619"/>
      <c r="O36" s="619"/>
      <c r="P36" s="619"/>
      <c r="Q36" s="620"/>
      <c r="R36" s="621">
        <v>356878</v>
      </c>
      <c r="S36" s="622"/>
      <c r="T36" s="622"/>
      <c r="U36" s="622"/>
      <c r="V36" s="622"/>
      <c r="W36" s="622"/>
      <c r="X36" s="622"/>
      <c r="Y36" s="623"/>
      <c r="Z36" s="659">
        <v>0.6</v>
      </c>
      <c r="AA36" s="659"/>
      <c r="AB36" s="659"/>
      <c r="AC36" s="659"/>
      <c r="AD36" s="660" t="s">
        <v>122</v>
      </c>
      <c r="AE36" s="660"/>
      <c r="AF36" s="660"/>
      <c r="AG36" s="660"/>
      <c r="AH36" s="660"/>
      <c r="AI36" s="660"/>
      <c r="AJ36" s="660"/>
      <c r="AK36" s="660"/>
      <c r="AL36" s="624" t="s">
        <v>122</v>
      </c>
      <c r="AM36" s="625"/>
      <c r="AN36" s="625"/>
      <c r="AO36" s="661"/>
      <c r="AP36" s="210"/>
      <c r="AQ36" s="670" t="s">
        <v>315</v>
      </c>
      <c r="AR36" s="671"/>
      <c r="AS36" s="671"/>
      <c r="AT36" s="671"/>
      <c r="AU36" s="671"/>
      <c r="AV36" s="671"/>
      <c r="AW36" s="671"/>
      <c r="AX36" s="671"/>
      <c r="AY36" s="672"/>
      <c r="AZ36" s="676">
        <v>8635258</v>
      </c>
      <c r="BA36" s="677"/>
      <c r="BB36" s="677"/>
      <c r="BC36" s="677"/>
      <c r="BD36" s="677"/>
      <c r="BE36" s="677"/>
      <c r="BF36" s="678"/>
      <c r="BG36" s="679" t="s">
        <v>316</v>
      </c>
      <c r="BH36" s="680"/>
      <c r="BI36" s="680"/>
      <c r="BJ36" s="680"/>
      <c r="BK36" s="680"/>
      <c r="BL36" s="680"/>
      <c r="BM36" s="680"/>
      <c r="BN36" s="680"/>
      <c r="BO36" s="680"/>
      <c r="BP36" s="680"/>
      <c r="BQ36" s="680"/>
      <c r="BR36" s="680"/>
      <c r="BS36" s="680"/>
      <c r="BT36" s="680"/>
      <c r="BU36" s="681"/>
      <c r="BV36" s="676">
        <v>118722</v>
      </c>
      <c r="BW36" s="677"/>
      <c r="BX36" s="677"/>
      <c r="BY36" s="677"/>
      <c r="BZ36" s="677"/>
      <c r="CA36" s="677"/>
      <c r="CB36" s="678"/>
      <c r="CD36" s="618" t="s">
        <v>317</v>
      </c>
      <c r="CE36" s="619"/>
      <c r="CF36" s="619"/>
      <c r="CG36" s="619"/>
      <c r="CH36" s="619"/>
      <c r="CI36" s="619"/>
      <c r="CJ36" s="619"/>
      <c r="CK36" s="619"/>
      <c r="CL36" s="619"/>
      <c r="CM36" s="619"/>
      <c r="CN36" s="619"/>
      <c r="CO36" s="619"/>
      <c r="CP36" s="619"/>
      <c r="CQ36" s="620"/>
      <c r="CR36" s="621">
        <v>7117421</v>
      </c>
      <c r="CS36" s="622"/>
      <c r="CT36" s="622"/>
      <c r="CU36" s="622"/>
      <c r="CV36" s="622"/>
      <c r="CW36" s="622"/>
      <c r="CX36" s="622"/>
      <c r="CY36" s="623"/>
      <c r="CZ36" s="624">
        <v>12.7</v>
      </c>
      <c r="DA36" s="636"/>
      <c r="DB36" s="636"/>
      <c r="DC36" s="637"/>
      <c r="DD36" s="627">
        <v>6255167</v>
      </c>
      <c r="DE36" s="622"/>
      <c r="DF36" s="622"/>
      <c r="DG36" s="622"/>
      <c r="DH36" s="622"/>
      <c r="DI36" s="622"/>
      <c r="DJ36" s="622"/>
      <c r="DK36" s="623"/>
      <c r="DL36" s="627">
        <v>3637600</v>
      </c>
      <c r="DM36" s="622"/>
      <c r="DN36" s="622"/>
      <c r="DO36" s="622"/>
      <c r="DP36" s="622"/>
      <c r="DQ36" s="622"/>
      <c r="DR36" s="622"/>
      <c r="DS36" s="622"/>
      <c r="DT36" s="622"/>
      <c r="DU36" s="622"/>
      <c r="DV36" s="623"/>
      <c r="DW36" s="624">
        <v>11.3</v>
      </c>
      <c r="DX36" s="636"/>
      <c r="DY36" s="636"/>
      <c r="DZ36" s="636"/>
      <c r="EA36" s="636"/>
      <c r="EB36" s="636"/>
      <c r="EC36" s="648"/>
    </row>
    <row r="37" spans="2:133" ht="11.25" customHeight="1" x14ac:dyDescent="0.15">
      <c r="B37" s="618" t="s">
        <v>318</v>
      </c>
      <c r="C37" s="619"/>
      <c r="D37" s="619"/>
      <c r="E37" s="619"/>
      <c r="F37" s="619"/>
      <c r="G37" s="619"/>
      <c r="H37" s="619"/>
      <c r="I37" s="619"/>
      <c r="J37" s="619"/>
      <c r="K37" s="619"/>
      <c r="L37" s="619"/>
      <c r="M37" s="619"/>
      <c r="N37" s="619"/>
      <c r="O37" s="619"/>
      <c r="P37" s="619"/>
      <c r="Q37" s="620"/>
      <c r="R37" s="621">
        <v>681684</v>
      </c>
      <c r="S37" s="622"/>
      <c r="T37" s="622"/>
      <c r="U37" s="622"/>
      <c r="V37" s="622"/>
      <c r="W37" s="622"/>
      <c r="X37" s="622"/>
      <c r="Y37" s="623"/>
      <c r="Z37" s="659">
        <v>1.2</v>
      </c>
      <c r="AA37" s="659"/>
      <c r="AB37" s="659"/>
      <c r="AC37" s="659"/>
      <c r="AD37" s="660">
        <v>52332</v>
      </c>
      <c r="AE37" s="660"/>
      <c r="AF37" s="660"/>
      <c r="AG37" s="660"/>
      <c r="AH37" s="660"/>
      <c r="AI37" s="660"/>
      <c r="AJ37" s="660"/>
      <c r="AK37" s="660"/>
      <c r="AL37" s="624">
        <v>0.2</v>
      </c>
      <c r="AM37" s="625"/>
      <c r="AN37" s="625"/>
      <c r="AO37" s="661"/>
      <c r="AQ37" s="654" t="s">
        <v>319</v>
      </c>
      <c r="AR37" s="655"/>
      <c r="AS37" s="655"/>
      <c r="AT37" s="655"/>
      <c r="AU37" s="655"/>
      <c r="AV37" s="655"/>
      <c r="AW37" s="655"/>
      <c r="AX37" s="655"/>
      <c r="AY37" s="656"/>
      <c r="AZ37" s="621">
        <v>2030000</v>
      </c>
      <c r="BA37" s="622"/>
      <c r="BB37" s="622"/>
      <c r="BC37" s="622"/>
      <c r="BD37" s="634"/>
      <c r="BE37" s="634"/>
      <c r="BF37" s="657"/>
      <c r="BG37" s="618" t="s">
        <v>320</v>
      </c>
      <c r="BH37" s="619"/>
      <c r="BI37" s="619"/>
      <c r="BJ37" s="619"/>
      <c r="BK37" s="619"/>
      <c r="BL37" s="619"/>
      <c r="BM37" s="619"/>
      <c r="BN37" s="619"/>
      <c r="BO37" s="619"/>
      <c r="BP37" s="619"/>
      <c r="BQ37" s="619"/>
      <c r="BR37" s="619"/>
      <c r="BS37" s="619"/>
      <c r="BT37" s="619"/>
      <c r="BU37" s="620"/>
      <c r="BV37" s="621">
        <v>-33058</v>
      </c>
      <c r="BW37" s="622"/>
      <c r="BX37" s="622"/>
      <c r="BY37" s="622"/>
      <c r="BZ37" s="622"/>
      <c r="CA37" s="622"/>
      <c r="CB37" s="658"/>
      <c r="CD37" s="618" t="s">
        <v>321</v>
      </c>
      <c r="CE37" s="619"/>
      <c r="CF37" s="619"/>
      <c r="CG37" s="619"/>
      <c r="CH37" s="619"/>
      <c r="CI37" s="619"/>
      <c r="CJ37" s="619"/>
      <c r="CK37" s="619"/>
      <c r="CL37" s="619"/>
      <c r="CM37" s="619"/>
      <c r="CN37" s="619"/>
      <c r="CO37" s="619"/>
      <c r="CP37" s="619"/>
      <c r="CQ37" s="620"/>
      <c r="CR37" s="621">
        <v>1445913</v>
      </c>
      <c r="CS37" s="634"/>
      <c r="CT37" s="634"/>
      <c r="CU37" s="634"/>
      <c r="CV37" s="634"/>
      <c r="CW37" s="634"/>
      <c r="CX37" s="634"/>
      <c r="CY37" s="635"/>
      <c r="CZ37" s="624">
        <v>2.6</v>
      </c>
      <c r="DA37" s="636"/>
      <c r="DB37" s="636"/>
      <c r="DC37" s="637"/>
      <c r="DD37" s="627">
        <v>1445913</v>
      </c>
      <c r="DE37" s="634"/>
      <c r="DF37" s="634"/>
      <c r="DG37" s="634"/>
      <c r="DH37" s="634"/>
      <c r="DI37" s="634"/>
      <c r="DJ37" s="634"/>
      <c r="DK37" s="635"/>
      <c r="DL37" s="627">
        <v>969568</v>
      </c>
      <c r="DM37" s="634"/>
      <c r="DN37" s="634"/>
      <c r="DO37" s="634"/>
      <c r="DP37" s="634"/>
      <c r="DQ37" s="634"/>
      <c r="DR37" s="634"/>
      <c r="DS37" s="634"/>
      <c r="DT37" s="634"/>
      <c r="DU37" s="634"/>
      <c r="DV37" s="635"/>
      <c r="DW37" s="624">
        <v>3</v>
      </c>
      <c r="DX37" s="636"/>
      <c r="DY37" s="636"/>
      <c r="DZ37" s="636"/>
      <c r="EA37" s="636"/>
      <c r="EB37" s="636"/>
      <c r="EC37" s="648"/>
    </row>
    <row r="38" spans="2:133" ht="11.25" customHeight="1" x14ac:dyDescent="0.15">
      <c r="B38" s="618" t="s">
        <v>322</v>
      </c>
      <c r="C38" s="619"/>
      <c r="D38" s="619"/>
      <c r="E38" s="619"/>
      <c r="F38" s="619"/>
      <c r="G38" s="619"/>
      <c r="H38" s="619"/>
      <c r="I38" s="619"/>
      <c r="J38" s="619"/>
      <c r="K38" s="619"/>
      <c r="L38" s="619"/>
      <c r="M38" s="619"/>
      <c r="N38" s="619"/>
      <c r="O38" s="619"/>
      <c r="P38" s="619"/>
      <c r="Q38" s="620"/>
      <c r="R38" s="621">
        <v>2810400</v>
      </c>
      <c r="S38" s="622"/>
      <c r="T38" s="622"/>
      <c r="U38" s="622"/>
      <c r="V38" s="622"/>
      <c r="W38" s="622"/>
      <c r="X38" s="622"/>
      <c r="Y38" s="623"/>
      <c r="Z38" s="659">
        <v>5</v>
      </c>
      <c r="AA38" s="659"/>
      <c r="AB38" s="659"/>
      <c r="AC38" s="659"/>
      <c r="AD38" s="660" t="s">
        <v>122</v>
      </c>
      <c r="AE38" s="660"/>
      <c r="AF38" s="660"/>
      <c r="AG38" s="660"/>
      <c r="AH38" s="660"/>
      <c r="AI38" s="660"/>
      <c r="AJ38" s="660"/>
      <c r="AK38" s="660"/>
      <c r="AL38" s="624" t="s">
        <v>122</v>
      </c>
      <c r="AM38" s="625"/>
      <c r="AN38" s="625"/>
      <c r="AO38" s="661"/>
      <c r="AQ38" s="654" t="s">
        <v>323</v>
      </c>
      <c r="AR38" s="655"/>
      <c r="AS38" s="655"/>
      <c r="AT38" s="655"/>
      <c r="AU38" s="655"/>
      <c r="AV38" s="655"/>
      <c r="AW38" s="655"/>
      <c r="AX38" s="655"/>
      <c r="AY38" s="656"/>
      <c r="AZ38" s="621">
        <v>1035581</v>
      </c>
      <c r="BA38" s="622"/>
      <c r="BB38" s="622"/>
      <c r="BC38" s="622"/>
      <c r="BD38" s="634"/>
      <c r="BE38" s="634"/>
      <c r="BF38" s="657"/>
      <c r="BG38" s="618" t="s">
        <v>324</v>
      </c>
      <c r="BH38" s="619"/>
      <c r="BI38" s="619"/>
      <c r="BJ38" s="619"/>
      <c r="BK38" s="619"/>
      <c r="BL38" s="619"/>
      <c r="BM38" s="619"/>
      <c r="BN38" s="619"/>
      <c r="BO38" s="619"/>
      <c r="BP38" s="619"/>
      <c r="BQ38" s="619"/>
      <c r="BR38" s="619"/>
      <c r="BS38" s="619"/>
      <c r="BT38" s="619"/>
      <c r="BU38" s="620"/>
      <c r="BV38" s="621">
        <v>15186</v>
      </c>
      <c r="BW38" s="622"/>
      <c r="BX38" s="622"/>
      <c r="BY38" s="622"/>
      <c r="BZ38" s="622"/>
      <c r="CA38" s="622"/>
      <c r="CB38" s="658"/>
      <c r="CD38" s="618" t="s">
        <v>325</v>
      </c>
      <c r="CE38" s="619"/>
      <c r="CF38" s="619"/>
      <c r="CG38" s="619"/>
      <c r="CH38" s="619"/>
      <c r="CI38" s="619"/>
      <c r="CJ38" s="619"/>
      <c r="CK38" s="619"/>
      <c r="CL38" s="619"/>
      <c r="CM38" s="619"/>
      <c r="CN38" s="619"/>
      <c r="CO38" s="619"/>
      <c r="CP38" s="619"/>
      <c r="CQ38" s="620"/>
      <c r="CR38" s="621">
        <v>5431485</v>
      </c>
      <c r="CS38" s="622"/>
      <c r="CT38" s="622"/>
      <c r="CU38" s="622"/>
      <c r="CV38" s="622"/>
      <c r="CW38" s="622"/>
      <c r="CX38" s="622"/>
      <c r="CY38" s="623"/>
      <c r="CZ38" s="624">
        <v>9.6999999999999993</v>
      </c>
      <c r="DA38" s="636"/>
      <c r="DB38" s="636"/>
      <c r="DC38" s="637"/>
      <c r="DD38" s="627">
        <v>4493736</v>
      </c>
      <c r="DE38" s="622"/>
      <c r="DF38" s="622"/>
      <c r="DG38" s="622"/>
      <c r="DH38" s="622"/>
      <c r="DI38" s="622"/>
      <c r="DJ38" s="622"/>
      <c r="DK38" s="623"/>
      <c r="DL38" s="627">
        <v>4239978</v>
      </c>
      <c r="DM38" s="622"/>
      <c r="DN38" s="622"/>
      <c r="DO38" s="622"/>
      <c r="DP38" s="622"/>
      <c r="DQ38" s="622"/>
      <c r="DR38" s="622"/>
      <c r="DS38" s="622"/>
      <c r="DT38" s="622"/>
      <c r="DU38" s="622"/>
      <c r="DV38" s="623"/>
      <c r="DW38" s="624">
        <v>13.1</v>
      </c>
      <c r="DX38" s="636"/>
      <c r="DY38" s="636"/>
      <c r="DZ38" s="636"/>
      <c r="EA38" s="636"/>
      <c r="EB38" s="636"/>
      <c r="EC38" s="648"/>
    </row>
    <row r="39" spans="2:133" ht="11.25" customHeight="1" x14ac:dyDescent="0.15">
      <c r="B39" s="618" t="s">
        <v>326</v>
      </c>
      <c r="C39" s="619"/>
      <c r="D39" s="619"/>
      <c r="E39" s="619"/>
      <c r="F39" s="619"/>
      <c r="G39" s="619"/>
      <c r="H39" s="619"/>
      <c r="I39" s="619"/>
      <c r="J39" s="619"/>
      <c r="K39" s="619"/>
      <c r="L39" s="619"/>
      <c r="M39" s="619"/>
      <c r="N39" s="619"/>
      <c r="O39" s="619"/>
      <c r="P39" s="619"/>
      <c r="Q39" s="620"/>
      <c r="R39" s="621" t="s">
        <v>122</v>
      </c>
      <c r="S39" s="622"/>
      <c r="T39" s="622"/>
      <c r="U39" s="622"/>
      <c r="V39" s="622"/>
      <c r="W39" s="622"/>
      <c r="X39" s="622"/>
      <c r="Y39" s="623"/>
      <c r="Z39" s="659" t="s">
        <v>122</v>
      </c>
      <c r="AA39" s="659"/>
      <c r="AB39" s="659"/>
      <c r="AC39" s="659"/>
      <c r="AD39" s="660" t="s">
        <v>122</v>
      </c>
      <c r="AE39" s="660"/>
      <c r="AF39" s="660"/>
      <c r="AG39" s="660"/>
      <c r="AH39" s="660"/>
      <c r="AI39" s="660"/>
      <c r="AJ39" s="660"/>
      <c r="AK39" s="660"/>
      <c r="AL39" s="624" t="s">
        <v>122</v>
      </c>
      <c r="AM39" s="625"/>
      <c r="AN39" s="625"/>
      <c r="AO39" s="661"/>
      <c r="AQ39" s="654" t="s">
        <v>327</v>
      </c>
      <c r="AR39" s="655"/>
      <c r="AS39" s="655"/>
      <c r="AT39" s="655"/>
      <c r="AU39" s="655"/>
      <c r="AV39" s="655"/>
      <c r="AW39" s="655"/>
      <c r="AX39" s="655"/>
      <c r="AY39" s="656"/>
      <c r="AZ39" s="621">
        <v>138192</v>
      </c>
      <c r="BA39" s="622"/>
      <c r="BB39" s="622"/>
      <c r="BC39" s="622"/>
      <c r="BD39" s="634"/>
      <c r="BE39" s="634"/>
      <c r="BF39" s="657"/>
      <c r="BG39" s="618" t="s">
        <v>328</v>
      </c>
      <c r="BH39" s="619"/>
      <c r="BI39" s="619"/>
      <c r="BJ39" s="619"/>
      <c r="BK39" s="619"/>
      <c r="BL39" s="619"/>
      <c r="BM39" s="619"/>
      <c r="BN39" s="619"/>
      <c r="BO39" s="619"/>
      <c r="BP39" s="619"/>
      <c r="BQ39" s="619"/>
      <c r="BR39" s="619"/>
      <c r="BS39" s="619"/>
      <c r="BT39" s="619"/>
      <c r="BU39" s="620"/>
      <c r="BV39" s="621">
        <v>21886</v>
      </c>
      <c r="BW39" s="622"/>
      <c r="BX39" s="622"/>
      <c r="BY39" s="622"/>
      <c r="BZ39" s="622"/>
      <c r="CA39" s="622"/>
      <c r="CB39" s="658"/>
      <c r="CD39" s="618" t="s">
        <v>329</v>
      </c>
      <c r="CE39" s="619"/>
      <c r="CF39" s="619"/>
      <c r="CG39" s="619"/>
      <c r="CH39" s="619"/>
      <c r="CI39" s="619"/>
      <c r="CJ39" s="619"/>
      <c r="CK39" s="619"/>
      <c r="CL39" s="619"/>
      <c r="CM39" s="619"/>
      <c r="CN39" s="619"/>
      <c r="CO39" s="619"/>
      <c r="CP39" s="619"/>
      <c r="CQ39" s="620"/>
      <c r="CR39" s="621">
        <v>271238</v>
      </c>
      <c r="CS39" s="634"/>
      <c r="CT39" s="634"/>
      <c r="CU39" s="634"/>
      <c r="CV39" s="634"/>
      <c r="CW39" s="634"/>
      <c r="CX39" s="634"/>
      <c r="CY39" s="635"/>
      <c r="CZ39" s="624">
        <v>0.5</v>
      </c>
      <c r="DA39" s="636"/>
      <c r="DB39" s="636"/>
      <c r="DC39" s="637"/>
      <c r="DD39" s="627">
        <v>209854</v>
      </c>
      <c r="DE39" s="634"/>
      <c r="DF39" s="634"/>
      <c r="DG39" s="634"/>
      <c r="DH39" s="634"/>
      <c r="DI39" s="634"/>
      <c r="DJ39" s="634"/>
      <c r="DK39" s="635"/>
      <c r="DL39" s="627" t="s">
        <v>122</v>
      </c>
      <c r="DM39" s="634"/>
      <c r="DN39" s="634"/>
      <c r="DO39" s="634"/>
      <c r="DP39" s="634"/>
      <c r="DQ39" s="634"/>
      <c r="DR39" s="634"/>
      <c r="DS39" s="634"/>
      <c r="DT39" s="634"/>
      <c r="DU39" s="634"/>
      <c r="DV39" s="635"/>
      <c r="DW39" s="624" t="s">
        <v>122</v>
      </c>
      <c r="DX39" s="636"/>
      <c r="DY39" s="636"/>
      <c r="DZ39" s="636"/>
      <c r="EA39" s="636"/>
      <c r="EB39" s="636"/>
      <c r="EC39" s="648"/>
    </row>
    <row r="40" spans="2:133" ht="11.25" customHeight="1" x14ac:dyDescent="0.15">
      <c r="B40" s="618" t="s">
        <v>330</v>
      </c>
      <c r="C40" s="619"/>
      <c r="D40" s="619"/>
      <c r="E40" s="619"/>
      <c r="F40" s="619"/>
      <c r="G40" s="619"/>
      <c r="H40" s="619"/>
      <c r="I40" s="619"/>
      <c r="J40" s="619"/>
      <c r="K40" s="619"/>
      <c r="L40" s="619"/>
      <c r="M40" s="619"/>
      <c r="N40" s="619"/>
      <c r="O40" s="619"/>
      <c r="P40" s="619"/>
      <c r="Q40" s="620"/>
      <c r="R40" s="621">
        <v>122600</v>
      </c>
      <c r="S40" s="622"/>
      <c r="T40" s="622"/>
      <c r="U40" s="622"/>
      <c r="V40" s="622"/>
      <c r="W40" s="622"/>
      <c r="X40" s="622"/>
      <c r="Y40" s="623"/>
      <c r="Z40" s="659">
        <v>0.2</v>
      </c>
      <c r="AA40" s="659"/>
      <c r="AB40" s="659"/>
      <c r="AC40" s="659"/>
      <c r="AD40" s="660" t="s">
        <v>122</v>
      </c>
      <c r="AE40" s="660"/>
      <c r="AF40" s="660"/>
      <c r="AG40" s="660"/>
      <c r="AH40" s="660"/>
      <c r="AI40" s="660"/>
      <c r="AJ40" s="660"/>
      <c r="AK40" s="660"/>
      <c r="AL40" s="624" t="s">
        <v>122</v>
      </c>
      <c r="AM40" s="625"/>
      <c r="AN40" s="625"/>
      <c r="AO40" s="661"/>
      <c r="AQ40" s="654" t="s">
        <v>331</v>
      </c>
      <c r="AR40" s="655"/>
      <c r="AS40" s="655"/>
      <c r="AT40" s="655"/>
      <c r="AU40" s="655"/>
      <c r="AV40" s="655"/>
      <c r="AW40" s="655"/>
      <c r="AX40" s="655"/>
      <c r="AY40" s="656"/>
      <c r="AZ40" s="621" t="s">
        <v>122</v>
      </c>
      <c r="BA40" s="622"/>
      <c r="BB40" s="622"/>
      <c r="BC40" s="622"/>
      <c r="BD40" s="634"/>
      <c r="BE40" s="634"/>
      <c r="BF40" s="657"/>
      <c r="BG40" s="662" t="s">
        <v>332</v>
      </c>
      <c r="BH40" s="663"/>
      <c r="BI40" s="663"/>
      <c r="BJ40" s="663"/>
      <c r="BK40" s="663"/>
      <c r="BL40" s="211"/>
      <c r="BM40" s="619" t="s">
        <v>333</v>
      </c>
      <c r="BN40" s="619"/>
      <c r="BO40" s="619"/>
      <c r="BP40" s="619"/>
      <c r="BQ40" s="619"/>
      <c r="BR40" s="619"/>
      <c r="BS40" s="619"/>
      <c r="BT40" s="619"/>
      <c r="BU40" s="620"/>
      <c r="BV40" s="621">
        <v>98</v>
      </c>
      <c r="BW40" s="622"/>
      <c r="BX40" s="622"/>
      <c r="BY40" s="622"/>
      <c r="BZ40" s="622"/>
      <c r="CA40" s="622"/>
      <c r="CB40" s="658"/>
      <c r="CD40" s="618" t="s">
        <v>334</v>
      </c>
      <c r="CE40" s="619"/>
      <c r="CF40" s="619"/>
      <c r="CG40" s="619"/>
      <c r="CH40" s="619"/>
      <c r="CI40" s="619"/>
      <c r="CJ40" s="619"/>
      <c r="CK40" s="619"/>
      <c r="CL40" s="619"/>
      <c r="CM40" s="619"/>
      <c r="CN40" s="619"/>
      <c r="CO40" s="619"/>
      <c r="CP40" s="619"/>
      <c r="CQ40" s="620"/>
      <c r="CR40" s="621">
        <v>75700</v>
      </c>
      <c r="CS40" s="622"/>
      <c r="CT40" s="622"/>
      <c r="CU40" s="622"/>
      <c r="CV40" s="622"/>
      <c r="CW40" s="622"/>
      <c r="CX40" s="622"/>
      <c r="CY40" s="623"/>
      <c r="CZ40" s="624">
        <v>0.1</v>
      </c>
      <c r="DA40" s="636"/>
      <c r="DB40" s="636"/>
      <c r="DC40" s="637"/>
      <c r="DD40" s="627" t="s">
        <v>122</v>
      </c>
      <c r="DE40" s="622"/>
      <c r="DF40" s="622"/>
      <c r="DG40" s="622"/>
      <c r="DH40" s="622"/>
      <c r="DI40" s="622"/>
      <c r="DJ40" s="622"/>
      <c r="DK40" s="623"/>
      <c r="DL40" s="627" t="s">
        <v>122</v>
      </c>
      <c r="DM40" s="622"/>
      <c r="DN40" s="622"/>
      <c r="DO40" s="622"/>
      <c r="DP40" s="622"/>
      <c r="DQ40" s="622"/>
      <c r="DR40" s="622"/>
      <c r="DS40" s="622"/>
      <c r="DT40" s="622"/>
      <c r="DU40" s="622"/>
      <c r="DV40" s="623"/>
      <c r="DW40" s="624" t="s">
        <v>122</v>
      </c>
      <c r="DX40" s="636"/>
      <c r="DY40" s="636"/>
      <c r="DZ40" s="636"/>
      <c r="EA40" s="636"/>
      <c r="EB40" s="636"/>
      <c r="EC40" s="648"/>
    </row>
    <row r="41" spans="2:133" ht="11.25" customHeight="1" x14ac:dyDescent="0.15">
      <c r="B41" s="602" t="s">
        <v>335</v>
      </c>
      <c r="C41" s="603"/>
      <c r="D41" s="603"/>
      <c r="E41" s="603"/>
      <c r="F41" s="603"/>
      <c r="G41" s="603"/>
      <c r="H41" s="603"/>
      <c r="I41" s="603"/>
      <c r="J41" s="603"/>
      <c r="K41" s="603"/>
      <c r="L41" s="603"/>
      <c r="M41" s="603"/>
      <c r="N41" s="603"/>
      <c r="O41" s="603"/>
      <c r="P41" s="603"/>
      <c r="Q41" s="604"/>
      <c r="R41" s="605">
        <v>56564071</v>
      </c>
      <c r="S41" s="646"/>
      <c r="T41" s="646"/>
      <c r="U41" s="646"/>
      <c r="V41" s="646"/>
      <c r="W41" s="646"/>
      <c r="X41" s="646"/>
      <c r="Y41" s="649"/>
      <c r="Z41" s="650">
        <v>100</v>
      </c>
      <c r="AA41" s="650"/>
      <c r="AB41" s="650"/>
      <c r="AC41" s="650"/>
      <c r="AD41" s="651">
        <v>32163881</v>
      </c>
      <c r="AE41" s="651"/>
      <c r="AF41" s="651"/>
      <c r="AG41" s="651"/>
      <c r="AH41" s="651"/>
      <c r="AI41" s="651"/>
      <c r="AJ41" s="651"/>
      <c r="AK41" s="651"/>
      <c r="AL41" s="608">
        <v>100</v>
      </c>
      <c r="AM41" s="652"/>
      <c r="AN41" s="652"/>
      <c r="AO41" s="653"/>
      <c r="AQ41" s="654" t="s">
        <v>336</v>
      </c>
      <c r="AR41" s="655"/>
      <c r="AS41" s="655"/>
      <c r="AT41" s="655"/>
      <c r="AU41" s="655"/>
      <c r="AV41" s="655"/>
      <c r="AW41" s="655"/>
      <c r="AX41" s="655"/>
      <c r="AY41" s="656"/>
      <c r="AZ41" s="621">
        <v>916680</v>
      </c>
      <c r="BA41" s="622"/>
      <c r="BB41" s="622"/>
      <c r="BC41" s="622"/>
      <c r="BD41" s="634"/>
      <c r="BE41" s="634"/>
      <c r="BF41" s="657"/>
      <c r="BG41" s="662"/>
      <c r="BH41" s="663"/>
      <c r="BI41" s="663"/>
      <c r="BJ41" s="663"/>
      <c r="BK41" s="663"/>
      <c r="BL41" s="211"/>
      <c r="BM41" s="619" t="s">
        <v>337</v>
      </c>
      <c r="BN41" s="619"/>
      <c r="BO41" s="619"/>
      <c r="BP41" s="619"/>
      <c r="BQ41" s="619"/>
      <c r="BR41" s="619"/>
      <c r="BS41" s="619"/>
      <c r="BT41" s="619"/>
      <c r="BU41" s="620"/>
      <c r="BV41" s="621" t="s">
        <v>122</v>
      </c>
      <c r="BW41" s="622"/>
      <c r="BX41" s="622"/>
      <c r="BY41" s="622"/>
      <c r="BZ41" s="622"/>
      <c r="CA41" s="622"/>
      <c r="CB41" s="658"/>
      <c r="CD41" s="618" t="s">
        <v>338</v>
      </c>
      <c r="CE41" s="619"/>
      <c r="CF41" s="619"/>
      <c r="CG41" s="619"/>
      <c r="CH41" s="619"/>
      <c r="CI41" s="619"/>
      <c r="CJ41" s="619"/>
      <c r="CK41" s="619"/>
      <c r="CL41" s="619"/>
      <c r="CM41" s="619"/>
      <c r="CN41" s="619"/>
      <c r="CO41" s="619"/>
      <c r="CP41" s="619"/>
      <c r="CQ41" s="620"/>
      <c r="CR41" s="621" t="s">
        <v>122</v>
      </c>
      <c r="CS41" s="634"/>
      <c r="CT41" s="634"/>
      <c r="CU41" s="634"/>
      <c r="CV41" s="634"/>
      <c r="CW41" s="634"/>
      <c r="CX41" s="634"/>
      <c r="CY41" s="635"/>
      <c r="CZ41" s="624" t="s">
        <v>122</v>
      </c>
      <c r="DA41" s="636"/>
      <c r="DB41" s="636"/>
      <c r="DC41" s="637"/>
      <c r="DD41" s="627" t="s">
        <v>122</v>
      </c>
      <c r="DE41" s="634"/>
      <c r="DF41" s="634"/>
      <c r="DG41" s="634"/>
      <c r="DH41" s="634"/>
      <c r="DI41" s="634"/>
      <c r="DJ41" s="634"/>
      <c r="DK41" s="635"/>
      <c r="DL41" s="628"/>
      <c r="DM41" s="629"/>
      <c r="DN41" s="629"/>
      <c r="DO41" s="629"/>
      <c r="DP41" s="629"/>
      <c r="DQ41" s="629"/>
      <c r="DR41" s="629"/>
      <c r="DS41" s="629"/>
      <c r="DT41" s="629"/>
      <c r="DU41" s="629"/>
      <c r="DV41" s="630"/>
      <c r="DW41" s="631"/>
      <c r="DX41" s="632"/>
      <c r="DY41" s="632"/>
      <c r="DZ41" s="632"/>
      <c r="EA41" s="632"/>
      <c r="EB41" s="632"/>
      <c r="EC41" s="633"/>
    </row>
    <row r="42" spans="2:133" ht="11.25" customHeight="1" x14ac:dyDescent="0.15">
      <c r="AQ42" s="666" t="s">
        <v>339</v>
      </c>
      <c r="AR42" s="667"/>
      <c r="AS42" s="667"/>
      <c r="AT42" s="667"/>
      <c r="AU42" s="667"/>
      <c r="AV42" s="667"/>
      <c r="AW42" s="667"/>
      <c r="AX42" s="667"/>
      <c r="AY42" s="668"/>
      <c r="AZ42" s="605">
        <v>4514805</v>
      </c>
      <c r="BA42" s="646"/>
      <c r="BB42" s="646"/>
      <c r="BC42" s="646"/>
      <c r="BD42" s="606"/>
      <c r="BE42" s="606"/>
      <c r="BF42" s="669"/>
      <c r="BG42" s="664"/>
      <c r="BH42" s="665"/>
      <c r="BI42" s="665"/>
      <c r="BJ42" s="665"/>
      <c r="BK42" s="665"/>
      <c r="BL42" s="212"/>
      <c r="BM42" s="603" t="s">
        <v>340</v>
      </c>
      <c r="BN42" s="603"/>
      <c r="BO42" s="603"/>
      <c r="BP42" s="603"/>
      <c r="BQ42" s="603"/>
      <c r="BR42" s="603"/>
      <c r="BS42" s="603"/>
      <c r="BT42" s="603"/>
      <c r="BU42" s="604"/>
      <c r="BV42" s="605">
        <v>396</v>
      </c>
      <c r="BW42" s="646"/>
      <c r="BX42" s="646"/>
      <c r="BY42" s="646"/>
      <c r="BZ42" s="646"/>
      <c r="CA42" s="646"/>
      <c r="CB42" s="647"/>
      <c r="CD42" s="618" t="s">
        <v>341</v>
      </c>
      <c r="CE42" s="619"/>
      <c r="CF42" s="619"/>
      <c r="CG42" s="619"/>
      <c r="CH42" s="619"/>
      <c r="CI42" s="619"/>
      <c r="CJ42" s="619"/>
      <c r="CK42" s="619"/>
      <c r="CL42" s="619"/>
      <c r="CM42" s="619"/>
      <c r="CN42" s="619"/>
      <c r="CO42" s="619"/>
      <c r="CP42" s="619"/>
      <c r="CQ42" s="620"/>
      <c r="CR42" s="621">
        <v>4578811</v>
      </c>
      <c r="CS42" s="634"/>
      <c r="CT42" s="634"/>
      <c r="CU42" s="634"/>
      <c r="CV42" s="634"/>
      <c r="CW42" s="634"/>
      <c r="CX42" s="634"/>
      <c r="CY42" s="635"/>
      <c r="CZ42" s="624">
        <v>8.1999999999999993</v>
      </c>
      <c r="DA42" s="636"/>
      <c r="DB42" s="636"/>
      <c r="DC42" s="637"/>
      <c r="DD42" s="627">
        <v>459721</v>
      </c>
      <c r="DE42" s="634"/>
      <c r="DF42" s="634"/>
      <c r="DG42" s="634"/>
      <c r="DH42" s="634"/>
      <c r="DI42" s="634"/>
      <c r="DJ42" s="634"/>
      <c r="DK42" s="635"/>
      <c r="DL42" s="628"/>
      <c r="DM42" s="629"/>
      <c r="DN42" s="629"/>
      <c r="DO42" s="629"/>
      <c r="DP42" s="629"/>
      <c r="DQ42" s="629"/>
      <c r="DR42" s="629"/>
      <c r="DS42" s="629"/>
      <c r="DT42" s="629"/>
      <c r="DU42" s="629"/>
      <c r="DV42" s="630"/>
      <c r="DW42" s="631"/>
      <c r="DX42" s="632"/>
      <c r="DY42" s="632"/>
      <c r="DZ42" s="632"/>
      <c r="EA42" s="632"/>
      <c r="EB42" s="632"/>
      <c r="EC42" s="633"/>
    </row>
    <row r="43" spans="2:133" ht="11.25" customHeight="1" x14ac:dyDescent="0.15">
      <c r="B43" s="202" t="s">
        <v>342</v>
      </c>
      <c r="CD43" s="618" t="s">
        <v>343</v>
      </c>
      <c r="CE43" s="619"/>
      <c r="CF43" s="619"/>
      <c r="CG43" s="619"/>
      <c r="CH43" s="619"/>
      <c r="CI43" s="619"/>
      <c r="CJ43" s="619"/>
      <c r="CK43" s="619"/>
      <c r="CL43" s="619"/>
      <c r="CM43" s="619"/>
      <c r="CN43" s="619"/>
      <c r="CO43" s="619"/>
      <c r="CP43" s="619"/>
      <c r="CQ43" s="620"/>
      <c r="CR43" s="621">
        <v>39229</v>
      </c>
      <c r="CS43" s="634"/>
      <c r="CT43" s="634"/>
      <c r="CU43" s="634"/>
      <c r="CV43" s="634"/>
      <c r="CW43" s="634"/>
      <c r="CX43" s="634"/>
      <c r="CY43" s="635"/>
      <c r="CZ43" s="624">
        <v>0.1</v>
      </c>
      <c r="DA43" s="636"/>
      <c r="DB43" s="636"/>
      <c r="DC43" s="637"/>
      <c r="DD43" s="627">
        <v>38257</v>
      </c>
      <c r="DE43" s="634"/>
      <c r="DF43" s="634"/>
      <c r="DG43" s="634"/>
      <c r="DH43" s="634"/>
      <c r="DI43" s="634"/>
      <c r="DJ43" s="634"/>
      <c r="DK43" s="635"/>
      <c r="DL43" s="628"/>
      <c r="DM43" s="629"/>
      <c r="DN43" s="629"/>
      <c r="DO43" s="629"/>
      <c r="DP43" s="629"/>
      <c r="DQ43" s="629"/>
      <c r="DR43" s="629"/>
      <c r="DS43" s="629"/>
      <c r="DT43" s="629"/>
      <c r="DU43" s="629"/>
      <c r="DV43" s="630"/>
      <c r="DW43" s="631"/>
      <c r="DX43" s="632"/>
      <c r="DY43" s="632"/>
      <c r="DZ43" s="632"/>
      <c r="EA43" s="632"/>
      <c r="EB43" s="632"/>
      <c r="EC43" s="633"/>
    </row>
    <row r="44" spans="2:133" ht="11.25" customHeight="1" x14ac:dyDescent="0.15">
      <c r="B44" s="638" t="s">
        <v>344</v>
      </c>
      <c r="C44" s="638"/>
      <c r="D44" s="638"/>
      <c r="E44" s="638"/>
      <c r="F44" s="638"/>
      <c r="G44" s="638"/>
      <c r="H44" s="638"/>
      <c r="I44" s="638"/>
      <c r="J44" s="638"/>
      <c r="K44" s="638"/>
      <c r="L44" s="638"/>
      <c r="M44" s="638"/>
      <c r="N44" s="638"/>
      <c r="O44" s="638"/>
      <c r="P44" s="638"/>
      <c r="Q44" s="638"/>
      <c r="R44" s="638"/>
      <c r="S44" s="638"/>
      <c r="T44" s="638"/>
      <c r="U44" s="638"/>
      <c r="V44" s="638"/>
      <c r="W44" s="638"/>
      <c r="X44" s="638"/>
      <c r="Y44" s="638"/>
      <c r="Z44" s="638"/>
      <c r="AA44" s="638"/>
      <c r="AB44" s="638"/>
      <c r="AC44" s="638"/>
      <c r="AD44" s="638"/>
      <c r="AE44" s="638"/>
      <c r="AF44" s="638"/>
      <c r="AG44" s="638"/>
      <c r="AH44" s="638"/>
      <c r="AI44" s="638"/>
      <c r="AJ44" s="638"/>
      <c r="AK44" s="638"/>
      <c r="AL44" s="638"/>
      <c r="AM44" s="638"/>
      <c r="AN44" s="638"/>
      <c r="AO44" s="638"/>
      <c r="AP44" s="638"/>
      <c r="AQ44" s="638"/>
      <c r="AR44" s="638"/>
      <c r="AS44" s="638"/>
      <c r="AT44" s="638"/>
      <c r="AU44" s="638"/>
      <c r="AV44" s="638"/>
      <c r="AW44" s="638"/>
      <c r="AX44" s="638"/>
      <c r="AY44" s="638"/>
      <c r="AZ44" s="638"/>
      <c r="BA44" s="638"/>
      <c r="BB44" s="638"/>
      <c r="BC44" s="638"/>
      <c r="BD44" s="638"/>
      <c r="BE44" s="638"/>
      <c r="BF44" s="638"/>
      <c r="BG44" s="638"/>
      <c r="BH44" s="638"/>
      <c r="BI44" s="638"/>
      <c r="BJ44" s="638"/>
      <c r="BK44" s="638"/>
      <c r="BL44" s="638"/>
      <c r="BM44" s="638"/>
      <c r="BN44" s="638"/>
      <c r="BO44" s="638"/>
      <c r="BP44" s="638"/>
      <c r="BQ44" s="638"/>
      <c r="BR44" s="638"/>
      <c r="BS44" s="638"/>
      <c r="BT44" s="638"/>
      <c r="BU44" s="638"/>
      <c r="BV44" s="638"/>
      <c r="BW44" s="638"/>
      <c r="BX44" s="638"/>
      <c r="BY44" s="638"/>
      <c r="BZ44" s="638"/>
      <c r="CA44" s="638"/>
      <c r="CB44" s="638"/>
      <c r="CC44" s="639"/>
      <c r="CD44" s="640" t="s">
        <v>292</v>
      </c>
      <c r="CE44" s="641"/>
      <c r="CF44" s="618" t="s">
        <v>345</v>
      </c>
      <c r="CG44" s="619"/>
      <c r="CH44" s="619"/>
      <c r="CI44" s="619"/>
      <c r="CJ44" s="619"/>
      <c r="CK44" s="619"/>
      <c r="CL44" s="619"/>
      <c r="CM44" s="619"/>
      <c r="CN44" s="619"/>
      <c r="CO44" s="619"/>
      <c r="CP44" s="619"/>
      <c r="CQ44" s="620"/>
      <c r="CR44" s="621">
        <v>4575961</v>
      </c>
      <c r="CS44" s="622"/>
      <c r="CT44" s="622"/>
      <c r="CU44" s="622"/>
      <c r="CV44" s="622"/>
      <c r="CW44" s="622"/>
      <c r="CX44" s="622"/>
      <c r="CY44" s="623"/>
      <c r="CZ44" s="624">
        <v>8.1</v>
      </c>
      <c r="DA44" s="625"/>
      <c r="DB44" s="625"/>
      <c r="DC44" s="626"/>
      <c r="DD44" s="627">
        <v>459706</v>
      </c>
      <c r="DE44" s="622"/>
      <c r="DF44" s="622"/>
      <c r="DG44" s="622"/>
      <c r="DH44" s="622"/>
      <c r="DI44" s="622"/>
      <c r="DJ44" s="622"/>
      <c r="DK44" s="623"/>
      <c r="DL44" s="628"/>
      <c r="DM44" s="629"/>
      <c r="DN44" s="629"/>
      <c r="DO44" s="629"/>
      <c r="DP44" s="629"/>
      <c r="DQ44" s="629"/>
      <c r="DR44" s="629"/>
      <c r="DS44" s="629"/>
      <c r="DT44" s="629"/>
      <c r="DU44" s="629"/>
      <c r="DV44" s="630"/>
      <c r="DW44" s="631"/>
      <c r="DX44" s="632"/>
      <c r="DY44" s="632"/>
      <c r="DZ44" s="632"/>
      <c r="EA44" s="632"/>
      <c r="EB44" s="632"/>
      <c r="EC44" s="633"/>
    </row>
    <row r="45" spans="2:133" ht="11.25" customHeight="1" x14ac:dyDescent="0.15">
      <c r="B45" s="638" t="s">
        <v>346</v>
      </c>
      <c r="C45" s="638"/>
      <c r="D45" s="638"/>
      <c r="E45" s="638"/>
      <c r="F45" s="638"/>
      <c r="G45" s="638"/>
      <c r="H45" s="638"/>
      <c r="I45" s="638"/>
      <c r="J45" s="638"/>
      <c r="K45" s="638"/>
      <c r="L45" s="638"/>
      <c r="M45" s="638"/>
      <c r="N45" s="638"/>
      <c r="O45" s="638"/>
      <c r="P45" s="638"/>
      <c r="Q45" s="638"/>
      <c r="R45" s="638"/>
      <c r="S45" s="638"/>
      <c r="T45" s="638"/>
      <c r="U45" s="638"/>
      <c r="V45" s="638"/>
      <c r="W45" s="638"/>
      <c r="X45" s="638"/>
      <c r="Y45" s="638"/>
      <c r="Z45" s="638"/>
      <c r="AA45" s="638"/>
      <c r="AB45" s="638"/>
      <c r="AC45" s="638"/>
      <c r="AD45" s="638"/>
      <c r="AE45" s="638"/>
      <c r="AF45" s="638"/>
      <c r="AG45" s="638"/>
      <c r="AH45" s="638"/>
      <c r="AI45" s="638"/>
      <c r="AJ45" s="638"/>
      <c r="AK45" s="638"/>
      <c r="AL45" s="638"/>
      <c r="AM45" s="638"/>
      <c r="AN45" s="638"/>
      <c r="AO45" s="638"/>
      <c r="AP45" s="638"/>
      <c r="AQ45" s="638"/>
      <c r="AR45" s="638"/>
      <c r="AS45" s="638"/>
      <c r="AT45" s="638"/>
      <c r="AU45" s="638"/>
      <c r="AV45" s="638"/>
      <c r="AW45" s="638"/>
      <c r="AX45" s="638"/>
      <c r="AY45" s="638"/>
      <c r="AZ45" s="638"/>
      <c r="BA45" s="638"/>
      <c r="BB45" s="638"/>
      <c r="BC45" s="638"/>
      <c r="BD45" s="638"/>
      <c r="BE45" s="638"/>
      <c r="BF45" s="638"/>
      <c r="BG45" s="638"/>
      <c r="BH45" s="638"/>
      <c r="BI45" s="638"/>
      <c r="BJ45" s="638"/>
      <c r="BK45" s="638"/>
      <c r="BL45" s="638"/>
      <c r="BM45" s="638"/>
      <c r="BN45" s="638"/>
      <c r="BO45" s="638"/>
      <c r="BP45" s="638"/>
      <c r="BQ45" s="638"/>
      <c r="BR45" s="638"/>
      <c r="BS45" s="638"/>
      <c r="BT45" s="638"/>
      <c r="BU45" s="638"/>
      <c r="BV45" s="638"/>
      <c r="BW45" s="638"/>
      <c r="BX45" s="638"/>
      <c r="BY45" s="638"/>
      <c r="BZ45" s="638"/>
      <c r="CA45" s="638"/>
      <c r="CB45" s="638"/>
      <c r="CC45" s="639"/>
      <c r="CD45" s="642"/>
      <c r="CE45" s="643"/>
      <c r="CF45" s="618" t="s">
        <v>347</v>
      </c>
      <c r="CG45" s="619"/>
      <c r="CH45" s="619"/>
      <c r="CI45" s="619"/>
      <c r="CJ45" s="619"/>
      <c r="CK45" s="619"/>
      <c r="CL45" s="619"/>
      <c r="CM45" s="619"/>
      <c r="CN45" s="619"/>
      <c r="CO45" s="619"/>
      <c r="CP45" s="619"/>
      <c r="CQ45" s="620"/>
      <c r="CR45" s="621">
        <v>2171934</v>
      </c>
      <c r="CS45" s="634"/>
      <c r="CT45" s="634"/>
      <c r="CU45" s="634"/>
      <c r="CV45" s="634"/>
      <c r="CW45" s="634"/>
      <c r="CX45" s="634"/>
      <c r="CY45" s="635"/>
      <c r="CZ45" s="624">
        <v>3.9</v>
      </c>
      <c r="DA45" s="636"/>
      <c r="DB45" s="636"/>
      <c r="DC45" s="637"/>
      <c r="DD45" s="627">
        <v>57968</v>
      </c>
      <c r="DE45" s="634"/>
      <c r="DF45" s="634"/>
      <c r="DG45" s="634"/>
      <c r="DH45" s="634"/>
      <c r="DI45" s="634"/>
      <c r="DJ45" s="634"/>
      <c r="DK45" s="635"/>
      <c r="DL45" s="628"/>
      <c r="DM45" s="629"/>
      <c r="DN45" s="629"/>
      <c r="DO45" s="629"/>
      <c r="DP45" s="629"/>
      <c r="DQ45" s="629"/>
      <c r="DR45" s="629"/>
      <c r="DS45" s="629"/>
      <c r="DT45" s="629"/>
      <c r="DU45" s="629"/>
      <c r="DV45" s="630"/>
      <c r="DW45" s="631"/>
      <c r="DX45" s="632"/>
      <c r="DY45" s="632"/>
      <c r="DZ45" s="632"/>
      <c r="EA45" s="632"/>
      <c r="EB45" s="632"/>
      <c r="EC45" s="633"/>
    </row>
    <row r="46" spans="2:133" ht="11.25" customHeight="1" x14ac:dyDescent="0.15">
      <c r="B46" s="213"/>
      <c r="CD46" s="642"/>
      <c r="CE46" s="643"/>
      <c r="CF46" s="618" t="s">
        <v>348</v>
      </c>
      <c r="CG46" s="619"/>
      <c r="CH46" s="619"/>
      <c r="CI46" s="619"/>
      <c r="CJ46" s="619"/>
      <c r="CK46" s="619"/>
      <c r="CL46" s="619"/>
      <c r="CM46" s="619"/>
      <c r="CN46" s="619"/>
      <c r="CO46" s="619"/>
      <c r="CP46" s="619"/>
      <c r="CQ46" s="620"/>
      <c r="CR46" s="621">
        <v>2171614</v>
      </c>
      <c r="CS46" s="622"/>
      <c r="CT46" s="622"/>
      <c r="CU46" s="622"/>
      <c r="CV46" s="622"/>
      <c r="CW46" s="622"/>
      <c r="CX46" s="622"/>
      <c r="CY46" s="623"/>
      <c r="CZ46" s="624">
        <v>3.9</v>
      </c>
      <c r="DA46" s="625"/>
      <c r="DB46" s="625"/>
      <c r="DC46" s="626"/>
      <c r="DD46" s="627">
        <v>395203</v>
      </c>
      <c r="DE46" s="622"/>
      <c r="DF46" s="622"/>
      <c r="DG46" s="622"/>
      <c r="DH46" s="622"/>
      <c r="DI46" s="622"/>
      <c r="DJ46" s="622"/>
      <c r="DK46" s="623"/>
      <c r="DL46" s="628"/>
      <c r="DM46" s="629"/>
      <c r="DN46" s="629"/>
      <c r="DO46" s="629"/>
      <c r="DP46" s="629"/>
      <c r="DQ46" s="629"/>
      <c r="DR46" s="629"/>
      <c r="DS46" s="629"/>
      <c r="DT46" s="629"/>
      <c r="DU46" s="629"/>
      <c r="DV46" s="630"/>
      <c r="DW46" s="631"/>
      <c r="DX46" s="632"/>
      <c r="DY46" s="632"/>
      <c r="DZ46" s="632"/>
      <c r="EA46" s="632"/>
      <c r="EB46" s="632"/>
      <c r="EC46" s="633"/>
    </row>
    <row r="47" spans="2:133" ht="11.25" customHeight="1" x14ac:dyDescent="0.15">
      <c r="B47" s="213"/>
      <c r="CD47" s="642"/>
      <c r="CE47" s="643"/>
      <c r="CF47" s="618" t="s">
        <v>349</v>
      </c>
      <c r="CG47" s="619"/>
      <c r="CH47" s="619"/>
      <c r="CI47" s="619"/>
      <c r="CJ47" s="619"/>
      <c r="CK47" s="619"/>
      <c r="CL47" s="619"/>
      <c r="CM47" s="619"/>
      <c r="CN47" s="619"/>
      <c r="CO47" s="619"/>
      <c r="CP47" s="619"/>
      <c r="CQ47" s="620"/>
      <c r="CR47" s="621">
        <v>2850</v>
      </c>
      <c r="CS47" s="634"/>
      <c r="CT47" s="634"/>
      <c r="CU47" s="634"/>
      <c r="CV47" s="634"/>
      <c r="CW47" s="634"/>
      <c r="CX47" s="634"/>
      <c r="CY47" s="635"/>
      <c r="CZ47" s="624">
        <v>0</v>
      </c>
      <c r="DA47" s="636"/>
      <c r="DB47" s="636"/>
      <c r="DC47" s="637"/>
      <c r="DD47" s="627">
        <v>15</v>
      </c>
      <c r="DE47" s="634"/>
      <c r="DF47" s="634"/>
      <c r="DG47" s="634"/>
      <c r="DH47" s="634"/>
      <c r="DI47" s="634"/>
      <c r="DJ47" s="634"/>
      <c r="DK47" s="635"/>
      <c r="DL47" s="628"/>
      <c r="DM47" s="629"/>
      <c r="DN47" s="629"/>
      <c r="DO47" s="629"/>
      <c r="DP47" s="629"/>
      <c r="DQ47" s="629"/>
      <c r="DR47" s="629"/>
      <c r="DS47" s="629"/>
      <c r="DT47" s="629"/>
      <c r="DU47" s="629"/>
      <c r="DV47" s="630"/>
      <c r="DW47" s="631"/>
      <c r="DX47" s="632"/>
      <c r="DY47" s="632"/>
      <c r="DZ47" s="632"/>
      <c r="EA47" s="632"/>
      <c r="EB47" s="632"/>
      <c r="EC47" s="633"/>
    </row>
    <row r="48" spans="2:133" x14ac:dyDescent="0.15">
      <c r="B48" s="213"/>
      <c r="CD48" s="644"/>
      <c r="CE48" s="645"/>
      <c r="CF48" s="618" t="s">
        <v>350</v>
      </c>
      <c r="CG48" s="619"/>
      <c r="CH48" s="619"/>
      <c r="CI48" s="619"/>
      <c r="CJ48" s="619"/>
      <c r="CK48" s="619"/>
      <c r="CL48" s="619"/>
      <c r="CM48" s="619"/>
      <c r="CN48" s="619"/>
      <c r="CO48" s="619"/>
      <c r="CP48" s="619"/>
      <c r="CQ48" s="620"/>
      <c r="CR48" s="621" t="s">
        <v>122</v>
      </c>
      <c r="CS48" s="622"/>
      <c r="CT48" s="622"/>
      <c r="CU48" s="622"/>
      <c r="CV48" s="622"/>
      <c r="CW48" s="622"/>
      <c r="CX48" s="622"/>
      <c r="CY48" s="623"/>
      <c r="CZ48" s="624" t="s">
        <v>122</v>
      </c>
      <c r="DA48" s="625"/>
      <c r="DB48" s="625"/>
      <c r="DC48" s="626"/>
      <c r="DD48" s="627" t="s">
        <v>122</v>
      </c>
      <c r="DE48" s="622"/>
      <c r="DF48" s="622"/>
      <c r="DG48" s="622"/>
      <c r="DH48" s="622"/>
      <c r="DI48" s="622"/>
      <c r="DJ48" s="622"/>
      <c r="DK48" s="623"/>
      <c r="DL48" s="628"/>
      <c r="DM48" s="629"/>
      <c r="DN48" s="629"/>
      <c r="DO48" s="629"/>
      <c r="DP48" s="629"/>
      <c r="DQ48" s="629"/>
      <c r="DR48" s="629"/>
      <c r="DS48" s="629"/>
      <c r="DT48" s="629"/>
      <c r="DU48" s="629"/>
      <c r="DV48" s="630"/>
      <c r="DW48" s="631"/>
      <c r="DX48" s="632"/>
      <c r="DY48" s="632"/>
      <c r="DZ48" s="632"/>
      <c r="EA48" s="632"/>
      <c r="EB48" s="632"/>
      <c r="EC48" s="633"/>
    </row>
    <row r="49" spans="2:133" ht="11.25" customHeight="1" x14ac:dyDescent="0.15">
      <c r="B49" s="213"/>
      <c r="CD49" s="602" t="s">
        <v>351</v>
      </c>
      <c r="CE49" s="603"/>
      <c r="CF49" s="603"/>
      <c r="CG49" s="603"/>
      <c r="CH49" s="603"/>
      <c r="CI49" s="603"/>
      <c r="CJ49" s="603"/>
      <c r="CK49" s="603"/>
      <c r="CL49" s="603"/>
      <c r="CM49" s="603"/>
      <c r="CN49" s="603"/>
      <c r="CO49" s="603"/>
      <c r="CP49" s="603"/>
      <c r="CQ49" s="604"/>
      <c r="CR49" s="605">
        <v>56171731</v>
      </c>
      <c r="CS49" s="606"/>
      <c r="CT49" s="606"/>
      <c r="CU49" s="606"/>
      <c r="CV49" s="606"/>
      <c r="CW49" s="606"/>
      <c r="CX49" s="606"/>
      <c r="CY49" s="607"/>
      <c r="CZ49" s="608">
        <v>100</v>
      </c>
      <c r="DA49" s="609"/>
      <c r="DB49" s="609"/>
      <c r="DC49" s="610"/>
      <c r="DD49" s="611">
        <v>38324834</v>
      </c>
      <c r="DE49" s="606"/>
      <c r="DF49" s="606"/>
      <c r="DG49" s="606"/>
      <c r="DH49" s="606"/>
      <c r="DI49" s="606"/>
      <c r="DJ49" s="606"/>
      <c r="DK49" s="607"/>
      <c r="DL49" s="612"/>
      <c r="DM49" s="613"/>
      <c r="DN49" s="613"/>
      <c r="DO49" s="613"/>
      <c r="DP49" s="613"/>
      <c r="DQ49" s="613"/>
      <c r="DR49" s="613"/>
      <c r="DS49" s="613"/>
      <c r="DT49" s="613"/>
      <c r="DU49" s="613"/>
      <c r="DV49" s="614"/>
      <c r="DW49" s="615"/>
      <c r="DX49" s="616"/>
      <c r="DY49" s="616"/>
      <c r="DZ49" s="616"/>
      <c r="EA49" s="616"/>
      <c r="EB49" s="616"/>
      <c r="EC49" s="617"/>
    </row>
  </sheetData>
  <sheetProtection algorithmName="SHA-512" hashValue="V1v9g0l6Tuq+PAc5x+YEDhj5GiwoExAZ+CCkTG1Tn8NQNaezCnSPflbhoFpITBM1jlQ7H6N6emTu1R117DXpdQ==" saltValue="xWWRji62UCRnMV2bE19qmA=="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S25:CB25"/>
    <mergeCell ref="CD25:CQ25"/>
    <mergeCell ref="CR25:CY25"/>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O26:BR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tabSelected="1" zoomScale="70" zoomScaleNormal="25" zoomScaleSheetLayoutView="70" workbookViewId="0">
      <selection activeCell="DB7" sqref="DB7:DF7"/>
    </sheetView>
  </sheetViews>
  <sheetFormatPr defaultColWidth="0" defaultRowHeight="13.5" zeroHeight="1" x14ac:dyDescent="0.15"/>
  <cols>
    <col min="1" max="130" width="2.75" style="219" customWidth="1"/>
    <col min="131" max="131" width="1.625" style="219" customWidth="1"/>
    <col min="132" max="16384" width="9" style="219" hidden="1"/>
  </cols>
  <sheetData>
    <row r="1" spans="1:131" ht="11.25" customHeight="1" thickBot="1" x14ac:dyDescent="0.2">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
      <c r="A2" s="1090" t="s">
        <v>352</v>
      </c>
      <c r="B2" s="1090"/>
      <c r="C2" s="1090"/>
      <c r="D2" s="1090"/>
      <c r="E2" s="1090"/>
      <c r="F2" s="1090"/>
      <c r="G2" s="1090"/>
      <c r="H2" s="1090"/>
      <c r="I2" s="1090"/>
      <c r="J2" s="1090"/>
      <c r="K2" s="1090"/>
      <c r="L2" s="1090"/>
      <c r="M2" s="1090"/>
      <c r="N2" s="1090"/>
      <c r="O2" s="1090"/>
      <c r="P2" s="1090"/>
      <c r="Q2" s="1090"/>
      <c r="R2" s="1090"/>
      <c r="S2" s="1090"/>
      <c r="T2" s="1090"/>
      <c r="U2" s="1090"/>
      <c r="V2" s="1090"/>
      <c r="W2" s="1090"/>
      <c r="X2" s="1090"/>
      <c r="Y2" s="1090"/>
      <c r="Z2" s="1090"/>
      <c r="AA2" s="1090"/>
      <c r="AB2" s="1090"/>
      <c r="AC2" s="1090"/>
      <c r="AD2" s="1090"/>
      <c r="AE2" s="1090"/>
      <c r="AF2" s="1090"/>
      <c r="AG2" s="1090"/>
      <c r="AH2" s="1090"/>
      <c r="AI2" s="1090"/>
      <c r="AJ2" s="1090"/>
      <c r="AK2" s="1090"/>
      <c r="AL2" s="1090"/>
      <c r="AM2" s="1090"/>
      <c r="AN2" s="1090"/>
      <c r="AO2" s="1090"/>
      <c r="AP2" s="1090"/>
      <c r="AQ2" s="1090"/>
      <c r="AR2" s="1090"/>
      <c r="AS2" s="1090"/>
      <c r="AT2" s="1090"/>
      <c r="AU2" s="1090"/>
      <c r="AV2" s="1090"/>
      <c r="AW2" s="1090"/>
      <c r="AX2" s="1090"/>
      <c r="AY2" s="1090"/>
      <c r="AZ2" s="1090"/>
      <c r="BA2" s="1090"/>
      <c r="BB2" s="1090"/>
      <c r="BC2" s="1090"/>
      <c r="BD2" s="1090"/>
      <c r="BE2" s="1090"/>
      <c r="BF2" s="1090"/>
      <c r="BG2" s="1090"/>
      <c r="BH2" s="1090"/>
      <c r="BI2" s="1090"/>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1091" t="s">
        <v>353</v>
      </c>
      <c r="DK2" s="1092"/>
      <c r="DL2" s="1092"/>
      <c r="DM2" s="1092"/>
      <c r="DN2" s="1092"/>
      <c r="DO2" s="1093"/>
      <c r="DP2" s="216"/>
      <c r="DQ2" s="1091" t="s">
        <v>354</v>
      </c>
      <c r="DR2" s="1092"/>
      <c r="DS2" s="1092"/>
      <c r="DT2" s="1092"/>
      <c r="DU2" s="1092"/>
      <c r="DV2" s="1092"/>
      <c r="DW2" s="1092"/>
      <c r="DX2" s="1092"/>
      <c r="DY2" s="1092"/>
      <c r="DZ2" s="1093"/>
      <c r="EA2" s="218"/>
    </row>
    <row r="3" spans="1:131" ht="11.25" customHeight="1" x14ac:dyDescent="0.15">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
      <c r="A4" s="1059" t="s">
        <v>355</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20"/>
      <c r="BA4" s="220"/>
      <c r="BB4" s="220"/>
      <c r="BC4" s="220"/>
      <c r="BD4" s="220"/>
      <c r="BE4" s="221"/>
      <c r="BF4" s="221"/>
      <c r="BG4" s="221"/>
      <c r="BH4" s="221"/>
      <c r="BI4" s="221"/>
      <c r="BJ4" s="221"/>
      <c r="BK4" s="221"/>
      <c r="BL4" s="221"/>
      <c r="BM4" s="221"/>
      <c r="BN4" s="221"/>
      <c r="BO4" s="221"/>
      <c r="BP4" s="221"/>
      <c r="BQ4" s="730" t="s">
        <v>356</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22"/>
    </row>
    <row r="5" spans="1:131" s="223" customFormat="1" ht="26.25" customHeight="1" x14ac:dyDescent="0.15">
      <c r="A5" s="995" t="s">
        <v>357</v>
      </c>
      <c r="B5" s="996"/>
      <c r="C5" s="996"/>
      <c r="D5" s="996"/>
      <c r="E5" s="996"/>
      <c r="F5" s="996"/>
      <c r="G5" s="996"/>
      <c r="H5" s="996"/>
      <c r="I5" s="996"/>
      <c r="J5" s="996"/>
      <c r="K5" s="996"/>
      <c r="L5" s="996"/>
      <c r="M5" s="996"/>
      <c r="N5" s="996"/>
      <c r="O5" s="996"/>
      <c r="P5" s="997"/>
      <c r="Q5" s="1001" t="s">
        <v>358</v>
      </c>
      <c r="R5" s="1002"/>
      <c r="S5" s="1002"/>
      <c r="T5" s="1002"/>
      <c r="U5" s="1003"/>
      <c r="V5" s="1001" t="s">
        <v>359</v>
      </c>
      <c r="W5" s="1002"/>
      <c r="X5" s="1002"/>
      <c r="Y5" s="1002"/>
      <c r="Z5" s="1003"/>
      <c r="AA5" s="1001" t="s">
        <v>360</v>
      </c>
      <c r="AB5" s="1002"/>
      <c r="AC5" s="1002"/>
      <c r="AD5" s="1002"/>
      <c r="AE5" s="1002"/>
      <c r="AF5" s="1094" t="s">
        <v>361</v>
      </c>
      <c r="AG5" s="1002"/>
      <c r="AH5" s="1002"/>
      <c r="AI5" s="1002"/>
      <c r="AJ5" s="1015"/>
      <c r="AK5" s="1002" t="s">
        <v>362</v>
      </c>
      <c r="AL5" s="1002"/>
      <c r="AM5" s="1002"/>
      <c r="AN5" s="1002"/>
      <c r="AO5" s="1003"/>
      <c r="AP5" s="1001" t="s">
        <v>363</v>
      </c>
      <c r="AQ5" s="1002"/>
      <c r="AR5" s="1002"/>
      <c r="AS5" s="1002"/>
      <c r="AT5" s="1003"/>
      <c r="AU5" s="1001" t="s">
        <v>364</v>
      </c>
      <c r="AV5" s="1002"/>
      <c r="AW5" s="1002"/>
      <c r="AX5" s="1002"/>
      <c r="AY5" s="1015"/>
      <c r="AZ5" s="220"/>
      <c r="BA5" s="220"/>
      <c r="BB5" s="220"/>
      <c r="BC5" s="220"/>
      <c r="BD5" s="220"/>
      <c r="BE5" s="221"/>
      <c r="BF5" s="221"/>
      <c r="BG5" s="221"/>
      <c r="BH5" s="221"/>
      <c r="BI5" s="221"/>
      <c r="BJ5" s="221"/>
      <c r="BK5" s="221"/>
      <c r="BL5" s="221"/>
      <c r="BM5" s="221"/>
      <c r="BN5" s="221"/>
      <c r="BO5" s="221"/>
      <c r="BP5" s="221"/>
      <c r="BQ5" s="995" t="s">
        <v>365</v>
      </c>
      <c r="BR5" s="996"/>
      <c r="BS5" s="996"/>
      <c r="BT5" s="996"/>
      <c r="BU5" s="996"/>
      <c r="BV5" s="996"/>
      <c r="BW5" s="996"/>
      <c r="BX5" s="996"/>
      <c r="BY5" s="996"/>
      <c r="BZ5" s="996"/>
      <c r="CA5" s="996"/>
      <c r="CB5" s="996"/>
      <c r="CC5" s="996"/>
      <c r="CD5" s="996"/>
      <c r="CE5" s="996"/>
      <c r="CF5" s="996"/>
      <c r="CG5" s="997"/>
      <c r="CH5" s="1001" t="s">
        <v>366</v>
      </c>
      <c r="CI5" s="1002"/>
      <c r="CJ5" s="1002"/>
      <c r="CK5" s="1002"/>
      <c r="CL5" s="1003"/>
      <c r="CM5" s="1001" t="s">
        <v>367</v>
      </c>
      <c r="CN5" s="1002"/>
      <c r="CO5" s="1002"/>
      <c r="CP5" s="1002"/>
      <c r="CQ5" s="1003"/>
      <c r="CR5" s="1001" t="s">
        <v>368</v>
      </c>
      <c r="CS5" s="1002"/>
      <c r="CT5" s="1002"/>
      <c r="CU5" s="1002"/>
      <c r="CV5" s="1003"/>
      <c r="CW5" s="1001" t="s">
        <v>369</v>
      </c>
      <c r="CX5" s="1002"/>
      <c r="CY5" s="1002"/>
      <c r="CZ5" s="1002"/>
      <c r="DA5" s="1003"/>
      <c r="DB5" s="1001" t="s">
        <v>370</v>
      </c>
      <c r="DC5" s="1002"/>
      <c r="DD5" s="1002"/>
      <c r="DE5" s="1002"/>
      <c r="DF5" s="1003"/>
      <c r="DG5" s="1084" t="s">
        <v>371</v>
      </c>
      <c r="DH5" s="1085"/>
      <c r="DI5" s="1085"/>
      <c r="DJ5" s="1085"/>
      <c r="DK5" s="1086"/>
      <c r="DL5" s="1084" t="s">
        <v>372</v>
      </c>
      <c r="DM5" s="1085"/>
      <c r="DN5" s="1085"/>
      <c r="DO5" s="1085"/>
      <c r="DP5" s="1086"/>
      <c r="DQ5" s="1001" t="s">
        <v>373</v>
      </c>
      <c r="DR5" s="1002"/>
      <c r="DS5" s="1002"/>
      <c r="DT5" s="1002"/>
      <c r="DU5" s="1003"/>
      <c r="DV5" s="1001" t="s">
        <v>364</v>
      </c>
      <c r="DW5" s="1002"/>
      <c r="DX5" s="1002"/>
      <c r="DY5" s="1002"/>
      <c r="DZ5" s="1015"/>
      <c r="EA5" s="222"/>
    </row>
    <row r="6" spans="1:131" s="223" customFormat="1" ht="26.25" customHeight="1" thickBot="1" x14ac:dyDescent="0.2">
      <c r="A6" s="998"/>
      <c r="B6" s="999"/>
      <c r="C6" s="999"/>
      <c r="D6" s="999"/>
      <c r="E6" s="999"/>
      <c r="F6" s="999"/>
      <c r="G6" s="999"/>
      <c r="H6" s="999"/>
      <c r="I6" s="999"/>
      <c r="J6" s="999"/>
      <c r="K6" s="999"/>
      <c r="L6" s="999"/>
      <c r="M6" s="999"/>
      <c r="N6" s="999"/>
      <c r="O6" s="999"/>
      <c r="P6" s="1000"/>
      <c r="Q6" s="1004"/>
      <c r="R6" s="1005"/>
      <c r="S6" s="1005"/>
      <c r="T6" s="1005"/>
      <c r="U6" s="1006"/>
      <c r="V6" s="1004"/>
      <c r="W6" s="1005"/>
      <c r="X6" s="1005"/>
      <c r="Y6" s="1005"/>
      <c r="Z6" s="1006"/>
      <c r="AA6" s="1004"/>
      <c r="AB6" s="1005"/>
      <c r="AC6" s="1005"/>
      <c r="AD6" s="1005"/>
      <c r="AE6" s="1005"/>
      <c r="AF6" s="1095"/>
      <c r="AG6" s="1005"/>
      <c r="AH6" s="1005"/>
      <c r="AI6" s="1005"/>
      <c r="AJ6" s="1016"/>
      <c r="AK6" s="1005"/>
      <c r="AL6" s="1005"/>
      <c r="AM6" s="1005"/>
      <c r="AN6" s="1005"/>
      <c r="AO6" s="1006"/>
      <c r="AP6" s="1004"/>
      <c r="AQ6" s="1005"/>
      <c r="AR6" s="1005"/>
      <c r="AS6" s="1005"/>
      <c r="AT6" s="1006"/>
      <c r="AU6" s="1004"/>
      <c r="AV6" s="1005"/>
      <c r="AW6" s="1005"/>
      <c r="AX6" s="1005"/>
      <c r="AY6" s="1016"/>
      <c r="AZ6" s="220"/>
      <c r="BA6" s="220"/>
      <c r="BB6" s="220"/>
      <c r="BC6" s="220"/>
      <c r="BD6" s="220"/>
      <c r="BE6" s="221"/>
      <c r="BF6" s="221"/>
      <c r="BG6" s="221"/>
      <c r="BH6" s="221"/>
      <c r="BI6" s="221"/>
      <c r="BJ6" s="221"/>
      <c r="BK6" s="221"/>
      <c r="BL6" s="221"/>
      <c r="BM6" s="221"/>
      <c r="BN6" s="221"/>
      <c r="BO6" s="221"/>
      <c r="BP6" s="221"/>
      <c r="BQ6" s="998"/>
      <c r="BR6" s="999"/>
      <c r="BS6" s="999"/>
      <c r="BT6" s="999"/>
      <c r="BU6" s="999"/>
      <c r="BV6" s="999"/>
      <c r="BW6" s="999"/>
      <c r="BX6" s="999"/>
      <c r="BY6" s="999"/>
      <c r="BZ6" s="999"/>
      <c r="CA6" s="999"/>
      <c r="CB6" s="999"/>
      <c r="CC6" s="999"/>
      <c r="CD6" s="999"/>
      <c r="CE6" s="999"/>
      <c r="CF6" s="999"/>
      <c r="CG6" s="1000"/>
      <c r="CH6" s="1004"/>
      <c r="CI6" s="1005"/>
      <c r="CJ6" s="1005"/>
      <c r="CK6" s="1005"/>
      <c r="CL6" s="1006"/>
      <c r="CM6" s="1004"/>
      <c r="CN6" s="1005"/>
      <c r="CO6" s="1005"/>
      <c r="CP6" s="1005"/>
      <c r="CQ6" s="1006"/>
      <c r="CR6" s="1004"/>
      <c r="CS6" s="1005"/>
      <c r="CT6" s="1005"/>
      <c r="CU6" s="1005"/>
      <c r="CV6" s="1006"/>
      <c r="CW6" s="1004"/>
      <c r="CX6" s="1005"/>
      <c r="CY6" s="1005"/>
      <c r="CZ6" s="1005"/>
      <c r="DA6" s="1006"/>
      <c r="DB6" s="1004"/>
      <c r="DC6" s="1005"/>
      <c r="DD6" s="1005"/>
      <c r="DE6" s="1005"/>
      <c r="DF6" s="1006"/>
      <c r="DG6" s="1087"/>
      <c r="DH6" s="1088"/>
      <c r="DI6" s="1088"/>
      <c r="DJ6" s="1088"/>
      <c r="DK6" s="1089"/>
      <c r="DL6" s="1087"/>
      <c r="DM6" s="1088"/>
      <c r="DN6" s="1088"/>
      <c r="DO6" s="1088"/>
      <c r="DP6" s="1089"/>
      <c r="DQ6" s="1004"/>
      <c r="DR6" s="1005"/>
      <c r="DS6" s="1005"/>
      <c r="DT6" s="1005"/>
      <c r="DU6" s="1006"/>
      <c r="DV6" s="1004"/>
      <c r="DW6" s="1005"/>
      <c r="DX6" s="1005"/>
      <c r="DY6" s="1005"/>
      <c r="DZ6" s="1016"/>
      <c r="EA6" s="222"/>
    </row>
    <row r="7" spans="1:131" s="223" customFormat="1" ht="26.25" customHeight="1" thickTop="1" x14ac:dyDescent="0.15">
      <c r="A7" s="224">
        <v>1</v>
      </c>
      <c r="B7" s="1047" t="s">
        <v>374</v>
      </c>
      <c r="C7" s="1048"/>
      <c r="D7" s="1048"/>
      <c r="E7" s="1048"/>
      <c r="F7" s="1048"/>
      <c r="G7" s="1048"/>
      <c r="H7" s="1048"/>
      <c r="I7" s="1048"/>
      <c r="J7" s="1048"/>
      <c r="K7" s="1048"/>
      <c r="L7" s="1048"/>
      <c r="M7" s="1048"/>
      <c r="N7" s="1048"/>
      <c r="O7" s="1048"/>
      <c r="P7" s="1049"/>
      <c r="Q7" s="1102">
        <v>56531</v>
      </c>
      <c r="R7" s="1103"/>
      <c r="S7" s="1103"/>
      <c r="T7" s="1103"/>
      <c r="U7" s="1103"/>
      <c r="V7" s="1103">
        <v>56139</v>
      </c>
      <c r="W7" s="1103"/>
      <c r="X7" s="1103"/>
      <c r="Y7" s="1103"/>
      <c r="Z7" s="1103"/>
      <c r="AA7" s="1103">
        <v>392</v>
      </c>
      <c r="AB7" s="1103"/>
      <c r="AC7" s="1103"/>
      <c r="AD7" s="1103"/>
      <c r="AE7" s="1104"/>
      <c r="AF7" s="1105">
        <v>307</v>
      </c>
      <c r="AG7" s="1106"/>
      <c r="AH7" s="1106"/>
      <c r="AI7" s="1106"/>
      <c r="AJ7" s="1107"/>
      <c r="AK7" s="1108">
        <v>1894</v>
      </c>
      <c r="AL7" s="1109"/>
      <c r="AM7" s="1109"/>
      <c r="AN7" s="1109"/>
      <c r="AO7" s="1109"/>
      <c r="AP7" s="1109">
        <v>54460</v>
      </c>
      <c r="AQ7" s="1109"/>
      <c r="AR7" s="1109"/>
      <c r="AS7" s="1109"/>
      <c r="AT7" s="1109"/>
      <c r="AU7" s="1110"/>
      <c r="AV7" s="1110"/>
      <c r="AW7" s="1110"/>
      <c r="AX7" s="1110"/>
      <c r="AY7" s="1111"/>
      <c r="AZ7" s="220"/>
      <c r="BA7" s="220"/>
      <c r="BB7" s="220"/>
      <c r="BC7" s="220"/>
      <c r="BD7" s="220"/>
      <c r="BE7" s="221"/>
      <c r="BF7" s="221"/>
      <c r="BG7" s="221"/>
      <c r="BH7" s="221"/>
      <c r="BI7" s="221"/>
      <c r="BJ7" s="221"/>
      <c r="BK7" s="221"/>
      <c r="BL7" s="221"/>
      <c r="BM7" s="221"/>
      <c r="BN7" s="221"/>
      <c r="BO7" s="221"/>
      <c r="BP7" s="221"/>
      <c r="BQ7" s="224">
        <v>1</v>
      </c>
      <c r="BR7" s="225"/>
      <c r="BS7" s="1099" t="s">
        <v>569</v>
      </c>
      <c r="BT7" s="1100"/>
      <c r="BU7" s="1100"/>
      <c r="BV7" s="1100"/>
      <c r="BW7" s="1100"/>
      <c r="BX7" s="1100"/>
      <c r="BY7" s="1100"/>
      <c r="BZ7" s="1100"/>
      <c r="CA7" s="1100"/>
      <c r="CB7" s="1100"/>
      <c r="CC7" s="1100"/>
      <c r="CD7" s="1100"/>
      <c r="CE7" s="1100"/>
      <c r="CF7" s="1100"/>
      <c r="CG7" s="1112"/>
      <c r="CH7" s="1096">
        <v>15</v>
      </c>
      <c r="CI7" s="1097"/>
      <c r="CJ7" s="1097"/>
      <c r="CK7" s="1097"/>
      <c r="CL7" s="1098"/>
      <c r="CM7" s="1096">
        <v>907</v>
      </c>
      <c r="CN7" s="1097"/>
      <c r="CO7" s="1097"/>
      <c r="CP7" s="1097"/>
      <c r="CQ7" s="1098"/>
      <c r="CR7" s="1096">
        <v>330</v>
      </c>
      <c r="CS7" s="1097"/>
      <c r="CT7" s="1097"/>
      <c r="CU7" s="1097"/>
      <c r="CV7" s="1098"/>
      <c r="CW7" s="1096" t="s">
        <v>585</v>
      </c>
      <c r="CX7" s="1097"/>
      <c r="CY7" s="1097"/>
      <c r="CZ7" s="1097"/>
      <c r="DA7" s="1098"/>
      <c r="DB7" s="1096">
        <v>128</v>
      </c>
      <c r="DC7" s="1097"/>
      <c r="DD7" s="1097"/>
      <c r="DE7" s="1097"/>
      <c r="DF7" s="1098"/>
      <c r="DG7" s="1096" t="s">
        <v>586</v>
      </c>
      <c r="DH7" s="1097"/>
      <c r="DI7" s="1097"/>
      <c r="DJ7" s="1097"/>
      <c r="DK7" s="1098"/>
      <c r="DL7" s="1096" t="s">
        <v>585</v>
      </c>
      <c r="DM7" s="1097"/>
      <c r="DN7" s="1097"/>
      <c r="DO7" s="1097"/>
      <c r="DP7" s="1098"/>
      <c r="DQ7" s="1096" t="s">
        <v>585</v>
      </c>
      <c r="DR7" s="1097"/>
      <c r="DS7" s="1097"/>
      <c r="DT7" s="1097"/>
      <c r="DU7" s="1098"/>
      <c r="DV7" s="1099"/>
      <c r="DW7" s="1100"/>
      <c r="DX7" s="1100"/>
      <c r="DY7" s="1100"/>
      <c r="DZ7" s="1101"/>
      <c r="EA7" s="222"/>
    </row>
    <row r="8" spans="1:131" s="223" customFormat="1" ht="26.25" customHeight="1" x14ac:dyDescent="0.15">
      <c r="A8" s="226">
        <v>2</v>
      </c>
      <c r="B8" s="1030" t="s">
        <v>375</v>
      </c>
      <c r="C8" s="1031"/>
      <c r="D8" s="1031"/>
      <c r="E8" s="1031"/>
      <c r="F8" s="1031"/>
      <c r="G8" s="1031"/>
      <c r="H8" s="1031"/>
      <c r="I8" s="1031"/>
      <c r="J8" s="1031"/>
      <c r="K8" s="1031"/>
      <c r="L8" s="1031"/>
      <c r="M8" s="1031"/>
      <c r="N8" s="1031"/>
      <c r="O8" s="1031"/>
      <c r="P8" s="1032"/>
      <c r="Q8" s="1038">
        <v>76</v>
      </c>
      <c r="R8" s="1039"/>
      <c r="S8" s="1039"/>
      <c r="T8" s="1039"/>
      <c r="U8" s="1039"/>
      <c r="V8" s="1039">
        <v>76</v>
      </c>
      <c r="W8" s="1039"/>
      <c r="X8" s="1039"/>
      <c r="Y8" s="1039"/>
      <c r="Z8" s="1039"/>
      <c r="AA8" s="1039">
        <v>0</v>
      </c>
      <c r="AB8" s="1039"/>
      <c r="AC8" s="1039"/>
      <c r="AD8" s="1039"/>
      <c r="AE8" s="1040"/>
      <c r="AF8" s="1035">
        <v>0</v>
      </c>
      <c r="AG8" s="1036"/>
      <c r="AH8" s="1036"/>
      <c r="AI8" s="1036"/>
      <c r="AJ8" s="1037"/>
      <c r="AK8" s="1080">
        <v>26</v>
      </c>
      <c r="AL8" s="1081"/>
      <c r="AM8" s="1081"/>
      <c r="AN8" s="1081"/>
      <c r="AO8" s="1081"/>
      <c r="AP8" s="1081">
        <v>0</v>
      </c>
      <c r="AQ8" s="1081"/>
      <c r="AR8" s="1081"/>
      <c r="AS8" s="1081"/>
      <c r="AT8" s="1081"/>
      <c r="AU8" s="1082"/>
      <c r="AV8" s="1082"/>
      <c r="AW8" s="1082"/>
      <c r="AX8" s="1082"/>
      <c r="AY8" s="1083"/>
      <c r="AZ8" s="220"/>
      <c r="BA8" s="220"/>
      <c r="BB8" s="220"/>
      <c r="BC8" s="220"/>
      <c r="BD8" s="220"/>
      <c r="BE8" s="221"/>
      <c r="BF8" s="221"/>
      <c r="BG8" s="221"/>
      <c r="BH8" s="221"/>
      <c r="BI8" s="221"/>
      <c r="BJ8" s="221"/>
      <c r="BK8" s="221"/>
      <c r="BL8" s="221"/>
      <c r="BM8" s="221"/>
      <c r="BN8" s="221"/>
      <c r="BO8" s="221"/>
      <c r="BP8" s="221"/>
      <c r="BQ8" s="226">
        <v>2</v>
      </c>
      <c r="BR8" s="227"/>
      <c r="BS8" s="992"/>
      <c r="BT8" s="993"/>
      <c r="BU8" s="993"/>
      <c r="BV8" s="993"/>
      <c r="BW8" s="993"/>
      <c r="BX8" s="993"/>
      <c r="BY8" s="993"/>
      <c r="BZ8" s="993"/>
      <c r="CA8" s="993"/>
      <c r="CB8" s="993"/>
      <c r="CC8" s="993"/>
      <c r="CD8" s="993"/>
      <c r="CE8" s="993"/>
      <c r="CF8" s="993"/>
      <c r="CG8" s="1014"/>
      <c r="CH8" s="989"/>
      <c r="CI8" s="990"/>
      <c r="CJ8" s="990"/>
      <c r="CK8" s="990"/>
      <c r="CL8" s="991"/>
      <c r="CM8" s="989"/>
      <c r="CN8" s="990"/>
      <c r="CO8" s="990"/>
      <c r="CP8" s="990"/>
      <c r="CQ8" s="991"/>
      <c r="CR8" s="989"/>
      <c r="CS8" s="990"/>
      <c r="CT8" s="990"/>
      <c r="CU8" s="990"/>
      <c r="CV8" s="991"/>
      <c r="CW8" s="989"/>
      <c r="CX8" s="990"/>
      <c r="CY8" s="990"/>
      <c r="CZ8" s="990"/>
      <c r="DA8" s="991"/>
      <c r="DB8" s="989"/>
      <c r="DC8" s="990"/>
      <c r="DD8" s="990"/>
      <c r="DE8" s="990"/>
      <c r="DF8" s="991"/>
      <c r="DG8" s="989"/>
      <c r="DH8" s="990"/>
      <c r="DI8" s="990"/>
      <c r="DJ8" s="990"/>
      <c r="DK8" s="991"/>
      <c r="DL8" s="989"/>
      <c r="DM8" s="990"/>
      <c r="DN8" s="990"/>
      <c r="DO8" s="990"/>
      <c r="DP8" s="991"/>
      <c r="DQ8" s="989"/>
      <c r="DR8" s="990"/>
      <c r="DS8" s="990"/>
      <c r="DT8" s="990"/>
      <c r="DU8" s="991"/>
      <c r="DV8" s="992"/>
      <c r="DW8" s="993"/>
      <c r="DX8" s="993"/>
      <c r="DY8" s="993"/>
      <c r="DZ8" s="994"/>
      <c r="EA8" s="222"/>
    </row>
    <row r="9" spans="1:131" s="223" customFormat="1" ht="26.25" customHeight="1" x14ac:dyDescent="0.15">
      <c r="A9" s="226">
        <v>3</v>
      </c>
      <c r="B9" s="1030"/>
      <c r="C9" s="1031"/>
      <c r="D9" s="1031"/>
      <c r="E9" s="1031"/>
      <c r="F9" s="1031"/>
      <c r="G9" s="1031"/>
      <c r="H9" s="1031"/>
      <c r="I9" s="1031"/>
      <c r="J9" s="1031"/>
      <c r="K9" s="1031"/>
      <c r="L9" s="1031"/>
      <c r="M9" s="1031"/>
      <c r="N9" s="1031"/>
      <c r="O9" s="1031"/>
      <c r="P9" s="1032"/>
      <c r="Q9" s="1038"/>
      <c r="R9" s="1039"/>
      <c r="S9" s="1039"/>
      <c r="T9" s="1039"/>
      <c r="U9" s="1039"/>
      <c r="V9" s="1039"/>
      <c r="W9" s="1039"/>
      <c r="X9" s="1039"/>
      <c r="Y9" s="1039"/>
      <c r="Z9" s="1039"/>
      <c r="AA9" s="1039"/>
      <c r="AB9" s="1039"/>
      <c r="AC9" s="1039"/>
      <c r="AD9" s="1039"/>
      <c r="AE9" s="1040"/>
      <c r="AF9" s="1035"/>
      <c r="AG9" s="1036"/>
      <c r="AH9" s="1036"/>
      <c r="AI9" s="1036"/>
      <c r="AJ9" s="1037"/>
      <c r="AK9" s="1080"/>
      <c r="AL9" s="1081"/>
      <c r="AM9" s="1081"/>
      <c r="AN9" s="1081"/>
      <c r="AO9" s="1081"/>
      <c r="AP9" s="1081"/>
      <c r="AQ9" s="1081"/>
      <c r="AR9" s="1081"/>
      <c r="AS9" s="1081"/>
      <c r="AT9" s="1081"/>
      <c r="AU9" s="1082"/>
      <c r="AV9" s="1082"/>
      <c r="AW9" s="1082"/>
      <c r="AX9" s="1082"/>
      <c r="AY9" s="1083"/>
      <c r="AZ9" s="220"/>
      <c r="BA9" s="220"/>
      <c r="BB9" s="220"/>
      <c r="BC9" s="220"/>
      <c r="BD9" s="220"/>
      <c r="BE9" s="221"/>
      <c r="BF9" s="221"/>
      <c r="BG9" s="221"/>
      <c r="BH9" s="221"/>
      <c r="BI9" s="221"/>
      <c r="BJ9" s="221"/>
      <c r="BK9" s="221"/>
      <c r="BL9" s="221"/>
      <c r="BM9" s="221"/>
      <c r="BN9" s="221"/>
      <c r="BO9" s="221"/>
      <c r="BP9" s="221"/>
      <c r="BQ9" s="226">
        <v>3</v>
      </c>
      <c r="BR9" s="227"/>
      <c r="BS9" s="992"/>
      <c r="BT9" s="993"/>
      <c r="BU9" s="993"/>
      <c r="BV9" s="993"/>
      <c r="BW9" s="993"/>
      <c r="BX9" s="993"/>
      <c r="BY9" s="993"/>
      <c r="BZ9" s="993"/>
      <c r="CA9" s="993"/>
      <c r="CB9" s="993"/>
      <c r="CC9" s="993"/>
      <c r="CD9" s="993"/>
      <c r="CE9" s="993"/>
      <c r="CF9" s="993"/>
      <c r="CG9" s="1014"/>
      <c r="CH9" s="989"/>
      <c r="CI9" s="990"/>
      <c r="CJ9" s="990"/>
      <c r="CK9" s="990"/>
      <c r="CL9" s="991"/>
      <c r="CM9" s="989"/>
      <c r="CN9" s="990"/>
      <c r="CO9" s="990"/>
      <c r="CP9" s="990"/>
      <c r="CQ9" s="991"/>
      <c r="CR9" s="989"/>
      <c r="CS9" s="990"/>
      <c r="CT9" s="990"/>
      <c r="CU9" s="990"/>
      <c r="CV9" s="991"/>
      <c r="CW9" s="989"/>
      <c r="CX9" s="990"/>
      <c r="CY9" s="990"/>
      <c r="CZ9" s="990"/>
      <c r="DA9" s="991"/>
      <c r="DB9" s="989"/>
      <c r="DC9" s="990"/>
      <c r="DD9" s="990"/>
      <c r="DE9" s="990"/>
      <c r="DF9" s="991"/>
      <c r="DG9" s="989"/>
      <c r="DH9" s="990"/>
      <c r="DI9" s="990"/>
      <c r="DJ9" s="990"/>
      <c r="DK9" s="991"/>
      <c r="DL9" s="989"/>
      <c r="DM9" s="990"/>
      <c r="DN9" s="990"/>
      <c r="DO9" s="990"/>
      <c r="DP9" s="991"/>
      <c r="DQ9" s="989"/>
      <c r="DR9" s="990"/>
      <c r="DS9" s="990"/>
      <c r="DT9" s="990"/>
      <c r="DU9" s="991"/>
      <c r="DV9" s="992"/>
      <c r="DW9" s="993"/>
      <c r="DX9" s="993"/>
      <c r="DY9" s="993"/>
      <c r="DZ9" s="994"/>
      <c r="EA9" s="222"/>
    </row>
    <row r="10" spans="1:131" s="223" customFormat="1" ht="26.25" customHeight="1" x14ac:dyDescent="0.15">
      <c r="A10" s="226">
        <v>4</v>
      </c>
      <c r="B10" s="1030"/>
      <c r="C10" s="1031"/>
      <c r="D10" s="1031"/>
      <c r="E10" s="1031"/>
      <c r="F10" s="1031"/>
      <c r="G10" s="1031"/>
      <c r="H10" s="1031"/>
      <c r="I10" s="1031"/>
      <c r="J10" s="1031"/>
      <c r="K10" s="1031"/>
      <c r="L10" s="1031"/>
      <c r="M10" s="1031"/>
      <c r="N10" s="1031"/>
      <c r="O10" s="1031"/>
      <c r="P10" s="1032"/>
      <c r="Q10" s="1038"/>
      <c r="R10" s="1039"/>
      <c r="S10" s="1039"/>
      <c r="T10" s="1039"/>
      <c r="U10" s="1039"/>
      <c r="V10" s="1039"/>
      <c r="W10" s="1039"/>
      <c r="X10" s="1039"/>
      <c r="Y10" s="1039"/>
      <c r="Z10" s="1039"/>
      <c r="AA10" s="1039"/>
      <c r="AB10" s="1039"/>
      <c r="AC10" s="1039"/>
      <c r="AD10" s="1039"/>
      <c r="AE10" s="1040"/>
      <c r="AF10" s="1035"/>
      <c r="AG10" s="1036"/>
      <c r="AH10" s="1036"/>
      <c r="AI10" s="1036"/>
      <c r="AJ10" s="1037"/>
      <c r="AK10" s="1080"/>
      <c r="AL10" s="1081"/>
      <c r="AM10" s="1081"/>
      <c r="AN10" s="1081"/>
      <c r="AO10" s="1081"/>
      <c r="AP10" s="1081"/>
      <c r="AQ10" s="1081"/>
      <c r="AR10" s="1081"/>
      <c r="AS10" s="1081"/>
      <c r="AT10" s="1081"/>
      <c r="AU10" s="1082"/>
      <c r="AV10" s="1082"/>
      <c r="AW10" s="1082"/>
      <c r="AX10" s="1082"/>
      <c r="AY10" s="1083"/>
      <c r="AZ10" s="220"/>
      <c r="BA10" s="220"/>
      <c r="BB10" s="220"/>
      <c r="BC10" s="220"/>
      <c r="BD10" s="220"/>
      <c r="BE10" s="221"/>
      <c r="BF10" s="221"/>
      <c r="BG10" s="221"/>
      <c r="BH10" s="221"/>
      <c r="BI10" s="221"/>
      <c r="BJ10" s="221"/>
      <c r="BK10" s="221"/>
      <c r="BL10" s="221"/>
      <c r="BM10" s="221"/>
      <c r="BN10" s="221"/>
      <c r="BO10" s="221"/>
      <c r="BP10" s="221"/>
      <c r="BQ10" s="226">
        <v>4</v>
      </c>
      <c r="BR10" s="227"/>
      <c r="BS10" s="992"/>
      <c r="BT10" s="993"/>
      <c r="BU10" s="993"/>
      <c r="BV10" s="993"/>
      <c r="BW10" s="993"/>
      <c r="BX10" s="993"/>
      <c r="BY10" s="993"/>
      <c r="BZ10" s="993"/>
      <c r="CA10" s="993"/>
      <c r="CB10" s="993"/>
      <c r="CC10" s="993"/>
      <c r="CD10" s="993"/>
      <c r="CE10" s="993"/>
      <c r="CF10" s="993"/>
      <c r="CG10" s="1014"/>
      <c r="CH10" s="989"/>
      <c r="CI10" s="990"/>
      <c r="CJ10" s="990"/>
      <c r="CK10" s="990"/>
      <c r="CL10" s="991"/>
      <c r="CM10" s="989"/>
      <c r="CN10" s="990"/>
      <c r="CO10" s="990"/>
      <c r="CP10" s="990"/>
      <c r="CQ10" s="991"/>
      <c r="CR10" s="989"/>
      <c r="CS10" s="990"/>
      <c r="CT10" s="990"/>
      <c r="CU10" s="990"/>
      <c r="CV10" s="991"/>
      <c r="CW10" s="989"/>
      <c r="CX10" s="990"/>
      <c r="CY10" s="990"/>
      <c r="CZ10" s="990"/>
      <c r="DA10" s="991"/>
      <c r="DB10" s="989"/>
      <c r="DC10" s="990"/>
      <c r="DD10" s="990"/>
      <c r="DE10" s="990"/>
      <c r="DF10" s="991"/>
      <c r="DG10" s="989"/>
      <c r="DH10" s="990"/>
      <c r="DI10" s="990"/>
      <c r="DJ10" s="990"/>
      <c r="DK10" s="991"/>
      <c r="DL10" s="989"/>
      <c r="DM10" s="990"/>
      <c r="DN10" s="990"/>
      <c r="DO10" s="990"/>
      <c r="DP10" s="991"/>
      <c r="DQ10" s="989"/>
      <c r="DR10" s="990"/>
      <c r="DS10" s="990"/>
      <c r="DT10" s="990"/>
      <c r="DU10" s="991"/>
      <c r="DV10" s="992"/>
      <c r="DW10" s="993"/>
      <c r="DX10" s="993"/>
      <c r="DY10" s="993"/>
      <c r="DZ10" s="994"/>
      <c r="EA10" s="222"/>
    </row>
    <row r="11" spans="1:131" s="223" customFormat="1" ht="26.25" customHeight="1" x14ac:dyDescent="0.15">
      <c r="A11" s="226">
        <v>5</v>
      </c>
      <c r="B11" s="1030"/>
      <c r="C11" s="1031"/>
      <c r="D11" s="1031"/>
      <c r="E11" s="1031"/>
      <c r="F11" s="1031"/>
      <c r="G11" s="1031"/>
      <c r="H11" s="1031"/>
      <c r="I11" s="1031"/>
      <c r="J11" s="1031"/>
      <c r="K11" s="1031"/>
      <c r="L11" s="1031"/>
      <c r="M11" s="1031"/>
      <c r="N11" s="1031"/>
      <c r="O11" s="1031"/>
      <c r="P11" s="1032"/>
      <c r="Q11" s="1038"/>
      <c r="R11" s="1039"/>
      <c r="S11" s="1039"/>
      <c r="T11" s="1039"/>
      <c r="U11" s="1039"/>
      <c r="V11" s="1039"/>
      <c r="W11" s="1039"/>
      <c r="X11" s="1039"/>
      <c r="Y11" s="1039"/>
      <c r="Z11" s="1039"/>
      <c r="AA11" s="1039"/>
      <c r="AB11" s="1039"/>
      <c r="AC11" s="1039"/>
      <c r="AD11" s="1039"/>
      <c r="AE11" s="1040"/>
      <c r="AF11" s="1035"/>
      <c r="AG11" s="1036"/>
      <c r="AH11" s="1036"/>
      <c r="AI11" s="1036"/>
      <c r="AJ11" s="1037"/>
      <c r="AK11" s="1080"/>
      <c r="AL11" s="1081"/>
      <c r="AM11" s="1081"/>
      <c r="AN11" s="1081"/>
      <c r="AO11" s="1081"/>
      <c r="AP11" s="1081"/>
      <c r="AQ11" s="1081"/>
      <c r="AR11" s="1081"/>
      <c r="AS11" s="1081"/>
      <c r="AT11" s="1081"/>
      <c r="AU11" s="1082"/>
      <c r="AV11" s="1082"/>
      <c r="AW11" s="1082"/>
      <c r="AX11" s="1082"/>
      <c r="AY11" s="1083"/>
      <c r="AZ11" s="220"/>
      <c r="BA11" s="220"/>
      <c r="BB11" s="220"/>
      <c r="BC11" s="220"/>
      <c r="BD11" s="220"/>
      <c r="BE11" s="221"/>
      <c r="BF11" s="221"/>
      <c r="BG11" s="221"/>
      <c r="BH11" s="221"/>
      <c r="BI11" s="221"/>
      <c r="BJ11" s="221"/>
      <c r="BK11" s="221"/>
      <c r="BL11" s="221"/>
      <c r="BM11" s="221"/>
      <c r="BN11" s="221"/>
      <c r="BO11" s="221"/>
      <c r="BP11" s="221"/>
      <c r="BQ11" s="226">
        <v>5</v>
      </c>
      <c r="BR11" s="227"/>
      <c r="BS11" s="992"/>
      <c r="BT11" s="993"/>
      <c r="BU11" s="993"/>
      <c r="BV11" s="993"/>
      <c r="BW11" s="993"/>
      <c r="BX11" s="993"/>
      <c r="BY11" s="993"/>
      <c r="BZ11" s="993"/>
      <c r="CA11" s="993"/>
      <c r="CB11" s="993"/>
      <c r="CC11" s="993"/>
      <c r="CD11" s="993"/>
      <c r="CE11" s="993"/>
      <c r="CF11" s="993"/>
      <c r="CG11" s="1014"/>
      <c r="CH11" s="989"/>
      <c r="CI11" s="990"/>
      <c r="CJ11" s="990"/>
      <c r="CK11" s="990"/>
      <c r="CL11" s="991"/>
      <c r="CM11" s="989"/>
      <c r="CN11" s="990"/>
      <c r="CO11" s="990"/>
      <c r="CP11" s="990"/>
      <c r="CQ11" s="991"/>
      <c r="CR11" s="989"/>
      <c r="CS11" s="990"/>
      <c r="CT11" s="990"/>
      <c r="CU11" s="990"/>
      <c r="CV11" s="991"/>
      <c r="CW11" s="989"/>
      <c r="CX11" s="990"/>
      <c r="CY11" s="990"/>
      <c r="CZ11" s="990"/>
      <c r="DA11" s="991"/>
      <c r="DB11" s="989"/>
      <c r="DC11" s="990"/>
      <c r="DD11" s="990"/>
      <c r="DE11" s="990"/>
      <c r="DF11" s="991"/>
      <c r="DG11" s="989"/>
      <c r="DH11" s="990"/>
      <c r="DI11" s="990"/>
      <c r="DJ11" s="990"/>
      <c r="DK11" s="991"/>
      <c r="DL11" s="989"/>
      <c r="DM11" s="990"/>
      <c r="DN11" s="990"/>
      <c r="DO11" s="990"/>
      <c r="DP11" s="991"/>
      <c r="DQ11" s="989"/>
      <c r="DR11" s="990"/>
      <c r="DS11" s="990"/>
      <c r="DT11" s="990"/>
      <c r="DU11" s="991"/>
      <c r="DV11" s="992"/>
      <c r="DW11" s="993"/>
      <c r="DX11" s="993"/>
      <c r="DY11" s="993"/>
      <c r="DZ11" s="994"/>
      <c r="EA11" s="222"/>
    </row>
    <row r="12" spans="1:131" s="223" customFormat="1" ht="26.25" customHeight="1" x14ac:dyDescent="0.15">
      <c r="A12" s="226">
        <v>6</v>
      </c>
      <c r="B12" s="1030"/>
      <c r="C12" s="1031"/>
      <c r="D12" s="1031"/>
      <c r="E12" s="1031"/>
      <c r="F12" s="1031"/>
      <c r="G12" s="1031"/>
      <c r="H12" s="1031"/>
      <c r="I12" s="1031"/>
      <c r="J12" s="1031"/>
      <c r="K12" s="1031"/>
      <c r="L12" s="1031"/>
      <c r="M12" s="1031"/>
      <c r="N12" s="1031"/>
      <c r="O12" s="1031"/>
      <c r="P12" s="1032"/>
      <c r="Q12" s="1038"/>
      <c r="R12" s="1039"/>
      <c r="S12" s="1039"/>
      <c r="T12" s="1039"/>
      <c r="U12" s="1039"/>
      <c r="V12" s="1039"/>
      <c r="W12" s="1039"/>
      <c r="X12" s="1039"/>
      <c r="Y12" s="1039"/>
      <c r="Z12" s="1039"/>
      <c r="AA12" s="1039"/>
      <c r="AB12" s="1039"/>
      <c r="AC12" s="1039"/>
      <c r="AD12" s="1039"/>
      <c r="AE12" s="1040"/>
      <c r="AF12" s="1035"/>
      <c r="AG12" s="1036"/>
      <c r="AH12" s="1036"/>
      <c r="AI12" s="1036"/>
      <c r="AJ12" s="1037"/>
      <c r="AK12" s="1080"/>
      <c r="AL12" s="1081"/>
      <c r="AM12" s="1081"/>
      <c r="AN12" s="1081"/>
      <c r="AO12" s="1081"/>
      <c r="AP12" s="1081"/>
      <c r="AQ12" s="1081"/>
      <c r="AR12" s="1081"/>
      <c r="AS12" s="1081"/>
      <c r="AT12" s="1081"/>
      <c r="AU12" s="1082"/>
      <c r="AV12" s="1082"/>
      <c r="AW12" s="1082"/>
      <c r="AX12" s="1082"/>
      <c r="AY12" s="1083"/>
      <c r="AZ12" s="220"/>
      <c r="BA12" s="220"/>
      <c r="BB12" s="220"/>
      <c r="BC12" s="220"/>
      <c r="BD12" s="220"/>
      <c r="BE12" s="221"/>
      <c r="BF12" s="221"/>
      <c r="BG12" s="221"/>
      <c r="BH12" s="221"/>
      <c r="BI12" s="221"/>
      <c r="BJ12" s="221"/>
      <c r="BK12" s="221"/>
      <c r="BL12" s="221"/>
      <c r="BM12" s="221"/>
      <c r="BN12" s="221"/>
      <c r="BO12" s="221"/>
      <c r="BP12" s="221"/>
      <c r="BQ12" s="226">
        <v>6</v>
      </c>
      <c r="BR12" s="227"/>
      <c r="BS12" s="992"/>
      <c r="BT12" s="993"/>
      <c r="BU12" s="993"/>
      <c r="BV12" s="993"/>
      <c r="BW12" s="993"/>
      <c r="BX12" s="993"/>
      <c r="BY12" s="993"/>
      <c r="BZ12" s="993"/>
      <c r="CA12" s="993"/>
      <c r="CB12" s="993"/>
      <c r="CC12" s="993"/>
      <c r="CD12" s="993"/>
      <c r="CE12" s="993"/>
      <c r="CF12" s="993"/>
      <c r="CG12" s="1014"/>
      <c r="CH12" s="989"/>
      <c r="CI12" s="990"/>
      <c r="CJ12" s="990"/>
      <c r="CK12" s="990"/>
      <c r="CL12" s="991"/>
      <c r="CM12" s="989"/>
      <c r="CN12" s="990"/>
      <c r="CO12" s="990"/>
      <c r="CP12" s="990"/>
      <c r="CQ12" s="991"/>
      <c r="CR12" s="989"/>
      <c r="CS12" s="990"/>
      <c r="CT12" s="990"/>
      <c r="CU12" s="990"/>
      <c r="CV12" s="991"/>
      <c r="CW12" s="989"/>
      <c r="CX12" s="990"/>
      <c r="CY12" s="990"/>
      <c r="CZ12" s="990"/>
      <c r="DA12" s="991"/>
      <c r="DB12" s="989"/>
      <c r="DC12" s="990"/>
      <c r="DD12" s="990"/>
      <c r="DE12" s="990"/>
      <c r="DF12" s="991"/>
      <c r="DG12" s="989"/>
      <c r="DH12" s="990"/>
      <c r="DI12" s="990"/>
      <c r="DJ12" s="990"/>
      <c r="DK12" s="991"/>
      <c r="DL12" s="989"/>
      <c r="DM12" s="990"/>
      <c r="DN12" s="990"/>
      <c r="DO12" s="990"/>
      <c r="DP12" s="991"/>
      <c r="DQ12" s="989"/>
      <c r="DR12" s="990"/>
      <c r="DS12" s="990"/>
      <c r="DT12" s="990"/>
      <c r="DU12" s="991"/>
      <c r="DV12" s="992"/>
      <c r="DW12" s="993"/>
      <c r="DX12" s="993"/>
      <c r="DY12" s="993"/>
      <c r="DZ12" s="994"/>
      <c r="EA12" s="222"/>
    </row>
    <row r="13" spans="1:131" s="223" customFormat="1" ht="26.25" customHeight="1" x14ac:dyDescent="0.15">
      <c r="A13" s="226">
        <v>7</v>
      </c>
      <c r="B13" s="1030"/>
      <c r="C13" s="1031"/>
      <c r="D13" s="1031"/>
      <c r="E13" s="1031"/>
      <c r="F13" s="1031"/>
      <c r="G13" s="1031"/>
      <c r="H13" s="1031"/>
      <c r="I13" s="1031"/>
      <c r="J13" s="1031"/>
      <c r="K13" s="1031"/>
      <c r="L13" s="1031"/>
      <c r="M13" s="1031"/>
      <c r="N13" s="1031"/>
      <c r="O13" s="1031"/>
      <c r="P13" s="1032"/>
      <c r="Q13" s="1038"/>
      <c r="R13" s="1039"/>
      <c r="S13" s="1039"/>
      <c r="T13" s="1039"/>
      <c r="U13" s="1039"/>
      <c r="V13" s="1039"/>
      <c r="W13" s="1039"/>
      <c r="X13" s="1039"/>
      <c r="Y13" s="1039"/>
      <c r="Z13" s="1039"/>
      <c r="AA13" s="1039"/>
      <c r="AB13" s="1039"/>
      <c r="AC13" s="1039"/>
      <c r="AD13" s="1039"/>
      <c r="AE13" s="1040"/>
      <c r="AF13" s="1035"/>
      <c r="AG13" s="1036"/>
      <c r="AH13" s="1036"/>
      <c r="AI13" s="1036"/>
      <c r="AJ13" s="1037"/>
      <c r="AK13" s="1080"/>
      <c r="AL13" s="1081"/>
      <c r="AM13" s="1081"/>
      <c r="AN13" s="1081"/>
      <c r="AO13" s="1081"/>
      <c r="AP13" s="1081"/>
      <c r="AQ13" s="1081"/>
      <c r="AR13" s="1081"/>
      <c r="AS13" s="1081"/>
      <c r="AT13" s="1081"/>
      <c r="AU13" s="1082"/>
      <c r="AV13" s="1082"/>
      <c r="AW13" s="1082"/>
      <c r="AX13" s="1082"/>
      <c r="AY13" s="1083"/>
      <c r="AZ13" s="220"/>
      <c r="BA13" s="220"/>
      <c r="BB13" s="220"/>
      <c r="BC13" s="220"/>
      <c r="BD13" s="220"/>
      <c r="BE13" s="221"/>
      <c r="BF13" s="221"/>
      <c r="BG13" s="221"/>
      <c r="BH13" s="221"/>
      <c r="BI13" s="221"/>
      <c r="BJ13" s="221"/>
      <c r="BK13" s="221"/>
      <c r="BL13" s="221"/>
      <c r="BM13" s="221"/>
      <c r="BN13" s="221"/>
      <c r="BO13" s="221"/>
      <c r="BP13" s="221"/>
      <c r="BQ13" s="226">
        <v>7</v>
      </c>
      <c r="BR13" s="227"/>
      <c r="BS13" s="992"/>
      <c r="BT13" s="993"/>
      <c r="BU13" s="993"/>
      <c r="BV13" s="993"/>
      <c r="BW13" s="993"/>
      <c r="BX13" s="993"/>
      <c r="BY13" s="993"/>
      <c r="BZ13" s="993"/>
      <c r="CA13" s="993"/>
      <c r="CB13" s="993"/>
      <c r="CC13" s="993"/>
      <c r="CD13" s="993"/>
      <c r="CE13" s="993"/>
      <c r="CF13" s="993"/>
      <c r="CG13" s="1014"/>
      <c r="CH13" s="989"/>
      <c r="CI13" s="990"/>
      <c r="CJ13" s="990"/>
      <c r="CK13" s="990"/>
      <c r="CL13" s="991"/>
      <c r="CM13" s="989"/>
      <c r="CN13" s="990"/>
      <c r="CO13" s="990"/>
      <c r="CP13" s="990"/>
      <c r="CQ13" s="991"/>
      <c r="CR13" s="989"/>
      <c r="CS13" s="990"/>
      <c r="CT13" s="990"/>
      <c r="CU13" s="990"/>
      <c r="CV13" s="991"/>
      <c r="CW13" s="989"/>
      <c r="CX13" s="990"/>
      <c r="CY13" s="990"/>
      <c r="CZ13" s="990"/>
      <c r="DA13" s="991"/>
      <c r="DB13" s="989"/>
      <c r="DC13" s="990"/>
      <c r="DD13" s="990"/>
      <c r="DE13" s="990"/>
      <c r="DF13" s="991"/>
      <c r="DG13" s="989"/>
      <c r="DH13" s="990"/>
      <c r="DI13" s="990"/>
      <c r="DJ13" s="990"/>
      <c r="DK13" s="991"/>
      <c r="DL13" s="989"/>
      <c r="DM13" s="990"/>
      <c r="DN13" s="990"/>
      <c r="DO13" s="990"/>
      <c r="DP13" s="991"/>
      <c r="DQ13" s="989"/>
      <c r="DR13" s="990"/>
      <c r="DS13" s="990"/>
      <c r="DT13" s="990"/>
      <c r="DU13" s="991"/>
      <c r="DV13" s="992"/>
      <c r="DW13" s="993"/>
      <c r="DX13" s="993"/>
      <c r="DY13" s="993"/>
      <c r="DZ13" s="994"/>
      <c r="EA13" s="222"/>
    </row>
    <row r="14" spans="1:131" s="223" customFormat="1" ht="26.25" customHeight="1" x14ac:dyDescent="0.15">
      <c r="A14" s="226">
        <v>8</v>
      </c>
      <c r="B14" s="1030"/>
      <c r="C14" s="1031"/>
      <c r="D14" s="1031"/>
      <c r="E14" s="1031"/>
      <c r="F14" s="1031"/>
      <c r="G14" s="1031"/>
      <c r="H14" s="1031"/>
      <c r="I14" s="1031"/>
      <c r="J14" s="1031"/>
      <c r="K14" s="1031"/>
      <c r="L14" s="1031"/>
      <c r="M14" s="1031"/>
      <c r="N14" s="1031"/>
      <c r="O14" s="1031"/>
      <c r="P14" s="1032"/>
      <c r="Q14" s="1038"/>
      <c r="R14" s="1039"/>
      <c r="S14" s="1039"/>
      <c r="T14" s="1039"/>
      <c r="U14" s="1039"/>
      <c r="V14" s="1039"/>
      <c r="W14" s="1039"/>
      <c r="X14" s="1039"/>
      <c r="Y14" s="1039"/>
      <c r="Z14" s="1039"/>
      <c r="AA14" s="1039"/>
      <c r="AB14" s="1039"/>
      <c r="AC14" s="1039"/>
      <c r="AD14" s="1039"/>
      <c r="AE14" s="1040"/>
      <c r="AF14" s="1035"/>
      <c r="AG14" s="1036"/>
      <c r="AH14" s="1036"/>
      <c r="AI14" s="1036"/>
      <c r="AJ14" s="1037"/>
      <c r="AK14" s="1080"/>
      <c r="AL14" s="1081"/>
      <c r="AM14" s="1081"/>
      <c r="AN14" s="1081"/>
      <c r="AO14" s="1081"/>
      <c r="AP14" s="1081"/>
      <c r="AQ14" s="1081"/>
      <c r="AR14" s="1081"/>
      <c r="AS14" s="1081"/>
      <c r="AT14" s="1081"/>
      <c r="AU14" s="1082"/>
      <c r="AV14" s="1082"/>
      <c r="AW14" s="1082"/>
      <c r="AX14" s="1082"/>
      <c r="AY14" s="1083"/>
      <c r="AZ14" s="220"/>
      <c r="BA14" s="220"/>
      <c r="BB14" s="220"/>
      <c r="BC14" s="220"/>
      <c r="BD14" s="220"/>
      <c r="BE14" s="221"/>
      <c r="BF14" s="221"/>
      <c r="BG14" s="221"/>
      <c r="BH14" s="221"/>
      <c r="BI14" s="221"/>
      <c r="BJ14" s="221"/>
      <c r="BK14" s="221"/>
      <c r="BL14" s="221"/>
      <c r="BM14" s="221"/>
      <c r="BN14" s="221"/>
      <c r="BO14" s="221"/>
      <c r="BP14" s="221"/>
      <c r="BQ14" s="226">
        <v>8</v>
      </c>
      <c r="BR14" s="227"/>
      <c r="BS14" s="992"/>
      <c r="BT14" s="993"/>
      <c r="BU14" s="993"/>
      <c r="BV14" s="993"/>
      <c r="BW14" s="993"/>
      <c r="BX14" s="993"/>
      <c r="BY14" s="993"/>
      <c r="BZ14" s="993"/>
      <c r="CA14" s="993"/>
      <c r="CB14" s="993"/>
      <c r="CC14" s="993"/>
      <c r="CD14" s="993"/>
      <c r="CE14" s="993"/>
      <c r="CF14" s="993"/>
      <c r="CG14" s="1014"/>
      <c r="CH14" s="989"/>
      <c r="CI14" s="990"/>
      <c r="CJ14" s="990"/>
      <c r="CK14" s="990"/>
      <c r="CL14" s="991"/>
      <c r="CM14" s="989"/>
      <c r="CN14" s="990"/>
      <c r="CO14" s="990"/>
      <c r="CP14" s="990"/>
      <c r="CQ14" s="991"/>
      <c r="CR14" s="989"/>
      <c r="CS14" s="990"/>
      <c r="CT14" s="990"/>
      <c r="CU14" s="990"/>
      <c r="CV14" s="991"/>
      <c r="CW14" s="989"/>
      <c r="CX14" s="990"/>
      <c r="CY14" s="990"/>
      <c r="CZ14" s="990"/>
      <c r="DA14" s="991"/>
      <c r="DB14" s="989"/>
      <c r="DC14" s="990"/>
      <c r="DD14" s="990"/>
      <c r="DE14" s="990"/>
      <c r="DF14" s="991"/>
      <c r="DG14" s="989"/>
      <c r="DH14" s="990"/>
      <c r="DI14" s="990"/>
      <c r="DJ14" s="990"/>
      <c r="DK14" s="991"/>
      <c r="DL14" s="989"/>
      <c r="DM14" s="990"/>
      <c r="DN14" s="990"/>
      <c r="DO14" s="990"/>
      <c r="DP14" s="991"/>
      <c r="DQ14" s="989"/>
      <c r="DR14" s="990"/>
      <c r="DS14" s="990"/>
      <c r="DT14" s="990"/>
      <c r="DU14" s="991"/>
      <c r="DV14" s="992"/>
      <c r="DW14" s="993"/>
      <c r="DX14" s="993"/>
      <c r="DY14" s="993"/>
      <c r="DZ14" s="994"/>
      <c r="EA14" s="222"/>
    </row>
    <row r="15" spans="1:131" s="223" customFormat="1" ht="26.25" customHeight="1" x14ac:dyDescent="0.15">
      <c r="A15" s="226">
        <v>9</v>
      </c>
      <c r="B15" s="1030"/>
      <c r="C15" s="1031"/>
      <c r="D15" s="1031"/>
      <c r="E15" s="1031"/>
      <c r="F15" s="1031"/>
      <c r="G15" s="1031"/>
      <c r="H15" s="1031"/>
      <c r="I15" s="1031"/>
      <c r="J15" s="1031"/>
      <c r="K15" s="1031"/>
      <c r="L15" s="1031"/>
      <c r="M15" s="1031"/>
      <c r="N15" s="1031"/>
      <c r="O15" s="1031"/>
      <c r="P15" s="1032"/>
      <c r="Q15" s="1038"/>
      <c r="R15" s="1039"/>
      <c r="S15" s="1039"/>
      <c r="T15" s="1039"/>
      <c r="U15" s="1039"/>
      <c r="V15" s="1039"/>
      <c r="W15" s="1039"/>
      <c r="X15" s="1039"/>
      <c r="Y15" s="1039"/>
      <c r="Z15" s="1039"/>
      <c r="AA15" s="1039"/>
      <c r="AB15" s="1039"/>
      <c r="AC15" s="1039"/>
      <c r="AD15" s="1039"/>
      <c r="AE15" s="1040"/>
      <c r="AF15" s="1035"/>
      <c r="AG15" s="1036"/>
      <c r="AH15" s="1036"/>
      <c r="AI15" s="1036"/>
      <c r="AJ15" s="1037"/>
      <c r="AK15" s="1080"/>
      <c r="AL15" s="1081"/>
      <c r="AM15" s="1081"/>
      <c r="AN15" s="1081"/>
      <c r="AO15" s="1081"/>
      <c r="AP15" s="1081"/>
      <c r="AQ15" s="1081"/>
      <c r="AR15" s="1081"/>
      <c r="AS15" s="1081"/>
      <c r="AT15" s="1081"/>
      <c r="AU15" s="1082"/>
      <c r="AV15" s="1082"/>
      <c r="AW15" s="1082"/>
      <c r="AX15" s="1082"/>
      <c r="AY15" s="1083"/>
      <c r="AZ15" s="220"/>
      <c r="BA15" s="220"/>
      <c r="BB15" s="220"/>
      <c r="BC15" s="220"/>
      <c r="BD15" s="220"/>
      <c r="BE15" s="221"/>
      <c r="BF15" s="221"/>
      <c r="BG15" s="221"/>
      <c r="BH15" s="221"/>
      <c r="BI15" s="221"/>
      <c r="BJ15" s="221"/>
      <c r="BK15" s="221"/>
      <c r="BL15" s="221"/>
      <c r="BM15" s="221"/>
      <c r="BN15" s="221"/>
      <c r="BO15" s="221"/>
      <c r="BP15" s="221"/>
      <c r="BQ15" s="226">
        <v>9</v>
      </c>
      <c r="BR15" s="227"/>
      <c r="BS15" s="992"/>
      <c r="BT15" s="993"/>
      <c r="BU15" s="993"/>
      <c r="BV15" s="993"/>
      <c r="BW15" s="993"/>
      <c r="BX15" s="993"/>
      <c r="BY15" s="993"/>
      <c r="BZ15" s="993"/>
      <c r="CA15" s="993"/>
      <c r="CB15" s="993"/>
      <c r="CC15" s="993"/>
      <c r="CD15" s="993"/>
      <c r="CE15" s="993"/>
      <c r="CF15" s="993"/>
      <c r="CG15" s="1014"/>
      <c r="CH15" s="989"/>
      <c r="CI15" s="990"/>
      <c r="CJ15" s="990"/>
      <c r="CK15" s="990"/>
      <c r="CL15" s="991"/>
      <c r="CM15" s="989"/>
      <c r="CN15" s="990"/>
      <c r="CO15" s="990"/>
      <c r="CP15" s="990"/>
      <c r="CQ15" s="991"/>
      <c r="CR15" s="989"/>
      <c r="CS15" s="990"/>
      <c r="CT15" s="990"/>
      <c r="CU15" s="990"/>
      <c r="CV15" s="991"/>
      <c r="CW15" s="989"/>
      <c r="CX15" s="990"/>
      <c r="CY15" s="990"/>
      <c r="CZ15" s="990"/>
      <c r="DA15" s="991"/>
      <c r="DB15" s="989"/>
      <c r="DC15" s="990"/>
      <c r="DD15" s="990"/>
      <c r="DE15" s="990"/>
      <c r="DF15" s="991"/>
      <c r="DG15" s="989"/>
      <c r="DH15" s="990"/>
      <c r="DI15" s="990"/>
      <c r="DJ15" s="990"/>
      <c r="DK15" s="991"/>
      <c r="DL15" s="989"/>
      <c r="DM15" s="990"/>
      <c r="DN15" s="990"/>
      <c r="DO15" s="990"/>
      <c r="DP15" s="991"/>
      <c r="DQ15" s="989"/>
      <c r="DR15" s="990"/>
      <c r="DS15" s="990"/>
      <c r="DT15" s="990"/>
      <c r="DU15" s="991"/>
      <c r="DV15" s="992"/>
      <c r="DW15" s="993"/>
      <c r="DX15" s="993"/>
      <c r="DY15" s="993"/>
      <c r="DZ15" s="994"/>
      <c r="EA15" s="222"/>
    </row>
    <row r="16" spans="1:131" s="223" customFormat="1" ht="26.25" customHeight="1" x14ac:dyDescent="0.15">
      <c r="A16" s="226">
        <v>10</v>
      </c>
      <c r="B16" s="1030"/>
      <c r="C16" s="1031"/>
      <c r="D16" s="1031"/>
      <c r="E16" s="1031"/>
      <c r="F16" s="1031"/>
      <c r="G16" s="1031"/>
      <c r="H16" s="1031"/>
      <c r="I16" s="1031"/>
      <c r="J16" s="1031"/>
      <c r="K16" s="1031"/>
      <c r="L16" s="1031"/>
      <c r="M16" s="1031"/>
      <c r="N16" s="1031"/>
      <c r="O16" s="1031"/>
      <c r="P16" s="1032"/>
      <c r="Q16" s="1038"/>
      <c r="R16" s="1039"/>
      <c r="S16" s="1039"/>
      <c r="T16" s="1039"/>
      <c r="U16" s="1039"/>
      <c r="V16" s="1039"/>
      <c r="W16" s="1039"/>
      <c r="X16" s="1039"/>
      <c r="Y16" s="1039"/>
      <c r="Z16" s="1039"/>
      <c r="AA16" s="1039"/>
      <c r="AB16" s="1039"/>
      <c r="AC16" s="1039"/>
      <c r="AD16" s="1039"/>
      <c r="AE16" s="1040"/>
      <c r="AF16" s="1035"/>
      <c r="AG16" s="1036"/>
      <c r="AH16" s="1036"/>
      <c r="AI16" s="1036"/>
      <c r="AJ16" s="1037"/>
      <c r="AK16" s="1080"/>
      <c r="AL16" s="1081"/>
      <c r="AM16" s="1081"/>
      <c r="AN16" s="1081"/>
      <c r="AO16" s="1081"/>
      <c r="AP16" s="1081"/>
      <c r="AQ16" s="1081"/>
      <c r="AR16" s="1081"/>
      <c r="AS16" s="1081"/>
      <c r="AT16" s="1081"/>
      <c r="AU16" s="1082"/>
      <c r="AV16" s="1082"/>
      <c r="AW16" s="1082"/>
      <c r="AX16" s="1082"/>
      <c r="AY16" s="1083"/>
      <c r="AZ16" s="220"/>
      <c r="BA16" s="220"/>
      <c r="BB16" s="220"/>
      <c r="BC16" s="220"/>
      <c r="BD16" s="220"/>
      <c r="BE16" s="221"/>
      <c r="BF16" s="221"/>
      <c r="BG16" s="221"/>
      <c r="BH16" s="221"/>
      <c r="BI16" s="221"/>
      <c r="BJ16" s="221"/>
      <c r="BK16" s="221"/>
      <c r="BL16" s="221"/>
      <c r="BM16" s="221"/>
      <c r="BN16" s="221"/>
      <c r="BO16" s="221"/>
      <c r="BP16" s="221"/>
      <c r="BQ16" s="226">
        <v>10</v>
      </c>
      <c r="BR16" s="227"/>
      <c r="BS16" s="992"/>
      <c r="BT16" s="993"/>
      <c r="BU16" s="993"/>
      <c r="BV16" s="993"/>
      <c r="BW16" s="993"/>
      <c r="BX16" s="993"/>
      <c r="BY16" s="993"/>
      <c r="BZ16" s="993"/>
      <c r="CA16" s="993"/>
      <c r="CB16" s="993"/>
      <c r="CC16" s="993"/>
      <c r="CD16" s="993"/>
      <c r="CE16" s="993"/>
      <c r="CF16" s="993"/>
      <c r="CG16" s="1014"/>
      <c r="CH16" s="989"/>
      <c r="CI16" s="990"/>
      <c r="CJ16" s="990"/>
      <c r="CK16" s="990"/>
      <c r="CL16" s="991"/>
      <c r="CM16" s="989"/>
      <c r="CN16" s="990"/>
      <c r="CO16" s="990"/>
      <c r="CP16" s="990"/>
      <c r="CQ16" s="991"/>
      <c r="CR16" s="989"/>
      <c r="CS16" s="990"/>
      <c r="CT16" s="990"/>
      <c r="CU16" s="990"/>
      <c r="CV16" s="991"/>
      <c r="CW16" s="989"/>
      <c r="CX16" s="990"/>
      <c r="CY16" s="990"/>
      <c r="CZ16" s="990"/>
      <c r="DA16" s="991"/>
      <c r="DB16" s="989"/>
      <c r="DC16" s="990"/>
      <c r="DD16" s="990"/>
      <c r="DE16" s="990"/>
      <c r="DF16" s="991"/>
      <c r="DG16" s="989"/>
      <c r="DH16" s="990"/>
      <c r="DI16" s="990"/>
      <c r="DJ16" s="990"/>
      <c r="DK16" s="991"/>
      <c r="DL16" s="989"/>
      <c r="DM16" s="990"/>
      <c r="DN16" s="990"/>
      <c r="DO16" s="990"/>
      <c r="DP16" s="991"/>
      <c r="DQ16" s="989"/>
      <c r="DR16" s="990"/>
      <c r="DS16" s="990"/>
      <c r="DT16" s="990"/>
      <c r="DU16" s="991"/>
      <c r="DV16" s="992"/>
      <c r="DW16" s="993"/>
      <c r="DX16" s="993"/>
      <c r="DY16" s="993"/>
      <c r="DZ16" s="994"/>
      <c r="EA16" s="222"/>
    </row>
    <row r="17" spans="1:131" s="223" customFormat="1" ht="26.25" customHeight="1" x14ac:dyDescent="0.15">
      <c r="A17" s="226">
        <v>11</v>
      </c>
      <c r="B17" s="1030"/>
      <c r="C17" s="1031"/>
      <c r="D17" s="1031"/>
      <c r="E17" s="1031"/>
      <c r="F17" s="1031"/>
      <c r="G17" s="1031"/>
      <c r="H17" s="1031"/>
      <c r="I17" s="1031"/>
      <c r="J17" s="1031"/>
      <c r="K17" s="1031"/>
      <c r="L17" s="1031"/>
      <c r="M17" s="1031"/>
      <c r="N17" s="1031"/>
      <c r="O17" s="1031"/>
      <c r="P17" s="1032"/>
      <c r="Q17" s="1038"/>
      <c r="R17" s="1039"/>
      <c r="S17" s="1039"/>
      <c r="T17" s="1039"/>
      <c r="U17" s="1039"/>
      <c r="V17" s="1039"/>
      <c r="W17" s="1039"/>
      <c r="X17" s="1039"/>
      <c r="Y17" s="1039"/>
      <c r="Z17" s="1039"/>
      <c r="AA17" s="1039"/>
      <c r="AB17" s="1039"/>
      <c r="AC17" s="1039"/>
      <c r="AD17" s="1039"/>
      <c r="AE17" s="1040"/>
      <c r="AF17" s="1035"/>
      <c r="AG17" s="1036"/>
      <c r="AH17" s="1036"/>
      <c r="AI17" s="1036"/>
      <c r="AJ17" s="1037"/>
      <c r="AK17" s="1080"/>
      <c r="AL17" s="1081"/>
      <c r="AM17" s="1081"/>
      <c r="AN17" s="1081"/>
      <c r="AO17" s="1081"/>
      <c r="AP17" s="1081"/>
      <c r="AQ17" s="1081"/>
      <c r="AR17" s="1081"/>
      <c r="AS17" s="1081"/>
      <c r="AT17" s="1081"/>
      <c r="AU17" s="1082"/>
      <c r="AV17" s="1082"/>
      <c r="AW17" s="1082"/>
      <c r="AX17" s="1082"/>
      <c r="AY17" s="1083"/>
      <c r="AZ17" s="220"/>
      <c r="BA17" s="220"/>
      <c r="BB17" s="220"/>
      <c r="BC17" s="220"/>
      <c r="BD17" s="220"/>
      <c r="BE17" s="221"/>
      <c r="BF17" s="221"/>
      <c r="BG17" s="221"/>
      <c r="BH17" s="221"/>
      <c r="BI17" s="221"/>
      <c r="BJ17" s="221"/>
      <c r="BK17" s="221"/>
      <c r="BL17" s="221"/>
      <c r="BM17" s="221"/>
      <c r="BN17" s="221"/>
      <c r="BO17" s="221"/>
      <c r="BP17" s="221"/>
      <c r="BQ17" s="226">
        <v>11</v>
      </c>
      <c r="BR17" s="227"/>
      <c r="BS17" s="992"/>
      <c r="BT17" s="993"/>
      <c r="BU17" s="993"/>
      <c r="BV17" s="993"/>
      <c r="BW17" s="993"/>
      <c r="BX17" s="993"/>
      <c r="BY17" s="993"/>
      <c r="BZ17" s="993"/>
      <c r="CA17" s="993"/>
      <c r="CB17" s="993"/>
      <c r="CC17" s="993"/>
      <c r="CD17" s="993"/>
      <c r="CE17" s="993"/>
      <c r="CF17" s="993"/>
      <c r="CG17" s="1014"/>
      <c r="CH17" s="989"/>
      <c r="CI17" s="990"/>
      <c r="CJ17" s="990"/>
      <c r="CK17" s="990"/>
      <c r="CL17" s="991"/>
      <c r="CM17" s="989"/>
      <c r="CN17" s="990"/>
      <c r="CO17" s="990"/>
      <c r="CP17" s="990"/>
      <c r="CQ17" s="991"/>
      <c r="CR17" s="989"/>
      <c r="CS17" s="990"/>
      <c r="CT17" s="990"/>
      <c r="CU17" s="990"/>
      <c r="CV17" s="991"/>
      <c r="CW17" s="989"/>
      <c r="CX17" s="990"/>
      <c r="CY17" s="990"/>
      <c r="CZ17" s="990"/>
      <c r="DA17" s="991"/>
      <c r="DB17" s="989"/>
      <c r="DC17" s="990"/>
      <c r="DD17" s="990"/>
      <c r="DE17" s="990"/>
      <c r="DF17" s="991"/>
      <c r="DG17" s="989"/>
      <c r="DH17" s="990"/>
      <c r="DI17" s="990"/>
      <c r="DJ17" s="990"/>
      <c r="DK17" s="991"/>
      <c r="DL17" s="989"/>
      <c r="DM17" s="990"/>
      <c r="DN17" s="990"/>
      <c r="DO17" s="990"/>
      <c r="DP17" s="991"/>
      <c r="DQ17" s="989"/>
      <c r="DR17" s="990"/>
      <c r="DS17" s="990"/>
      <c r="DT17" s="990"/>
      <c r="DU17" s="991"/>
      <c r="DV17" s="992"/>
      <c r="DW17" s="993"/>
      <c r="DX17" s="993"/>
      <c r="DY17" s="993"/>
      <c r="DZ17" s="994"/>
      <c r="EA17" s="222"/>
    </row>
    <row r="18" spans="1:131" s="223" customFormat="1" ht="26.25" customHeight="1" x14ac:dyDescent="0.15">
      <c r="A18" s="226">
        <v>12</v>
      </c>
      <c r="B18" s="1030"/>
      <c r="C18" s="1031"/>
      <c r="D18" s="1031"/>
      <c r="E18" s="1031"/>
      <c r="F18" s="1031"/>
      <c r="G18" s="1031"/>
      <c r="H18" s="1031"/>
      <c r="I18" s="1031"/>
      <c r="J18" s="1031"/>
      <c r="K18" s="1031"/>
      <c r="L18" s="1031"/>
      <c r="M18" s="1031"/>
      <c r="N18" s="1031"/>
      <c r="O18" s="1031"/>
      <c r="P18" s="1032"/>
      <c r="Q18" s="1038"/>
      <c r="R18" s="1039"/>
      <c r="S18" s="1039"/>
      <c r="T18" s="1039"/>
      <c r="U18" s="1039"/>
      <c r="V18" s="1039"/>
      <c r="W18" s="1039"/>
      <c r="X18" s="1039"/>
      <c r="Y18" s="1039"/>
      <c r="Z18" s="1039"/>
      <c r="AA18" s="1039"/>
      <c r="AB18" s="1039"/>
      <c r="AC18" s="1039"/>
      <c r="AD18" s="1039"/>
      <c r="AE18" s="1040"/>
      <c r="AF18" s="1035"/>
      <c r="AG18" s="1036"/>
      <c r="AH18" s="1036"/>
      <c r="AI18" s="1036"/>
      <c r="AJ18" s="1037"/>
      <c r="AK18" s="1080"/>
      <c r="AL18" s="1081"/>
      <c r="AM18" s="1081"/>
      <c r="AN18" s="1081"/>
      <c r="AO18" s="1081"/>
      <c r="AP18" s="1081"/>
      <c r="AQ18" s="1081"/>
      <c r="AR18" s="1081"/>
      <c r="AS18" s="1081"/>
      <c r="AT18" s="1081"/>
      <c r="AU18" s="1082"/>
      <c r="AV18" s="1082"/>
      <c r="AW18" s="1082"/>
      <c r="AX18" s="1082"/>
      <c r="AY18" s="1083"/>
      <c r="AZ18" s="220"/>
      <c r="BA18" s="220"/>
      <c r="BB18" s="220"/>
      <c r="BC18" s="220"/>
      <c r="BD18" s="220"/>
      <c r="BE18" s="221"/>
      <c r="BF18" s="221"/>
      <c r="BG18" s="221"/>
      <c r="BH18" s="221"/>
      <c r="BI18" s="221"/>
      <c r="BJ18" s="221"/>
      <c r="BK18" s="221"/>
      <c r="BL18" s="221"/>
      <c r="BM18" s="221"/>
      <c r="BN18" s="221"/>
      <c r="BO18" s="221"/>
      <c r="BP18" s="221"/>
      <c r="BQ18" s="226">
        <v>12</v>
      </c>
      <c r="BR18" s="227"/>
      <c r="BS18" s="992"/>
      <c r="BT18" s="993"/>
      <c r="BU18" s="993"/>
      <c r="BV18" s="993"/>
      <c r="BW18" s="993"/>
      <c r="BX18" s="993"/>
      <c r="BY18" s="993"/>
      <c r="BZ18" s="993"/>
      <c r="CA18" s="993"/>
      <c r="CB18" s="993"/>
      <c r="CC18" s="993"/>
      <c r="CD18" s="993"/>
      <c r="CE18" s="993"/>
      <c r="CF18" s="993"/>
      <c r="CG18" s="1014"/>
      <c r="CH18" s="989"/>
      <c r="CI18" s="990"/>
      <c r="CJ18" s="990"/>
      <c r="CK18" s="990"/>
      <c r="CL18" s="991"/>
      <c r="CM18" s="989"/>
      <c r="CN18" s="990"/>
      <c r="CO18" s="990"/>
      <c r="CP18" s="990"/>
      <c r="CQ18" s="991"/>
      <c r="CR18" s="989"/>
      <c r="CS18" s="990"/>
      <c r="CT18" s="990"/>
      <c r="CU18" s="990"/>
      <c r="CV18" s="991"/>
      <c r="CW18" s="989"/>
      <c r="CX18" s="990"/>
      <c r="CY18" s="990"/>
      <c r="CZ18" s="990"/>
      <c r="DA18" s="991"/>
      <c r="DB18" s="989"/>
      <c r="DC18" s="990"/>
      <c r="DD18" s="990"/>
      <c r="DE18" s="990"/>
      <c r="DF18" s="991"/>
      <c r="DG18" s="989"/>
      <c r="DH18" s="990"/>
      <c r="DI18" s="990"/>
      <c r="DJ18" s="990"/>
      <c r="DK18" s="991"/>
      <c r="DL18" s="989"/>
      <c r="DM18" s="990"/>
      <c r="DN18" s="990"/>
      <c r="DO18" s="990"/>
      <c r="DP18" s="991"/>
      <c r="DQ18" s="989"/>
      <c r="DR18" s="990"/>
      <c r="DS18" s="990"/>
      <c r="DT18" s="990"/>
      <c r="DU18" s="991"/>
      <c r="DV18" s="992"/>
      <c r="DW18" s="993"/>
      <c r="DX18" s="993"/>
      <c r="DY18" s="993"/>
      <c r="DZ18" s="994"/>
      <c r="EA18" s="222"/>
    </row>
    <row r="19" spans="1:131" s="223" customFormat="1" ht="26.25" customHeight="1" x14ac:dyDescent="0.15">
      <c r="A19" s="226">
        <v>13</v>
      </c>
      <c r="B19" s="1030"/>
      <c r="C19" s="1031"/>
      <c r="D19" s="1031"/>
      <c r="E19" s="1031"/>
      <c r="F19" s="1031"/>
      <c r="G19" s="1031"/>
      <c r="H19" s="1031"/>
      <c r="I19" s="1031"/>
      <c r="J19" s="1031"/>
      <c r="K19" s="1031"/>
      <c r="L19" s="1031"/>
      <c r="M19" s="1031"/>
      <c r="N19" s="1031"/>
      <c r="O19" s="1031"/>
      <c r="P19" s="1032"/>
      <c r="Q19" s="1038"/>
      <c r="R19" s="1039"/>
      <c r="S19" s="1039"/>
      <c r="T19" s="1039"/>
      <c r="U19" s="1039"/>
      <c r="V19" s="1039"/>
      <c r="W19" s="1039"/>
      <c r="X19" s="1039"/>
      <c r="Y19" s="1039"/>
      <c r="Z19" s="1039"/>
      <c r="AA19" s="1039"/>
      <c r="AB19" s="1039"/>
      <c r="AC19" s="1039"/>
      <c r="AD19" s="1039"/>
      <c r="AE19" s="1040"/>
      <c r="AF19" s="1035"/>
      <c r="AG19" s="1036"/>
      <c r="AH19" s="1036"/>
      <c r="AI19" s="1036"/>
      <c r="AJ19" s="1037"/>
      <c r="AK19" s="1080"/>
      <c r="AL19" s="1081"/>
      <c r="AM19" s="1081"/>
      <c r="AN19" s="1081"/>
      <c r="AO19" s="1081"/>
      <c r="AP19" s="1081"/>
      <c r="AQ19" s="1081"/>
      <c r="AR19" s="1081"/>
      <c r="AS19" s="1081"/>
      <c r="AT19" s="1081"/>
      <c r="AU19" s="1082"/>
      <c r="AV19" s="1082"/>
      <c r="AW19" s="1082"/>
      <c r="AX19" s="1082"/>
      <c r="AY19" s="1083"/>
      <c r="AZ19" s="220"/>
      <c r="BA19" s="220"/>
      <c r="BB19" s="220"/>
      <c r="BC19" s="220"/>
      <c r="BD19" s="220"/>
      <c r="BE19" s="221"/>
      <c r="BF19" s="221"/>
      <c r="BG19" s="221"/>
      <c r="BH19" s="221"/>
      <c r="BI19" s="221"/>
      <c r="BJ19" s="221"/>
      <c r="BK19" s="221"/>
      <c r="BL19" s="221"/>
      <c r="BM19" s="221"/>
      <c r="BN19" s="221"/>
      <c r="BO19" s="221"/>
      <c r="BP19" s="221"/>
      <c r="BQ19" s="226">
        <v>13</v>
      </c>
      <c r="BR19" s="227"/>
      <c r="BS19" s="992"/>
      <c r="BT19" s="993"/>
      <c r="BU19" s="993"/>
      <c r="BV19" s="993"/>
      <c r="BW19" s="993"/>
      <c r="BX19" s="993"/>
      <c r="BY19" s="993"/>
      <c r="BZ19" s="993"/>
      <c r="CA19" s="993"/>
      <c r="CB19" s="993"/>
      <c r="CC19" s="993"/>
      <c r="CD19" s="993"/>
      <c r="CE19" s="993"/>
      <c r="CF19" s="993"/>
      <c r="CG19" s="1014"/>
      <c r="CH19" s="989"/>
      <c r="CI19" s="990"/>
      <c r="CJ19" s="990"/>
      <c r="CK19" s="990"/>
      <c r="CL19" s="991"/>
      <c r="CM19" s="989"/>
      <c r="CN19" s="990"/>
      <c r="CO19" s="990"/>
      <c r="CP19" s="990"/>
      <c r="CQ19" s="991"/>
      <c r="CR19" s="989"/>
      <c r="CS19" s="990"/>
      <c r="CT19" s="990"/>
      <c r="CU19" s="990"/>
      <c r="CV19" s="991"/>
      <c r="CW19" s="989"/>
      <c r="CX19" s="990"/>
      <c r="CY19" s="990"/>
      <c r="CZ19" s="990"/>
      <c r="DA19" s="991"/>
      <c r="DB19" s="989"/>
      <c r="DC19" s="990"/>
      <c r="DD19" s="990"/>
      <c r="DE19" s="990"/>
      <c r="DF19" s="991"/>
      <c r="DG19" s="989"/>
      <c r="DH19" s="990"/>
      <c r="DI19" s="990"/>
      <c r="DJ19" s="990"/>
      <c r="DK19" s="991"/>
      <c r="DL19" s="989"/>
      <c r="DM19" s="990"/>
      <c r="DN19" s="990"/>
      <c r="DO19" s="990"/>
      <c r="DP19" s="991"/>
      <c r="DQ19" s="989"/>
      <c r="DR19" s="990"/>
      <c r="DS19" s="990"/>
      <c r="DT19" s="990"/>
      <c r="DU19" s="991"/>
      <c r="DV19" s="992"/>
      <c r="DW19" s="993"/>
      <c r="DX19" s="993"/>
      <c r="DY19" s="993"/>
      <c r="DZ19" s="994"/>
      <c r="EA19" s="222"/>
    </row>
    <row r="20" spans="1:131" s="223" customFormat="1" ht="26.25" customHeight="1" x14ac:dyDescent="0.15">
      <c r="A20" s="226">
        <v>14</v>
      </c>
      <c r="B20" s="1030"/>
      <c r="C20" s="1031"/>
      <c r="D20" s="1031"/>
      <c r="E20" s="1031"/>
      <c r="F20" s="1031"/>
      <c r="G20" s="1031"/>
      <c r="H20" s="1031"/>
      <c r="I20" s="1031"/>
      <c r="J20" s="1031"/>
      <c r="K20" s="1031"/>
      <c r="L20" s="1031"/>
      <c r="M20" s="1031"/>
      <c r="N20" s="1031"/>
      <c r="O20" s="1031"/>
      <c r="P20" s="1032"/>
      <c r="Q20" s="1038"/>
      <c r="R20" s="1039"/>
      <c r="S20" s="1039"/>
      <c r="T20" s="1039"/>
      <c r="U20" s="1039"/>
      <c r="V20" s="1039"/>
      <c r="W20" s="1039"/>
      <c r="X20" s="1039"/>
      <c r="Y20" s="1039"/>
      <c r="Z20" s="1039"/>
      <c r="AA20" s="1039"/>
      <c r="AB20" s="1039"/>
      <c r="AC20" s="1039"/>
      <c r="AD20" s="1039"/>
      <c r="AE20" s="1040"/>
      <c r="AF20" s="1035"/>
      <c r="AG20" s="1036"/>
      <c r="AH20" s="1036"/>
      <c r="AI20" s="1036"/>
      <c r="AJ20" s="1037"/>
      <c r="AK20" s="1080"/>
      <c r="AL20" s="1081"/>
      <c r="AM20" s="1081"/>
      <c r="AN20" s="1081"/>
      <c r="AO20" s="1081"/>
      <c r="AP20" s="1081"/>
      <c r="AQ20" s="1081"/>
      <c r="AR20" s="1081"/>
      <c r="AS20" s="1081"/>
      <c r="AT20" s="1081"/>
      <c r="AU20" s="1082"/>
      <c r="AV20" s="1082"/>
      <c r="AW20" s="1082"/>
      <c r="AX20" s="1082"/>
      <c r="AY20" s="1083"/>
      <c r="AZ20" s="220"/>
      <c r="BA20" s="220"/>
      <c r="BB20" s="220"/>
      <c r="BC20" s="220"/>
      <c r="BD20" s="220"/>
      <c r="BE20" s="221"/>
      <c r="BF20" s="221"/>
      <c r="BG20" s="221"/>
      <c r="BH20" s="221"/>
      <c r="BI20" s="221"/>
      <c r="BJ20" s="221"/>
      <c r="BK20" s="221"/>
      <c r="BL20" s="221"/>
      <c r="BM20" s="221"/>
      <c r="BN20" s="221"/>
      <c r="BO20" s="221"/>
      <c r="BP20" s="221"/>
      <c r="BQ20" s="226">
        <v>14</v>
      </c>
      <c r="BR20" s="227"/>
      <c r="BS20" s="992"/>
      <c r="BT20" s="993"/>
      <c r="BU20" s="993"/>
      <c r="BV20" s="993"/>
      <c r="BW20" s="993"/>
      <c r="BX20" s="993"/>
      <c r="BY20" s="993"/>
      <c r="BZ20" s="993"/>
      <c r="CA20" s="993"/>
      <c r="CB20" s="993"/>
      <c r="CC20" s="993"/>
      <c r="CD20" s="993"/>
      <c r="CE20" s="993"/>
      <c r="CF20" s="993"/>
      <c r="CG20" s="1014"/>
      <c r="CH20" s="989"/>
      <c r="CI20" s="990"/>
      <c r="CJ20" s="990"/>
      <c r="CK20" s="990"/>
      <c r="CL20" s="991"/>
      <c r="CM20" s="989"/>
      <c r="CN20" s="990"/>
      <c r="CO20" s="990"/>
      <c r="CP20" s="990"/>
      <c r="CQ20" s="991"/>
      <c r="CR20" s="989"/>
      <c r="CS20" s="990"/>
      <c r="CT20" s="990"/>
      <c r="CU20" s="990"/>
      <c r="CV20" s="991"/>
      <c r="CW20" s="989"/>
      <c r="CX20" s="990"/>
      <c r="CY20" s="990"/>
      <c r="CZ20" s="990"/>
      <c r="DA20" s="991"/>
      <c r="DB20" s="989"/>
      <c r="DC20" s="990"/>
      <c r="DD20" s="990"/>
      <c r="DE20" s="990"/>
      <c r="DF20" s="991"/>
      <c r="DG20" s="989"/>
      <c r="DH20" s="990"/>
      <c r="DI20" s="990"/>
      <c r="DJ20" s="990"/>
      <c r="DK20" s="991"/>
      <c r="DL20" s="989"/>
      <c r="DM20" s="990"/>
      <c r="DN20" s="990"/>
      <c r="DO20" s="990"/>
      <c r="DP20" s="991"/>
      <c r="DQ20" s="989"/>
      <c r="DR20" s="990"/>
      <c r="DS20" s="990"/>
      <c r="DT20" s="990"/>
      <c r="DU20" s="991"/>
      <c r="DV20" s="992"/>
      <c r="DW20" s="993"/>
      <c r="DX20" s="993"/>
      <c r="DY20" s="993"/>
      <c r="DZ20" s="994"/>
      <c r="EA20" s="222"/>
    </row>
    <row r="21" spans="1:131" s="223" customFormat="1" ht="26.25" customHeight="1" thickBot="1" x14ac:dyDescent="0.2">
      <c r="A21" s="226">
        <v>15</v>
      </c>
      <c r="B21" s="1030"/>
      <c r="C21" s="1031"/>
      <c r="D21" s="1031"/>
      <c r="E21" s="1031"/>
      <c r="F21" s="1031"/>
      <c r="G21" s="1031"/>
      <c r="H21" s="1031"/>
      <c r="I21" s="1031"/>
      <c r="J21" s="1031"/>
      <c r="K21" s="1031"/>
      <c r="L21" s="1031"/>
      <c r="M21" s="1031"/>
      <c r="N21" s="1031"/>
      <c r="O21" s="1031"/>
      <c r="P21" s="1032"/>
      <c r="Q21" s="1038"/>
      <c r="R21" s="1039"/>
      <c r="S21" s="1039"/>
      <c r="T21" s="1039"/>
      <c r="U21" s="1039"/>
      <c r="V21" s="1039"/>
      <c r="W21" s="1039"/>
      <c r="X21" s="1039"/>
      <c r="Y21" s="1039"/>
      <c r="Z21" s="1039"/>
      <c r="AA21" s="1039"/>
      <c r="AB21" s="1039"/>
      <c r="AC21" s="1039"/>
      <c r="AD21" s="1039"/>
      <c r="AE21" s="1040"/>
      <c r="AF21" s="1035"/>
      <c r="AG21" s="1036"/>
      <c r="AH21" s="1036"/>
      <c r="AI21" s="1036"/>
      <c r="AJ21" s="1037"/>
      <c r="AK21" s="1080"/>
      <c r="AL21" s="1081"/>
      <c r="AM21" s="1081"/>
      <c r="AN21" s="1081"/>
      <c r="AO21" s="1081"/>
      <c r="AP21" s="1081"/>
      <c r="AQ21" s="1081"/>
      <c r="AR21" s="1081"/>
      <c r="AS21" s="1081"/>
      <c r="AT21" s="1081"/>
      <c r="AU21" s="1082"/>
      <c r="AV21" s="1082"/>
      <c r="AW21" s="1082"/>
      <c r="AX21" s="1082"/>
      <c r="AY21" s="1083"/>
      <c r="AZ21" s="220"/>
      <c r="BA21" s="220"/>
      <c r="BB21" s="220"/>
      <c r="BC21" s="220"/>
      <c r="BD21" s="220"/>
      <c r="BE21" s="221"/>
      <c r="BF21" s="221"/>
      <c r="BG21" s="221"/>
      <c r="BH21" s="221"/>
      <c r="BI21" s="221"/>
      <c r="BJ21" s="221"/>
      <c r="BK21" s="221"/>
      <c r="BL21" s="221"/>
      <c r="BM21" s="221"/>
      <c r="BN21" s="221"/>
      <c r="BO21" s="221"/>
      <c r="BP21" s="221"/>
      <c r="BQ21" s="226">
        <v>15</v>
      </c>
      <c r="BR21" s="227"/>
      <c r="BS21" s="992"/>
      <c r="BT21" s="993"/>
      <c r="BU21" s="993"/>
      <c r="BV21" s="993"/>
      <c r="BW21" s="993"/>
      <c r="BX21" s="993"/>
      <c r="BY21" s="993"/>
      <c r="BZ21" s="993"/>
      <c r="CA21" s="993"/>
      <c r="CB21" s="993"/>
      <c r="CC21" s="993"/>
      <c r="CD21" s="993"/>
      <c r="CE21" s="993"/>
      <c r="CF21" s="993"/>
      <c r="CG21" s="1014"/>
      <c r="CH21" s="989"/>
      <c r="CI21" s="990"/>
      <c r="CJ21" s="990"/>
      <c r="CK21" s="990"/>
      <c r="CL21" s="991"/>
      <c r="CM21" s="989"/>
      <c r="CN21" s="990"/>
      <c r="CO21" s="990"/>
      <c r="CP21" s="990"/>
      <c r="CQ21" s="991"/>
      <c r="CR21" s="989"/>
      <c r="CS21" s="990"/>
      <c r="CT21" s="990"/>
      <c r="CU21" s="990"/>
      <c r="CV21" s="991"/>
      <c r="CW21" s="989"/>
      <c r="CX21" s="990"/>
      <c r="CY21" s="990"/>
      <c r="CZ21" s="990"/>
      <c r="DA21" s="991"/>
      <c r="DB21" s="989"/>
      <c r="DC21" s="990"/>
      <c r="DD21" s="990"/>
      <c r="DE21" s="990"/>
      <c r="DF21" s="991"/>
      <c r="DG21" s="989"/>
      <c r="DH21" s="990"/>
      <c r="DI21" s="990"/>
      <c r="DJ21" s="990"/>
      <c r="DK21" s="991"/>
      <c r="DL21" s="989"/>
      <c r="DM21" s="990"/>
      <c r="DN21" s="990"/>
      <c r="DO21" s="990"/>
      <c r="DP21" s="991"/>
      <c r="DQ21" s="989"/>
      <c r="DR21" s="990"/>
      <c r="DS21" s="990"/>
      <c r="DT21" s="990"/>
      <c r="DU21" s="991"/>
      <c r="DV21" s="992"/>
      <c r="DW21" s="993"/>
      <c r="DX21" s="993"/>
      <c r="DY21" s="993"/>
      <c r="DZ21" s="994"/>
      <c r="EA21" s="222"/>
    </row>
    <row r="22" spans="1:131" s="223" customFormat="1" ht="26.25" customHeight="1" x14ac:dyDescent="0.15">
      <c r="A22" s="226">
        <v>16</v>
      </c>
      <c r="B22" s="1030"/>
      <c r="C22" s="1031"/>
      <c r="D22" s="1031"/>
      <c r="E22" s="1031"/>
      <c r="F22" s="1031"/>
      <c r="G22" s="1031"/>
      <c r="H22" s="1031"/>
      <c r="I22" s="1031"/>
      <c r="J22" s="1031"/>
      <c r="K22" s="1031"/>
      <c r="L22" s="1031"/>
      <c r="M22" s="1031"/>
      <c r="N22" s="1031"/>
      <c r="O22" s="1031"/>
      <c r="P22" s="1032"/>
      <c r="Q22" s="1073"/>
      <c r="R22" s="1074"/>
      <c r="S22" s="1074"/>
      <c r="T22" s="1074"/>
      <c r="U22" s="1074"/>
      <c r="V22" s="1074"/>
      <c r="W22" s="1074"/>
      <c r="X22" s="1074"/>
      <c r="Y22" s="1074"/>
      <c r="Z22" s="1074"/>
      <c r="AA22" s="1074"/>
      <c r="AB22" s="1074"/>
      <c r="AC22" s="1074"/>
      <c r="AD22" s="1074"/>
      <c r="AE22" s="1075"/>
      <c r="AF22" s="1035"/>
      <c r="AG22" s="1036"/>
      <c r="AH22" s="1036"/>
      <c r="AI22" s="1036"/>
      <c r="AJ22" s="1037"/>
      <c r="AK22" s="1076"/>
      <c r="AL22" s="1077"/>
      <c r="AM22" s="1077"/>
      <c r="AN22" s="1077"/>
      <c r="AO22" s="1077"/>
      <c r="AP22" s="1077"/>
      <c r="AQ22" s="1077"/>
      <c r="AR22" s="1077"/>
      <c r="AS22" s="1077"/>
      <c r="AT22" s="1077"/>
      <c r="AU22" s="1078"/>
      <c r="AV22" s="1078"/>
      <c r="AW22" s="1078"/>
      <c r="AX22" s="1078"/>
      <c r="AY22" s="1079"/>
      <c r="AZ22" s="1028" t="s">
        <v>376</v>
      </c>
      <c r="BA22" s="1028"/>
      <c r="BB22" s="1028"/>
      <c r="BC22" s="1028"/>
      <c r="BD22" s="1029"/>
      <c r="BE22" s="221"/>
      <c r="BF22" s="221"/>
      <c r="BG22" s="221"/>
      <c r="BH22" s="221"/>
      <c r="BI22" s="221"/>
      <c r="BJ22" s="221"/>
      <c r="BK22" s="221"/>
      <c r="BL22" s="221"/>
      <c r="BM22" s="221"/>
      <c r="BN22" s="221"/>
      <c r="BO22" s="221"/>
      <c r="BP22" s="221"/>
      <c r="BQ22" s="226">
        <v>16</v>
      </c>
      <c r="BR22" s="227"/>
      <c r="BS22" s="992"/>
      <c r="BT22" s="993"/>
      <c r="BU22" s="993"/>
      <c r="BV22" s="993"/>
      <c r="BW22" s="993"/>
      <c r="BX22" s="993"/>
      <c r="BY22" s="993"/>
      <c r="BZ22" s="993"/>
      <c r="CA22" s="993"/>
      <c r="CB22" s="993"/>
      <c r="CC22" s="993"/>
      <c r="CD22" s="993"/>
      <c r="CE22" s="993"/>
      <c r="CF22" s="993"/>
      <c r="CG22" s="1014"/>
      <c r="CH22" s="989"/>
      <c r="CI22" s="990"/>
      <c r="CJ22" s="990"/>
      <c r="CK22" s="990"/>
      <c r="CL22" s="991"/>
      <c r="CM22" s="989"/>
      <c r="CN22" s="990"/>
      <c r="CO22" s="990"/>
      <c r="CP22" s="990"/>
      <c r="CQ22" s="991"/>
      <c r="CR22" s="989"/>
      <c r="CS22" s="990"/>
      <c r="CT22" s="990"/>
      <c r="CU22" s="990"/>
      <c r="CV22" s="991"/>
      <c r="CW22" s="989"/>
      <c r="CX22" s="990"/>
      <c r="CY22" s="990"/>
      <c r="CZ22" s="990"/>
      <c r="DA22" s="991"/>
      <c r="DB22" s="989"/>
      <c r="DC22" s="990"/>
      <c r="DD22" s="990"/>
      <c r="DE22" s="990"/>
      <c r="DF22" s="991"/>
      <c r="DG22" s="989"/>
      <c r="DH22" s="990"/>
      <c r="DI22" s="990"/>
      <c r="DJ22" s="990"/>
      <c r="DK22" s="991"/>
      <c r="DL22" s="989"/>
      <c r="DM22" s="990"/>
      <c r="DN22" s="990"/>
      <c r="DO22" s="990"/>
      <c r="DP22" s="991"/>
      <c r="DQ22" s="989"/>
      <c r="DR22" s="990"/>
      <c r="DS22" s="990"/>
      <c r="DT22" s="990"/>
      <c r="DU22" s="991"/>
      <c r="DV22" s="992"/>
      <c r="DW22" s="993"/>
      <c r="DX22" s="993"/>
      <c r="DY22" s="993"/>
      <c r="DZ22" s="994"/>
      <c r="EA22" s="222"/>
    </row>
    <row r="23" spans="1:131" s="223" customFormat="1" ht="26.25" customHeight="1" thickBot="1" x14ac:dyDescent="0.2">
      <c r="A23" s="228" t="s">
        <v>377</v>
      </c>
      <c r="B23" s="937" t="s">
        <v>378</v>
      </c>
      <c r="C23" s="938"/>
      <c r="D23" s="938"/>
      <c r="E23" s="938"/>
      <c r="F23" s="938"/>
      <c r="G23" s="938"/>
      <c r="H23" s="938"/>
      <c r="I23" s="938"/>
      <c r="J23" s="938"/>
      <c r="K23" s="938"/>
      <c r="L23" s="938"/>
      <c r="M23" s="938"/>
      <c r="N23" s="938"/>
      <c r="O23" s="938"/>
      <c r="P23" s="948"/>
      <c r="Q23" s="1067">
        <v>56564</v>
      </c>
      <c r="R23" s="1061"/>
      <c r="S23" s="1061"/>
      <c r="T23" s="1061"/>
      <c r="U23" s="1061"/>
      <c r="V23" s="1061">
        <v>56172</v>
      </c>
      <c r="W23" s="1061"/>
      <c r="X23" s="1061"/>
      <c r="Y23" s="1061"/>
      <c r="Z23" s="1061"/>
      <c r="AA23" s="1061">
        <v>392</v>
      </c>
      <c r="AB23" s="1061"/>
      <c r="AC23" s="1061"/>
      <c r="AD23" s="1061"/>
      <c r="AE23" s="1068"/>
      <c r="AF23" s="1069">
        <v>307</v>
      </c>
      <c r="AG23" s="1061"/>
      <c r="AH23" s="1061"/>
      <c r="AI23" s="1061"/>
      <c r="AJ23" s="1070"/>
      <c r="AK23" s="1071"/>
      <c r="AL23" s="1072"/>
      <c r="AM23" s="1072"/>
      <c r="AN23" s="1072"/>
      <c r="AO23" s="1072"/>
      <c r="AP23" s="1061">
        <v>54460</v>
      </c>
      <c r="AQ23" s="1061"/>
      <c r="AR23" s="1061"/>
      <c r="AS23" s="1061"/>
      <c r="AT23" s="1061"/>
      <c r="AU23" s="1062"/>
      <c r="AV23" s="1062"/>
      <c r="AW23" s="1062"/>
      <c r="AX23" s="1062"/>
      <c r="AY23" s="1063"/>
      <c r="AZ23" s="1064" t="s">
        <v>122</v>
      </c>
      <c r="BA23" s="1065"/>
      <c r="BB23" s="1065"/>
      <c r="BC23" s="1065"/>
      <c r="BD23" s="1066"/>
      <c r="BE23" s="221"/>
      <c r="BF23" s="221"/>
      <c r="BG23" s="221"/>
      <c r="BH23" s="221"/>
      <c r="BI23" s="221"/>
      <c r="BJ23" s="221"/>
      <c r="BK23" s="221"/>
      <c r="BL23" s="221"/>
      <c r="BM23" s="221"/>
      <c r="BN23" s="221"/>
      <c r="BO23" s="221"/>
      <c r="BP23" s="221"/>
      <c r="BQ23" s="226">
        <v>17</v>
      </c>
      <c r="BR23" s="227"/>
      <c r="BS23" s="992"/>
      <c r="BT23" s="993"/>
      <c r="BU23" s="993"/>
      <c r="BV23" s="993"/>
      <c r="BW23" s="993"/>
      <c r="BX23" s="993"/>
      <c r="BY23" s="993"/>
      <c r="BZ23" s="993"/>
      <c r="CA23" s="993"/>
      <c r="CB23" s="993"/>
      <c r="CC23" s="993"/>
      <c r="CD23" s="993"/>
      <c r="CE23" s="993"/>
      <c r="CF23" s="993"/>
      <c r="CG23" s="1014"/>
      <c r="CH23" s="989"/>
      <c r="CI23" s="990"/>
      <c r="CJ23" s="990"/>
      <c r="CK23" s="990"/>
      <c r="CL23" s="991"/>
      <c r="CM23" s="989"/>
      <c r="CN23" s="990"/>
      <c r="CO23" s="990"/>
      <c r="CP23" s="990"/>
      <c r="CQ23" s="991"/>
      <c r="CR23" s="989"/>
      <c r="CS23" s="990"/>
      <c r="CT23" s="990"/>
      <c r="CU23" s="990"/>
      <c r="CV23" s="991"/>
      <c r="CW23" s="989"/>
      <c r="CX23" s="990"/>
      <c r="CY23" s="990"/>
      <c r="CZ23" s="990"/>
      <c r="DA23" s="991"/>
      <c r="DB23" s="989"/>
      <c r="DC23" s="990"/>
      <c r="DD23" s="990"/>
      <c r="DE23" s="990"/>
      <c r="DF23" s="991"/>
      <c r="DG23" s="989"/>
      <c r="DH23" s="990"/>
      <c r="DI23" s="990"/>
      <c r="DJ23" s="990"/>
      <c r="DK23" s="991"/>
      <c r="DL23" s="989"/>
      <c r="DM23" s="990"/>
      <c r="DN23" s="990"/>
      <c r="DO23" s="990"/>
      <c r="DP23" s="991"/>
      <c r="DQ23" s="989"/>
      <c r="DR23" s="990"/>
      <c r="DS23" s="990"/>
      <c r="DT23" s="990"/>
      <c r="DU23" s="991"/>
      <c r="DV23" s="992"/>
      <c r="DW23" s="993"/>
      <c r="DX23" s="993"/>
      <c r="DY23" s="993"/>
      <c r="DZ23" s="994"/>
      <c r="EA23" s="222"/>
    </row>
    <row r="24" spans="1:131" s="223" customFormat="1" ht="26.25" customHeight="1" x14ac:dyDescent="0.15">
      <c r="A24" s="1060" t="s">
        <v>379</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20"/>
      <c r="BA24" s="220"/>
      <c r="BB24" s="220"/>
      <c r="BC24" s="220"/>
      <c r="BD24" s="220"/>
      <c r="BE24" s="221"/>
      <c r="BF24" s="221"/>
      <c r="BG24" s="221"/>
      <c r="BH24" s="221"/>
      <c r="BI24" s="221"/>
      <c r="BJ24" s="221"/>
      <c r="BK24" s="221"/>
      <c r="BL24" s="221"/>
      <c r="BM24" s="221"/>
      <c r="BN24" s="221"/>
      <c r="BO24" s="221"/>
      <c r="BP24" s="221"/>
      <c r="BQ24" s="226">
        <v>18</v>
      </c>
      <c r="BR24" s="227"/>
      <c r="BS24" s="992"/>
      <c r="BT24" s="993"/>
      <c r="BU24" s="993"/>
      <c r="BV24" s="993"/>
      <c r="BW24" s="993"/>
      <c r="BX24" s="993"/>
      <c r="BY24" s="993"/>
      <c r="BZ24" s="993"/>
      <c r="CA24" s="993"/>
      <c r="CB24" s="993"/>
      <c r="CC24" s="993"/>
      <c r="CD24" s="993"/>
      <c r="CE24" s="993"/>
      <c r="CF24" s="993"/>
      <c r="CG24" s="1014"/>
      <c r="CH24" s="989"/>
      <c r="CI24" s="990"/>
      <c r="CJ24" s="990"/>
      <c r="CK24" s="990"/>
      <c r="CL24" s="991"/>
      <c r="CM24" s="989"/>
      <c r="CN24" s="990"/>
      <c r="CO24" s="990"/>
      <c r="CP24" s="990"/>
      <c r="CQ24" s="991"/>
      <c r="CR24" s="989"/>
      <c r="CS24" s="990"/>
      <c r="CT24" s="990"/>
      <c r="CU24" s="990"/>
      <c r="CV24" s="991"/>
      <c r="CW24" s="989"/>
      <c r="CX24" s="990"/>
      <c r="CY24" s="990"/>
      <c r="CZ24" s="990"/>
      <c r="DA24" s="991"/>
      <c r="DB24" s="989"/>
      <c r="DC24" s="990"/>
      <c r="DD24" s="990"/>
      <c r="DE24" s="990"/>
      <c r="DF24" s="991"/>
      <c r="DG24" s="989"/>
      <c r="DH24" s="990"/>
      <c r="DI24" s="990"/>
      <c r="DJ24" s="990"/>
      <c r="DK24" s="991"/>
      <c r="DL24" s="989"/>
      <c r="DM24" s="990"/>
      <c r="DN24" s="990"/>
      <c r="DO24" s="990"/>
      <c r="DP24" s="991"/>
      <c r="DQ24" s="989"/>
      <c r="DR24" s="990"/>
      <c r="DS24" s="990"/>
      <c r="DT24" s="990"/>
      <c r="DU24" s="991"/>
      <c r="DV24" s="992"/>
      <c r="DW24" s="993"/>
      <c r="DX24" s="993"/>
      <c r="DY24" s="993"/>
      <c r="DZ24" s="994"/>
      <c r="EA24" s="222"/>
    </row>
    <row r="25" spans="1:131" ht="26.25" customHeight="1" thickBot="1" x14ac:dyDescent="0.2">
      <c r="A25" s="1059" t="s">
        <v>380</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20"/>
      <c r="BK25" s="220"/>
      <c r="BL25" s="220"/>
      <c r="BM25" s="220"/>
      <c r="BN25" s="220"/>
      <c r="BO25" s="229"/>
      <c r="BP25" s="229"/>
      <c r="BQ25" s="226">
        <v>19</v>
      </c>
      <c r="BR25" s="227"/>
      <c r="BS25" s="992"/>
      <c r="BT25" s="993"/>
      <c r="BU25" s="993"/>
      <c r="BV25" s="993"/>
      <c r="BW25" s="993"/>
      <c r="BX25" s="993"/>
      <c r="BY25" s="993"/>
      <c r="BZ25" s="993"/>
      <c r="CA25" s="993"/>
      <c r="CB25" s="993"/>
      <c r="CC25" s="993"/>
      <c r="CD25" s="993"/>
      <c r="CE25" s="993"/>
      <c r="CF25" s="993"/>
      <c r="CG25" s="1014"/>
      <c r="CH25" s="989"/>
      <c r="CI25" s="990"/>
      <c r="CJ25" s="990"/>
      <c r="CK25" s="990"/>
      <c r="CL25" s="991"/>
      <c r="CM25" s="989"/>
      <c r="CN25" s="990"/>
      <c r="CO25" s="990"/>
      <c r="CP25" s="990"/>
      <c r="CQ25" s="991"/>
      <c r="CR25" s="989"/>
      <c r="CS25" s="990"/>
      <c r="CT25" s="990"/>
      <c r="CU25" s="990"/>
      <c r="CV25" s="991"/>
      <c r="CW25" s="989"/>
      <c r="CX25" s="990"/>
      <c r="CY25" s="990"/>
      <c r="CZ25" s="990"/>
      <c r="DA25" s="991"/>
      <c r="DB25" s="989"/>
      <c r="DC25" s="990"/>
      <c r="DD25" s="990"/>
      <c r="DE25" s="990"/>
      <c r="DF25" s="991"/>
      <c r="DG25" s="989"/>
      <c r="DH25" s="990"/>
      <c r="DI25" s="990"/>
      <c r="DJ25" s="990"/>
      <c r="DK25" s="991"/>
      <c r="DL25" s="989"/>
      <c r="DM25" s="990"/>
      <c r="DN25" s="990"/>
      <c r="DO25" s="990"/>
      <c r="DP25" s="991"/>
      <c r="DQ25" s="989"/>
      <c r="DR25" s="990"/>
      <c r="DS25" s="990"/>
      <c r="DT25" s="990"/>
      <c r="DU25" s="991"/>
      <c r="DV25" s="992"/>
      <c r="DW25" s="993"/>
      <c r="DX25" s="993"/>
      <c r="DY25" s="993"/>
      <c r="DZ25" s="994"/>
      <c r="EA25" s="218"/>
    </row>
    <row r="26" spans="1:131" ht="26.25" customHeight="1" x14ac:dyDescent="0.15">
      <c r="A26" s="995" t="s">
        <v>357</v>
      </c>
      <c r="B26" s="996"/>
      <c r="C26" s="996"/>
      <c r="D26" s="996"/>
      <c r="E26" s="996"/>
      <c r="F26" s="996"/>
      <c r="G26" s="996"/>
      <c r="H26" s="996"/>
      <c r="I26" s="996"/>
      <c r="J26" s="996"/>
      <c r="K26" s="996"/>
      <c r="L26" s="996"/>
      <c r="M26" s="996"/>
      <c r="N26" s="996"/>
      <c r="O26" s="996"/>
      <c r="P26" s="997"/>
      <c r="Q26" s="1001" t="s">
        <v>381</v>
      </c>
      <c r="R26" s="1002"/>
      <c r="S26" s="1002"/>
      <c r="T26" s="1002"/>
      <c r="U26" s="1003"/>
      <c r="V26" s="1001" t="s">
        <v>382</v>
      </c>
      <c r="W26" s="1002"/>
      <c r="X26" s="1002"/>
      <c r="Y26" s="1002"/>
      <c r="Z26" s="1003"/>
      <c r="AA26" s="1001" t="s">
        <v>383</v>
      </c>
      <c r="AB26" s="1002"/>
      <c r="AC26" s="1002"/>
      <c r="AD26" s="1002"/>
      <c r="AE26" s="1002"/>
      <c r="AF26" s="1055" t="s">
        <v>384</v>
      </c>
      <c r="AG26" s="1008"/>
      <c r="AH26" s="1008"/>
      <c r="AI26" s="1008"/>
      <c r="AJ26" s="1056"/>
      <c r="AK26" s="1002" t="s">
        <v>385</v>
      </c>
      <c r="AL26" s="1002"/>
      <c r="AM26" s="1002"/>
      <c r="AN26" s="1002"/>
      <c r="AO26" s="1003"/>
      <c r="AP26" s="1001" t="s">
        <v>386</v>
      </c>
      <c r="AQ26" s="1002"/>
      <c r="AR26" s="1002"/>
      <c r="AS26" s="1002"/>
      <c r="AT26" s="1003"/>
      <c r="AU26" s="1001" t="s">
        <v>387</v>
      </c>
      <c r="AV26" s="1002"/>
      <c r="AW26" s="1002"/>
      <c r="AX26" s="1002"/>
      <c r="AY26" s="1003"/>
      <c r="AZ26" s="1001" t="s">
        <v>388</v>
      </c>
      <c r="BA26" s="1002"/>
      <c r="BB26" s="1002"/>
      <c r="BC26" s="1002"/>
      <c r="BD26" s="1003"/>
      <c r="BE26" s="1001" t="s">
        <v>364</v>
      </c>
      <c r="BF26" s="1002"/>
      <c r="BG26" s="1002"/>
      <c r="BH26" s="1002"/>
      <c r="BI26" s="1015"/>
      <c r="BJ26" s="220"/>
      <c r="BK26" s="220"/>
      <c r="BL26" s="220"/>
      <c r="BM26" s="220"/>
      <c r="BN26" s="220"/>
      <c r="BO26" s="229"/>
      <c r="BP26" s="229"/>
      <c r="BQ26" s="226">
        <v>20</v>
      </c>
      <c r="BR26" s="227"/>
      <c r="BS26" s="992"/>
      <c r="BT26" s="993"/>
      <c r="BU26" s="993"/>
      <c r="BV26" s="993"/>
      <c r="BW26" s="993"/>
      <c r="BX26" s="993"/>
      <c r="BY26" s="993"/>
      <c r="BZ26" s="993"/>
      <c r="CA26" s="993"/>
      <c r="CB26" s="993"/>
      <c r="CC26" s="993"/>
      <c r="CD26" s="993"/>
      <c r="CE26" s="993"/>
      <c r="CF26" s="993"/>
      <c r="CG26" s="1014"/>
      <c r="CH26" s="989"/>
      <c r="CI26" s="990"/>
      <c r="CJ26" s="990"/>
      <c r="CK26" s="990"/>
      <c r="CL26" s="991"/>
      <c r="CM26" s="989"/>
      <c r="CN26" s="990"/>
      <c r="CO26" s="990"/>
      <c r="CP26" s="990"/>
      <c r="CQ26" s="991"/>
      <c r="CR26" s="989"/>
      <c r="CS26" s="990"/>
      <c r="CT26" s="990"/>
      <c r="CU26" s="990"/>
      <c r="CV26" s="991"/>
      <c r="CW26" s="989"/>
      <c r="CX26" s="990"/>
      <c r="CY26" s="990"/>
      <c r="CZ26" s="990"/>
      <c r="DA26" s="991"/>
      <c r="DB26" s="989"/>
      <c r="DC26" s="990"/>
      <c r="DD26" s="990"/>
      <c r="DE26" s="990"/>
      <c r="DF26" s="991"/>
      <c r="DG26" s="989"/>
      <c r="DH26" s="990"/>
      <c r="DI26" s="990"/>
      <c r="DJ26" s="990"/>
      <c r="DK26" s="991"/>
      <c r="DL26" s="989"/>
      <c r="DM26" s="990"/>
      <c r="DN26" s="990"/>
      <c r="DO26" s="990"/>
      <c r="DP26" s="991"/>
      <c r="DQ26" s="989"/>
      <c r="DR26" s="990"/>
      <c r="DS26" s="990"/>
      <c r="DT26" s="990"/>
      <c r="DU26" s="991"/>
      <c r="DV26" s="992"/>
      <c r="DW26" s="993"/>
      <c r="DX26" s="993"/>
      <c r="DY26" s="993"/>
      <c r="DZ26" s="994"/>
      <c r="EA26" s="218"/>
    </row>
    <row r="27" spans="1:131" ht="26.25" customHeight="1" thickBot="1" x14ac:dyDescent="0.2">
      <c r="A27" s="998"/>
      <c r="B27" s="999"/>
      <c r="C27" s="999"/>
      <c r="D27" s="999"/>
      <c r="E27" s="999"/>
      <c r="F27" s="999"/>
      <c r="G27" s="999"/>
      <c r="H27" s="999"/>
      <c r="I27" s="999"/>
      <c r="J27" s="999"/>
      <c r="K27" s="999"/>
      <c r="L27" s="999"/>
      <c r="M27" s="999"/>
      <c r="N27" s="999"/>
      <c r="O27" s="999"/>
      <c r="P27" s="1000"/>
      <c r="Q27" s="1004"/>
      <c r="R27" s="1005"/>
      <c r="S27" s="1005"/>
      <c r="T27" s="1005"/>
      <c r="U27" s="1006"/>
      <c r="V27" s="1004"/>
      <c r="W27" s="1005"/>
      <c r="X27" s="1005"/>
      <c r="Y27" s="1005"/>
      <c r="Z27" s="1006"/>
      <c r="AA27" s="1004"/>
      <c r="AB27" s="1005"/>
      <c r="AC27" s="1005"/>
      <c r="AD27" s="1005"/>
      <c r="AE27" s="1005"/>
      <c r="AF27" s="1057"/>
      <c r="AG27" s="1011"/>
      <c r="AH27" s="1011"/>
      <c r="AI27" s="1011"/>
      <c r="AJ27" s="1058"/>
      <c r="AK27" s="1005"/>
      <c r="AL27" s="1005"/>
      <c r="AM27" s="1005"/>
      <c r="AN27" s="1005"/>
      <c r="AO27" s="1006"/>
      <c r="AP27" s="1004"/>
      <c r="AQ27" s="1005"/>
      <c r="AR27" s="1005"/>
      <c r="AS27" s="1005"/>
      <c r="AT27" s="1006"/>
      <c r="AU27" s="1004"/>
      <c r="AV27" s="1005"/>
      <c r="AW27" s="1005"/>
      <c r="AX27" s="1005"/>
      <c r="AY27" s="1006"/>
      <c r="AZ27" s="1004"/>
      <c r="BA27" s="1005"/>
      <c r="BB27" s="1005"/>
      <c r="BC27" s="1005"/>
      <c r="BD27" s="1006"/>
      <c r="BE27" s="1004"/>
      <c r="BF27" s="1005"/>
      <c r="BG27" s="1005"/>
      <c r="BH27" s="1005"/>
      <c r="BI27" s="1016"/>
      <c r="BJ27" s="220"/>
      <c r="BK27" s="220"/>
      <c r="BL27" s="220"/>
      <c r="BM27" s="220"/>
      <c r="BN27" s="220"/>
      <c r="BO27" s="229"/>
      <c r="BP27" s="229"/>
      <c r="BQ27" s="226">
        <v>21</v>
      </c>
      <c r="BR27" s="227"/>
      <c r="BS27" s="992"/>
      <c r="BT27" s="993"/>
      <c r="BU27" s="993"/>
      <c r="BV27" s="993"/>
      <c r="BW27" s="993"/>
      <c r="BX27" s="993"/>
      <c r="BY27" s="993"/>
      <c r="BZ27" s="993"/>
      <c r="CA27" s="993"/>
      <c r="CB27" s="993"/>
      <c r="CC27" s="993"/>
      <c r="CD27" s="993"/>
      <c r="CE27" s="993"/>
      <c r="CF27" s="993"/>
      <c r="CG27" s="1014"/>
      <c r="CH27" s="989"/>
      <c r="CI27" s="990"/>
      <c r="CJ27" s="990"/>
      <c r="CK27" s="990"/>
      <c r="CL27" s="991"/>
      <c r="CM27" s="989"/>
      <c r="CN27" s="990"/>
      <c r="CO27" s="990"/>
      <c r="CP27" s="990"/>
      <c r="CQ27" s="991"/>
      <c r="CR27" s="989"/>
      <c r="CS27" s="990"/>
      <c r="CT27" s="990"/>
      <c r="CU27" s="990"/>
      <c r="CV27" s="991"/>
      <c r="CW27" s="989"/>
      <c r="CX27" s="990"/>
      <c r="CY27" s="990"/>
      <c r="CZ27" s="990"/>
      <c r="DA27" s="991"/>
      <c r="DB27" s="989"/>
      <c r="DC27" s="990"/>
      <c r="DD27" s="990"/>
      <c r="DE27" s="990"/>
      <c r="DF27" s="991"/>
      <c r="DG27" s="989"/>
      <c r="DH27" s="990"/>
      <c r="DI27" s="990"/>
      <c r="DJ27" s="990"/>
      <c r="DK27" s="991"/>
      <c r="DL27" s="989"/>
      <c r="DM27" s="990"/>
      <c r="DN27" s="990"/>
      <c r="DO27" s="990"/>
      <c r="DP27" s="991"/>
      <c r="DQ27" s="989"/>
      <c r="DR27" s="990"/>
      <c r="DS27" s="990"/>
      <c r="DT27" s="990"/>
      <c r="DU27" s="991"/>
      <c r="DV27" s="992"/>
      <c r="DW27" s="993"/>
      <c r="DX27" s="993"/>
      <c r="DY27" s="993"/>
      <c r="DZ27" s="994"/>
      <c r="EA27" s="218"/>
    </row>
    <row r="28" spans="1:131" ht="26.25" customHeight="1" thickTop="1" x14ac:dyDescent="0.15">
      <c r="A28" s="230">
        <v>1</v>
      </c>
      <c r="B28" s="1047" t="s">
        <v>389</v>
      </c>
      <c r="C28" s="1048"/>
      <c r="D28" s="1048"/>
      <c r="E28" s="1048"/>
      <c r="F28" s="1048"/>
      <c r="G28" s="1048"/>
      <c r="H28" s="1048"/>
      <c r="I28" s="1048"/>
      <c r="J28" s="1048"/>
      <c r="K28" s="1048"/>
      <c r="L28" s="1048"/>
      <c r="M28" s="1048"/>
      <c r="N28" s="1048"/>
      <c r="O28" s="1048"/>
      <c r="P28" s="1049"/>
      <c r="Q28" s="1050">
        <v>12383</v>
      </c>
      <c r="R28" s="1051"/>
      <c r="S28" s="1051"/>
      <c r="T28" s="1051"/>
      <c r="U28" s="1051"/>
      <c r="V28" s="1051">
        <v>12265</v>
      </c>
      <c r="W28" s="1051"/>
      <c r="X28" s="1051"/>
      <c r="Y28" s="1051"/>
      <c r="Z28" s="1051"/>
      <c r="AA28" s="1051">
        <v>119</v>
      </c>
      <c r="AB28" s="1051"/>
      <c r="AC28" s="1051"/>
      <c r="AD28" s="1051"/>
      <c r="AE28" s="1052"/>
      <c r="AF28" s="1053">
        <v>119</v>
      </c>
      <c r="AG28" s="1051"/>
      <c r="AH28" s="1051"/>
      <c r="AI28" s="1051"/>
      <c r="AJ28" s="1054"/>
      <c r="AK28" s="1042">
        <v>1247</v>
      </c>
      <c r="AL28" s="1043"/>
      <c r="AM28" s="1043"/>
      <c r="AN28" s="1043"/>
      <c r="AO28" s="1043"/>
      <c r="AP28" s="1043" t="s">
        <v>570</v>
      </c>
      <c r="AQ28" s="1043"/>
      <c r="AR28" s="1043"/>
      <c r="AS28" s="1043"/>
      <c r="AT28" s="1043"/>
      <c r="AU28" s="1043" t="s">
        <v>570</v>
      </c>
      <c r="AV28" s="1043"/>
      <c r="AW28" s="1043"/>
      <c r="AX28" s="1043"/>
      <c r="AY28" s="1043"/>
      <c r="AZ28" s="1044" t="s">
        <v>575</v>
      </c>
      <c r="BA28" s="1044"/>
      <c r="BB28" s="1044"/>
      <c r="BC28" s="1044"/>
      <c r="BD28" s="1044"/>
      <c r="BE28" s="1045"/>
      <c r="BF28" s="1045"/>
      <c r="BG28" s="1045"/>
      <c r="BH28" s="1045"/>
      <c r="BI28" s="1046"/>
      <c r="BJ28" s="220"/>
      <c r="BK28" s="220"/>
      <c r="BL28" s="220"/>
      <c r="BM28" s="220"/>
      <c r="BN28" s="220"/>
      <c r="BO28" s="229"/>
      <c r="BP28" s="229"/>
      <c r="BQ28" s="226">
        <v>22</v>
      </c>
      <c r="BR28" s="227"/>
      <c r="BS28" s="992"/>
      <c r="BT28" s="993"/>
      <c r="BU28" s="993"/>
      <c r="BV28" s="993"/>
      <c r="BW28" s="993"/>
      <c r="BX28" s="993"/>
      <c r="BY28" s="993"/>
      <c r="BZ28" s="993"/>
      <c r="CA28" s="993"/>
      <c r="CB28" s="993"/>
      <c r="CC28" s="993"/>
      <c r="CD28" s="993"/>
      <c r="CE28" s="993"/>
      <c r="CF28" s="993"/>
      <c r="CG28" s="1014"/>
      <c r="CH28" s="989"/>
      <c r="CI28" s="990"/>
      <c r="CJ28" s="990"/>
      <c r="CK28" s="990"/>
      <c r="CL28" s="991"/>
      <c r="CM28" s="989"/>
      <c r="CN28" s="990"/>
      <c r="CO28" s="990"/>
      <c r="CP28" s="990"/>
      <c r="CQ28" s="991"/>
      <c r="CR28" s="989"/>
      <c r="CS28" s="990"/>
      <c r="CT28" s="990"/>
      <c r="CU28" s="990"/>
      <c r="CV28" s="991"/>
      <c r="CW28" s="989"/>
      <c r="CX28" s="990"/>
      <c r="CY28" s="990"/>
      <c r="CZ28" s="990"/>
      <c r="DA28" s="991"/>
      <c r="DB28" s="989"/>
      <c r="DC28" s="990"/>
      <c r="DD28" s="990"/>
      <c r="DE28" s="990"/>
      <c r="DF28" s="991"/>
      <c r="DG28" s="989"/>
      <c r="DH28" s="990"/>
      <c r="DI28" s="990"/>
      <c r="DJ28" s="990"/>
      <c r="DK28" s="991"/>
      <c r="DL28" s="989"/>
      <c r="DM28" s="990"/>
      <c r="DN28" s="990"/>
      <c r="DO28" s="990"/>
      <c r="DP28" s="991"/>
      <c r="DQ28" s="989"/>
      <c r="DR28" s="990"/>
      <c r="DS28" s="990"/>
      <c r="DT28" s="990"/>
      <c r="DU28" s="991"/>
      <c r="DV28" s="992"/>
      <c r="DW28" s="993"/>
      <c r="DX28" s="993"/>
      <c r="DY28" s="993"/>
      <c r="DZ28" s="994"/>
      <c r="EA28" s="218"/>
    </row>
    <row r="29" spans="1:131" ht="26.25" customHeight="1" x14ac:dyDescent="0.15">
      <c r="A29" s="230">
        <v>2</v>
      </c>
      <c r="B29" s="1030" t="s">
        <v>390</v>
      </c>
      <c r="C29" s="1031"/>
      <c r="D29" s="1031"/>
      <c r="E29" s="1031"/>
      <c r="F29" s="1031"/>
      <c r="G29" s="1031"/>
      <c r="H29" s="1031"/>
      <c r="I29" s="1031"/>
      <c r="J29" s="1031"/>
      <c r="K29" s="1031"/>
      <c r="L29" s="1031"/>
      <c r="M29" s="1031"/>
      <c r="N29" s="1031"/>
      <c r="O29" s="1031"/>
      <c r="P29" s="1032"/>
      <c r="Q29" s="1038">
        <v>3979</v>
      </c>
      <c r="R29" s="1039"/>
      <c r="S29" s="1039"/>
      <c r="T29" s="1039"/>
      <c r="U29" s="1039"/>
      <c r="V29" s="1039">
        <v>3902</v>
      </c>
      <c r="W29" s="1039"/>
      <c r="X29" s="1039"/>
      <c r="Y29" s="1039"/>
      <c r="Z29" s="1039"/>
      <c r="AA29" s="1039">
        <v>77</v>
      </c>
      <c r="AB29" s="1039"/>
      <c r="AC29" s="1039"/>
      <c r="AD29" s="1039"/>
      <c r="AE29" s="1040"/>
      <c r="AF29" s="1035">
        <v>77</v>
      </c>
      <c r="AG29" s="1036"/>
      <c r="AH29" s="1036"/>
      <c r="AI29" s="1036"/>
      <c r="AJ29" s="1037"/>
      <c r="AK29" s="980">
        <v>2159</v>
      </c>
      <c r="AL29" s="971"/>
      <c r="AM29" s="971"/>
      <c r="AN29" s="971"/>
      <c r="AO29" s="971"/>
      <c r="AP29" s="971" t="s">
        <v>571</v>
      </c>
      <c r="AQ29" s="971"/>
      <c r="AR29" s="971"/>
      <c r="AS29" s="971"/>
      <c r="AT29" s="971"/>
      <c r="AU29" s="971" t="s">
        <v>574</v>
      </c>
      <c r="AV29" s="971"/>
      <c r="AW29" s="971"/>
      <c r="AX29" s="971"/>
      <c r="AY29" s="971"/>
      <c r="AZ29" s="1041" t="s">
        <v>576</v>
      </c>
      <c r="BA29" s="1041"/>
      <c r="BB29" s="1041"/>
      <c r="BC29" s="1041"/>
      <c r="BD29" s="1041"/>
      <c r="BE29" s="972"/>
      <c r="BF29" s="972"/>
      <c r="BG29" s="972"/>
      <c r="BH29" s="972"/>
      <c r="BI29" s="973"/>
      <c r="BJ29" s="220"/>
      <c r="BK29" s="220"/>
      <c r="BL29" s="220"/>
      <c r="BM29" s="220"/>
      <c r="BN29" s="220"/>
      <c r="BO29" s="229"/>
      <c r="BP29" s="229"/>
      <c r="BQ29" s="226">
        <v>23</v>
      </c>
      <c r="BR29" s="227"/>
      <c r="BS29" s="992"/>
      <c r="BT29" s="993"/>
      <c r="BU29" s="993"/>
      <c r="BV29" s="993"/>
      <c r="BW29" s="993"/>
      <c r="BX29" s="993"/>
      <c r="BY29" s="993"/>
      <c r="BZ29" s="993"/>
      <c r="CA29" s="993"/>
      <c r="CB29" s="993"/>
      <c r="CC29" s="993"/>
      <c r="CD29" s="993"/>
      <c r="CE29" s="993"/>
      <c r="CF29" s="993"/>
      <c r="CG29" s="1014"/>
      <c r="CH29" s="989"/>
      <c r="CI29" s="990"/>
      <c r="CJ29" s="990"/>
      <c r="CK29" s="990"/>
      <c r="CL29" s="991"/>
      <c r="CM29" s="989"/>
      <c r="CN29" s="990"/>
      <c r="CO29" s="990"/>
      <c r="CP29" s="990"/>
      <c r="CQ29" s="991"/>
      <c r="CR29" s="989"/>
      <c r="CS29" s="990"/>
      <c r="CT29" s="990"/>
      <c r="CU29" s="990"/>
      <c r="CV29" s="991"/>
      <c r="CW29" s="989"/>
      <c r="CX29" s="990"/>
      <c r="CY29" s="990"/>
      <c r="CZ29" s="990"/>
      <c r="DA29" s="991"/>
      <c r="DB29" s="989"/>
      <c r="DC29" s="990"/>
      <c r="DD29" s="990"/>
      <c r="DE29" s="990"/>
      <c r="DF29" s="991"/>
      <c r="DG29" s="989"/>
      <c r="DH29" s="990"/>
      <c r="DI29" s="990"/>
      <c r="DJ29" s="990"/>
      <c r="DK29" s="991"/>
      <c r="DL29" s="989"/>
      <c r="DM29" s="990"/>
      <c r="DN29" s="990"/>
      <c r="DO29" s="990"/>
      <c r="DP29" s="991"/>
      <c r="DQ29" s="989"/>
      <c r="DR29" s="990"/>
      <c r="DS29" s="990"/>
      <c r="DT29" s="990"/>
      <c r="DU29" s="991"/>
      <c r="DV29" s="992"/>
      <c r="DW29" s="993"/>
      <c r="DX29" s="993"/>
      <c r="DY29" s="993"/>
      <c r="DZ29" s="994"/>
      <c r="EA29" s="218"/>
    </row>
    <row r="30" spans="1:131" ht="26.25" customHeight="1" x14ac:dyDescent="0.15">
      <c r="A30" s="230">
        <v>3</v>
      </c>
      <c r="B30" s="1030" t="s">
        <v>391</v>
      </c>
      <c r="C30" s="1031"/>
      <c r="D30" s="1031"/>
      <c r="E30" s="1031"/>
      <c r="F30" s="1031"/>
      <c r="G30" s="1031"/>
      <c r="H30" s="1031"/>
      <c r="I30" s="1031"/>
      <c r="J30" s="1031"/>
      <c r="K30" s="1031"/>
      <c r="L30" s="1031"/>
      <c r="M30" s="1031"/>
      <c r="N30" s="1031"/>
      <c r="O30" s="1031"/>
      <c r="P30" s="1032"/>
      <c r="Q30" s="1038">
        <v>15591</v>
      </c>
      <c r="R30" s="1039"/>
      <c r="S30" s="1039"/>
      <c r="T30" s="1039"/>
      <c r="U30" s="1039"/>
      <c r="V30" s="1039">
        <v>15276</v>
      </c>
      <c r="W30" s="1039"/>
      <c r="X30" s="1039"/>
      <c r="Y30" s="1039"/>
      <c r="Z30" s="1039"/>
      <c r="AA30" s="1039">
        <v>315</v>
      </c>
      <c r="AB30" s="1039"/>
      <c r="AC30" s="1039"/>
      <c r="AD30" s="1039"/>
      <c r="AE30" s="1040"/>
      <c r="AF30" s="1035">
        <v>315</v>
      </c>
      <c r="AG30" s="1036"/>
      <c r="AH30" s="1036"/>
      <c r="AI30" s="1036"/>
      <c r="AJ30" s="1037"/>
      <c r="AK30" s="980">
        <v>2368</v>
      </c>
      <c r="AL30" s="971"/>
      <c r="AM30" s="971"/>
      <c r="AN30" s="971"/>
      <c r="AO30" s="971"/>
      <c r="AP30" s="971" t="s">
        <v>572</v>
      </c>
      <c r="AQ30" s="971"/>
      <c r="AR30" s="971"/>
      <c r="AS30" s="971"/>
      <c r="AT30" s="971"/>
      <c r="AU30" s="971" t="s">
        <v>570</v>
      </c>
      <c r="AV30" s="971"/>
      <c r="AW30" s="971"/>
      <c r="AX30" s="971"/>
      <c r="AY30" s="971"/>
      <c r="AZ30" s="1041" t="s">
        <v>576</v>
      </c>
      <c r="BA30" s="1041"/>
      <c r="BB30" s="1041"/>
      <c r="BC30" s="1041"/>
      <c r="BD30" s="1041"/>
      <c r="BE30" s="972"/>
      <c r="BF30" s="972"/>
      <c r="BG30" s="972"/>
      <c r="BH30" s="972"/>
      <c r="BI30" s="973"/>
      <c r="BJ30" s="220"/>
      <c r="BK30" s="220"/>
      <c r="BL30" s="220"/>
      <c r="BM30" s="220"/>
      <c r="BN30" s="220"/>
      <c r="BO30" s="229"/>
      <c r="BP30" s="229"/>
      <c r="BQ30" s="226">
        <v>24</v>
      </c>
      <c r="BR30" s="227"/>
      <c r="BS30" s="992"/>
      <c r="BT30" s="993"/>
      <c r="BU30" s="993"/>
      <c r="BV30" s="993"/>
      <c r="BW30" s="993"/>
      <c r="BX30" s="993"/>
      <c r="BY30" s="993"/>
      <c r="BZ30" s="993"/>
      <c r="CA30" s="993"/>
      <c r="CB30" s="993"/>
      <c r="CC30" s="993"/>
      <c r="CD30" s="993"/>
      <c r="CE30" s="993"/>
      <c r="CF30" s="993"/>
      <c r="CG30" s="1014"/>
      <c r="CH30" s="989"/>
      <c r="CI30" s="990"/>
      <c r="CJ30" s="990"/>
      <c r="CK30" s="990"/>
      <c r="CL30" s="991"/>
      <c r="CM30" s="989"/>
      <c r="CN30" s="990"/>
      <c r="CO30" s="990"/>
      <c r="CP30" s="990"/>
      <c r="CQ30" s="991"/>
      <c r="CR30" s="989"/>
      <c r="CS30" s="990"/>
      <c r="CT30" s="990"/>
      <c r="CU30" s="990"/>
      <c r="CV30" s="991"/>
      <c r="CW30" s="989"/>
      <c r="CX30" s="990"/>
      <c r="CY30" s="990"/>
      <c r="CZ30" s="990"/>
      <c r="DA30" s="991"/>
      <c r="DB30" s="989"/>
      <c r="DC30" s="990"/>
      <c r="DD30" s="990"/>
      <c r="DE30" s="990"/>
      <c r="DF30" s="991"/>
      <c r="DG30" s="989"/>
      <c r="DH30" s="990"/>
      <c r="DI30" s="990"/>
      <c r="DJ30" s="990"/>
      <c r="DK30" s="991"/>
      <c r="DL30" s="989"/>
      <c r="DM30" s="990"/>
      <c r="DN30" s="990"/>
      <c r="DO30" s="990"/>
      <c r="DP30" s="991"/>
      <c r="DQ30" s="989"/>
      <c r="DR30" s="990"/>
      <c r="DS30" s="990"/>
      <c r="DT30" s="990"/>
      <c r="DU30" s="991"/>
      <c r="DV30" s="992"/>
      <c r="DW30" s="993"/>
      <c r="DX30" s="993"/>
      <c r="DY30" s="993"/>
      <c r="DZ30" s="994"/>
      <c r="EA30" s="218"/>
    </row>
    <row r="31" spans="1:131" ht="26.25" customHeight="1" x14ac:dyDescent="0.15">
      <c r="A31" s="230">
        <v>4</v>
      </c>
      <c r="B31" s="1030" t="s">
        <v>392</v>
      </c>
      <c r="C31" s="1031"/>
      <c r="D31" s="1031"/>
      <c r="E31" s="1031"/>
      <c r="F31" s="1031"/>
      <c r="G31" s="1031"/>
      <c r="H31" s="1031"/>
      <c r="I31" s="1031"/>
      <c r="J31" s="1031"/>
      <c r="K31" s="1031"/>
      <c r="L31" s="1031"/>
      <c r="M31" s="1031"/>
      <c r="N31" s="1031"/>
      <c r="O31" s="1031"/>
      <c r="P31" s="1032"/>
      <c r="Q31" s="1038">
        <v>608</v>
      </c>
      <c r="R31" s="1039"/>
      <c r="S31" s="1039"/>
      <c r="T31" s="1039"/>
      <c r="U31" s="1039"/>
      <c r="V31" s="1039">
        <v>575</v>
      </c>
      <c r="W31" s="1039"/>
      <c r="X31" s="1039"/>
      <c r="Y31" s="1039"/>
      <c r="Z31" s="1039"/>
      <c r="AA31" s="1039">
        <v>33</v>
      </c>
      <c r="AB31" s="1039"/>
      <c r="AC31" s="1039"/>
      <c r="AD31" s="1039"/>
      <c r="AE31" s="1040"/>
      <c r="AF31" s="1035">
        <v>33</v>
      </c>
      <c r="AG31" s="1036"/>
      <c r="AH31" s="1036"/>
      <c r="AI31" s="1036"/>
      <c r="AJ31" s="1037"/>
      <c r="AK31" s="980" t="s">
        <v>579</v>
      </c>
      <c r="AL31" s="971"/>
      <c r="AM31" s="971"/>
      <c r="AN31" s="971"/>
      <c r="AO31" s="971"/>
      <c r="AP31" s="971" t="s">
        <v>573</v>
      </c>
      <c r="AQ31" s="971"/>
      <c r="AR31" s="971"/>
      <c r="AS31" s="971"/>
      <c r="AT31" s="971"/>
      <c r="AU31" s="971" t="s">
        <v>570</v>
      </c>
      <c r="AV31" s="971"/>
      <c r="AW31" s="971"/>
      <c r="AX31" s="971"/>
      <c r="AY31" s="971"/>
      <c r="AZ31" s="1041" t="s">
        <v>577</v>
      </c>
      <c r="BA31" s="1041"/>
      <c r="BB31" s="1041"/>
      <c r="BC31" s="1041"/>
      <c r="BD31" s="1041"/>
      <c r="BE31" s="972"/>
      <c r="BF31" s="972"/>
      <c r="BG31" s="972"/>
      <c r="BH31" s="972"/>
      <c r="BI31" s="973"/>
      <c r="BJ31" s="220"/>
      <c r="BK31" s="220"/>
      <c r="BL31" s="220"/>
      <c r="BM31" s="220"/>
      <c r="BN31" s="220"/>
      <c r="BO31" s="229"/>
      <c r="BP31" s="229"/>
      <c r="BQ31" s="226">
        <v>25</v>
      </c>
      <c r="BR31" s="227"/>
      <c r="BS31" s="992"/>
      <c r="BT31" s="993"/>
      <c r="BU31" s="993"/>
      <c r="BV31" s="993"/>
      <c r="BW31" s="993"/>
      <c r="BX31" s="993"/>
      <c r="BY31" s="993"/>
      <c r="BZ31" s="993"/>
      <c r="CA31" s="993"/>
      <c r="CB31" s="993"/>
      <c r="CC31" s="993"/>
      <c r="CD31" s="993"/>
      <c r="CE31" s="993"/>
      <c r="CF31" s="993"/>
      <c r="CG31" s="1014"/>
      <c r="CH31" s="989"/>
      <c r="CI31" s="990"/>
      <c r="CJ31" s="990"/>
      <c r="CK31" s="990"/>
      <c r="CL31" s="991"/>
      <c r="CM31" s="989"/>
      <c r="CN31" s="990"/>
      <c r="CO31" s="990"/>
      <c r="CP31" s="990"/>
      <c r="CQ31" s="991"/>
      <c r="CR31" s="989"/>
      <c r="CS31" s="990"/>
      <c r="CT31" s="990"/>
      <c r="CU31" s="990"/>
      <c r="CV31" s="991"/>
      <c r="CW31" s="989"/>
      <c r="CX31" s="990"/>
      <c r="CY31" s="990"/>
      <c r="CZ31" s="990"/>
      <c r="DA31" s="991"/>
      <c r="DB31" s="989"/>
      <c r="DC31" s="990"/>
      <c r="DD31" s="990"/>
      <c r="DE31" s="990"/>
      <c r="DF31" s="991"/>
      <c r="DG31" s="989"/>
      <c r="DH31" s="990"/>
      <c r="DI31" s="990"/>
      <c r="DJ31" s="990"/>
      <c r="DK31" s="991"/>
      <c r="DL31" s="989"/>
      <c r="DM31" s="990"/>
      <c r="DN31" s="990"/>
      <c r="DO31" s="990"/>
      <c r="DP31" s="991"/>
      <c r="DQ31" s="989"/>
      <c r="DR31" s="990"/>
      <c r="DS31" s="990"/>
      <c r="DT31" s="990"/>
      <c r="DU31" s="991"/>
      <c r="DV31" s="992"/>
      <c r="DW31" s="993"/>
      <c r="DX31" s="993"/>
      <c r="DY31" s="993"/>
      <c r="DZ31" s="994"/>
      <c r="EA31" s="218"/>
    </row>
    <row r="32" spans="1:131" ht="26.25" customHeight="1" x14ac:dyDescent="0.15">
      <c r="A32" s="230">
        <v>5</v>
      </c>
      <c r="B32" s="1030" t="s">
        <v>393</v>
      </c>
      <c r="C32" s="1031"/>
      <c r="D32" s="1031"/>
      <c r="E32" s="1031"/>
      <c r="F32" s="1031"/>
      <c r="G32" s="1031"/>
      <c r="H32" s="1031"/>
      <c r="I32" s="1031"/>
      <c r="J32" s="1031"/>
      <c r="K32" s="1031"/>
      <c r="L32" s="1031"/>
      <c r="M32" s="1031"/>
      <c r="N32" s="1031"/>
      <c r="O32" s="1031"/>
      <c r="P32" s="1032"/>
      <c r="Q32" s="1038">
        <v>8453</v>
      </c>
      <c r="R32" s="1039"/>
      <c r="S32" s="1039"/>
      <c r="T32" s="1039"/>
      <c r="U32" s="1039"/>
      <c r="V32" s="1039">
        <v>9010</v>
      </c>
      <c r="W32" s="1039"/>
      <c r="X32" s="1039"/>
      <c r="Y32" s="1039"/>
      <c r="Z32" s="1039"/>
      <c r="AA32" s="1039">
        <v>-557</v>
      </c>
      <c r="AB32" s="1039"/>
      <c r="AC32" s="1039"/>
      <c r="AD32" s="1039"/>
      <c r="AE32" s="1040"/>
      <c r="AF32" s="1035">
        <v>1576</v>
      </c>
      <c r="AG32" s="1036"/>
      <c r="AH32" s="1036"/>
      <c r="AI32" s="1036"/>
      <c r="AJ32" s="1037"/>
      <c r="AK32" s="980">
        <v>1036</v>
      </c>
      <c r="AL32" s="971"/>
      <c r="AM32" s="971"/>
      <c r="AN32" s="971"/>
      <c r="AO32" s="971"/>
      <c r="AP32" s="971">
        <v>10201</v>
      </c>
      <c r="AQ32" s="971"/>
      <c r="AR32" s="971"/>
      <c r="AS32" s="971"/>
      <c r="AT32" s="971"/>
      <c r="AU32" s="971">
        <v>5192</v>
      </c>
      <c r="AV32" s="971"/>
      <c r="AW32" s="971"/>
      <c r="AX32" s="971"/>
      <c r="AY32" s="971"/>
      <c r="AZ32" s="1041" t="s">
        <v>578</v>
      </c>
      <c r="BA32" s="1041"/>
      <c r="BB32" s="1041"/>
      <c r="BC32" s="1041"/>
      <c r="BD32" s="1041"/>
      <c r="BE32" s="972" t="s">
        <v>394</v>
      </c>
      <c r="BF32" s="972"/>
      <c r="BG32" s="972"/>
      <c r="BH32" s="972"/>
      <c r="BI32" s="973"/>
      <c r="BJ32" s="220"/>
      <c r="BK32" s="220"/>
      <c r="BL32" s="220"/>
      <c r="BM32" s="220"/>
      <c r="BN32" s="220"/>
      <c r="BO32" s="229"/>
      <c r="BP32" s="229"/>
      <c r="BQ32" s="226">
        <v>26</v>
      </c>
      <c r="BR32" s="227"/>
      <c r="BS32" s="992"/>
      <c r="BT32" s="993"/>
      <c r="BU32" s="993"/>
      <c r="BV32" s="993"/>
      <c r="BW32" s="993"/>
      <c r="BX32" s="993"/>
      <c r="BY32" s="993"/>
      <c r="BZ32" s="993"/>
      <c r="CA32" s="993"/>
      <c r="CB32" s="993"/>
      <c r="CC32" s="993"/>
      <c r="CD32" s="993"/>
      <c r="CE32" s="993"/>
      <c r="CF32" s="993"/>
      <c r="CG32" s="1014"/>
      <c r="CH32" s="989"/>
      <c r="CI32" s="990"/>
      <c r="CJ32" s="990"/>
      <c r="CK32" s="990"/>
      <c r="CL32" s="991"/>
      <c r="CM32" s="989"/>
      <c r="CN32" s="990"/>
      <c r="CO32" s="990"/>
      <c r="CP32" s="990"/>
      <c r="CQ32" s="991"/>
      <c r="CR32" s="989"/>
      <c r="CS32" s="990"/>
      <c r="CT32" s="990"/>
      <c r="CU32" s="990"/>
      <c r="CV32" s="991"/>
      <c r="CW32" s="989"/>
      <c r="CX32" s="990"/>
      <c r="CY32" s="990"/>
      <c r="CZ32" s="990"/>
      <c r="DA32" s="991"/>
      <c r="DB32" s="989"/>
      <c r="DC32" s="990"/>
      <c r="DD32" s="990"/>
      <c r="DE32" s="990"/>
      <c r="DF32" s="991"/>
      <c r="DG32" s="989"/>
      <c r="DH32" s="990"/>
      <c r="DI32" s="990"/>
      <c r="DJ32" s="990"/>
      <c r="DK32" s="991"/>
      <c r="DL32" s="989"/>
      <c r="DM32" s="990"/>
      <c r="DN32" s="990"/>
      <c r="DO32" s="990"/>
      <c r="DP32" s="991"/>
      <c r="DQ32" s="989"/>
      <c r="DR32" s="990"/>
      <c r="DS32" s="990"/>
      <c r="DT32" s="990"/>
      <c r="DU32" s="991"/>
      <c r="DV32" s="992"/>
      <c r="DW32" s="993"/>
      <c r="DX32" s="993"/>
      <c r="DY32" s="993"/>
      <c r="DZ32" s="994"/>
      <c r="EA32" s="218"/>
    </row>
    <row r="33" spans="1:131" ht="26.25" customHeight="1" x14ac:dyDescent="0.15">
      <c r="A33" s="230">
        <v>6</v>
      </c>
      <c r="B33" s="1030" t="s">
        <v>395</v>
      </c>
      <c r="C33" s="1031"/>
      <c r="D33" s="1031"/>
      <c r="E33" s="1031"/>
      <c r="F33" s="1031"/>
      <c r="G33" s="1031"/>
      <c r="H33" s="1031"/>
      <c r="I33" s="1031"/>
      <c r="J33" s="1031"/>
      <c r="K33" s="1031"/>
      <c r="L33" s="1031"/>
      <c r="M33" s="1031"/>
      <c r="N33" s="1031"/>
      <c r="O33" s="1031"/>
      <c r="P33" s="1032"/>
      <c r="Q33" s="1038">
        <v>2524</v>
      </c>
      <c r="R33" s="1039"/>
      <c r="S33" s="1039"/>
      <c r="T33" s="1039"/>
      <c r="U33" s="1039"/>
      <c r="V33" s="1039">
        <v>2308</v>
      </c>
      <c r="W33" s="1039"/>
      <c r="X33" s="1039"/>
      <c r="Y33" s="1039"/>
      <c r="Z33" s="1039"/>
      <c r="AA33" s="1039">
        <v>216</v>
      </c>
      <c r="AB33" s="1039"/>
      <c r="AC33" s="1039"/>
      <c r="AD33" s="1039"/>
      <c r="AE33" s="1040"/>
      <c r="AF33" s="1035">
        <v>2029</v>
      </c>
      <c r="AG33" s="1036"/>
      <c r="AH33" s="1036"/>
      <c r="AI33" s="1036"/>
      <c r="AJ33" s="1037"/>
      <c r="AK33" s="980">
        <v>138</v>
      </c>
      <c r="AL33" s="971"/>
      <c r="AM33" s="971"/>
      <c r="AN33" s="971"/>
      <c r="AO33" s="971"/>
      <c r="AP33" s="971">
        <v>5515</v>
      </c>
      <c r="AQ33" s="971"/>
      <c r="AR33" s="971"/>
      <c r="AS33" s="971"/>
      <c r="AT33" s="971"/>
      <c r="AU33" s="971">
        <v>491</v>
      </c>
      <c r="AV33" s="971"/>
      <c r="AW33" s="971"/>
      <c r="AX33" s="971"/>
      <c r="AY33" s="971"/>
      <c r="AZ33" s="1041" t="s">
        <v>576</v>
      </c>
      <c r="BA33" s="1041"/>
      <c r="BB33" s="1041"/>
      <c r="BC33" s="1041"/>
      <c r="BD33" s="1041"/>
      <c r="BE33" s="972" t="s">
        <v>394</v>
      </c>
      <c r="BF33" s="972"/>
      <c r="BG33" s="972"/>
      <c r="BH33" s="972"/>
      <c r="BI33" s="973"/>
      <c r="BJ33" s="220"/>
      <c r="BK33" s="220"/>
      <c r="BL33" s="220"/>
      <c r="BM33" s="220"/>
      <c r="BN33" s="220"/>
      <c r="BO33" s="229"/>
      <c r="BP33" s="229"/>
      <c r="BQ33" s="226">
        <v>27</v>
      </c>
      <c r="BR33" s="227"/>
      <c r="BS33" s="992"/>
      <c r="BT33" s="993"/>
      <c r="BU33" s="993"/>
      <c r="BV33" s="993"/>
      <c r="BW33" s="993"/>
      <c r="BX33" s="993"/>
      <c r="BY33" s="993"/>
      <c r="BZ33" s="993"/>
      <c r="CA33" s="993"/>
      <c r="CB33" s="993"/>
      <c r="CC33" s="993"/>
      <c r="CD33" s="993"/>
      <c r="CE33" s="993"/>
      <c r="CF33" s="993"/>
      <c r="CG33" s="1014"/>
      <c r="CH33" s="989"/>
      <c r="CI33" s="990"/>
      <c r="CJ33" s="990"/>
      <c r="CK33" s="990"/>
      <c r="CL33" s="991"/>
      <c r="CM33" s="989"/>
      <c r="CN33" s="990"/>
      <c r="CO33" s="990"/>
      <c r="CP33" s="990"/>
      <c r="CQ33" s="991"/>
      <c r="CR33" s="989"/>
      <c r="CS33" s="990"/>
      <c r="CT33" s="990"/>
      <c r="CU33" s="990"/>
      <c r="CV33" s="991"/>
      <c r="CW33" s="989"/>
      <c r="CX33" s="990"/>
      <c r="CY33" s="990"/>
      <c r="CZ33" s="990"/>
      <c r="DA33" s="991"/>
      <c r="DB33" s="989"/>
      <c r="DC33" s="990"/>
      <c r="DD33" s="990"/>
      <c r="DE33" s="990"/>
      <c r="DF33" s="991"/>
      <c r="DG33" s="989"/>
      <c r="DH33" s="990"/>
      <c r="DI33" s="990"/>
      <c r="DJ33" s="990"/>
      <c r="DK33" s="991"/>
      <c r="DL33" s="989"/>
      <c r="DM33" s="990"/>
      <c r="DN33" s="990"/>
      <c r="DO33" s="990"/>
      <c r="DP33" s="991"/>
      <c r="DQ33" s="989"/>
      <c r="DR33" s="990"/>
      <c r="DS33" s="990"/>
      <c r="DT33" s="990"/>
      <c r="DU33" s="991"/>
      <c r="DV33" s="992"/>
      <c r="DW33" s="993"/>
      <c r="DX33" s="993"/>
      <c r="DY33" s="993"/>
      <c r="DZ33" s="994"/>
      <c r="EA33" s="218"/>
    </row>
    <row r="34" spans="1:131" ht="26.25" customHeight="1" x14ac:dyDescent="0.15">
      <c r="A34" s="230">
        <v>7</v>
      </c>
      <c r="B34" s="1030" t="s">
        <v>396</v>
      </c>
      <c r="C34" s="1031"/>
      <c r="D34" s="1031"/>
      <c r="E34" s="1031"/>
      <c r="F34" s="1031"/>
      <c r="G34" s="1031"/>
      <c r="H34" s="1031"/>
      <c r="I34" s="1031"/>
      <c r="J34" s="1031"/>
      <c r="K34" s="1031"/>
      <c r="L34" s="1031"/>
      <c r="M34" s="1031"/>
      <c r="N34" s="1031"/>
      <c r="O34" s="1031"/>
      <c r="P34" s="1032"/>
      <c r="Q34" s="1038">
        <v>3920</v>
      </c>
      <c r="R34" s="1039"/>
      <c r="S34" s="1039"/>
      <c r="T34" s="1039"/>
      <c r="U34" s="1039"/>
      <c r="V34" s="1039">
        <v>3638</v>
      </c>
      <c r="W34" s="1039"/>
      <c r="X34" s="1039"/>
      <c r="Y34" s="1039"/>
      <c r="Z34" s="1039"/>
      <c r="AA34" s="1039">
        <v>283</v>
      </c>
      <c r="AB34" s="1039"/>
      <c r="AC34" s="1039"/>
      <c r="AD34" s="1039"/>
      <c r="AE34" s="1040"/>
      <c r="AF34" s="1035">
        <v>768</v>
      </c>
      <c r="AG34" s="1036"/>
      <c r="AH34" s="1036"/>
      <c r="AI34" s="1036"/>
      <c r="AJ34" s="1037"/>
      <c r="AK34" s="980">
        <v>2030</v>
      </c>
      <c r="AL34" s="971"/>
      <c r="AM34" s="971"/>
      <c r="AN34" s="971"/>
      <c r="AO34" s="971"/>
      <c r="AP34" s="971">
        <v>35028</v>
      </c>
      <c r="AQ34" s="971"/>
      <c r="AR34" s="971"/>
      <c r="AS34" s="971"/>
      <c r="AT34" s="971"/>
      <c r="AU34" s="971">
        <v>27006</v>
      </c>
      <c r="AV34" s="971"/>
      <c r="AW34" s="971"/>
      <c r="AX34" s="971"/>
      <c r="AY34" s="971"/>
      <c r="AZ34" s="1041" t="s">
        <v>578</v>
      </c>
      <c r="BA34" s="1041"/>
      <c r="BB34" s="1041"/>
      <c r="BC34" s="1041"/>
      <c r="BD34" s="1041"/>
      <c r="BE34" s="972" t="s">
        <v>394</v>
      </c>
      <c r="BF34" s="972"/>
      <c r="BG34" s="972"/>
      <c r="BH34" s="972"/>
      <c r="BI34" s="973"/>
      <c r="BJ34" s="220"/>
      <c r="BK34" s="220"/>
      <c r="BL34" s="220"/>
      <c r="BM34" s="220"/>
      <c r="BN34" s="220"/>
      <c r="BO34" s="229"/>
      <c r="BP34" s="229"/>
      <c r="BQ34" s="226">
        <v>28</v>
      </c>
      <c r="BR34" s="227"/>
      <c r="BS34" s="992"/>
      <c r="BT34" s="993"/>
      <c r="BU34" s="993"/>
      <c r="BV34" s="993"/>
      <c r="BW34" s="993"/>
      <c r="BX34" s="993"/>
      <c r="BY34" s="993"/>
      <c r="BZ34" s="993"/>
      <c r="CA34" s="993"/>
      <c r="CB34" s="993"/>
      <c r="CC34" s="993"/>
      <c r="CD34" s="993"/>
      <c r="CE34" s="993"/>
      <c r="CF34" s="993"/>
      <c r="CG34" s="1014"/>
      <c r="CH34" s="989"/>
      <c r="CI34" s="990"/>
      <c r="CJ34" s="990"/>
      <c r="CK34" s="990"/>
      <c r="CL34" s="991"/>
      <c r="CM34" s="989"/>
      <c r="CN34" s="990"/>
      <c r="CO34" s="990"/>
      <c r="CP34" s="990"/>
      <c r="CQ34" s="991"/>
      <c r="CR34" s="989"/>
      <c r="CS34" s="990"/>
      <c r="CT34" s="990"/>
      <c r="CU34" s="990"/>
      <c r="CV34" s="991"/>
      <c r="CW34" s="989"/>
      <c r="CX34" s="990"/>
      <c r="CY34" s="990"/>
      <c r="CZ34" s="990"/>
      <c r="DA34" s="991"/>
      <c r="DB34" s="989"/>
      <c r="DC34" s="990"/>
      <c r="DD34" s="990"/>
      <c r="DE34" s="990"/>
      <c r="DF34" s="991"/>
      <c r="DG34" s="989"/>
      <c r="DH34" s="990"/>
      <c r="DI34" s="990"/>
      <c r="DJ34" s="990"/>
      <c r="DK34" s="991"/>
      <c r="DL34" s="989"/>
      <c r="DM34" s="990"/>
      <c r="DN34" s="990"/>
      <c r="DO34" s="990"/>
      <c r="DP34" s="991"/>
      <c r="DQ34" s="989"/>
      <c r="DR34" s="990"/>
      <c r="DS34" s="990"/>
      <c r="DT34" s="990"/>
      <c r="DU34" s="991"/>
      <c r="DV34" s="992"/>
      <c r="DW34" s="993"/>
      <c r="DX34" s="993"/>
      <c r="DY34" s="993"/>
      <c r="DZ34" s="994"/>
      <c r="EA34" s="218"/>
    </row>
    <row r="35" spans="1:131" ht="26.25" customHeight="1" x14ac:dyDescent="0.15">
      <c r="A35" s="230">
        <v>8</v>
      </c>
      <c r="B35" s="1030"/>
      <c r="C35" s="1031"/>
      <c r="D35" s="1031"/>
      <c r="E35" s="1031"/>
      <c r="F35" s="1031"/>
      <c r="G35" s="1031"/>
      <c r="H35" s="1031"/>
      <c r="I35" s="1031"/>
      <c r="J35" s="1031"/>
      <c r="K35" s="1031"/>
      <c r="L35" s="1031"/>
      <c r="M35" s="1031"/>
      <c r="N35" s="1031"/>
      <c r="O35" s="1031"/>
      <c r="P35" s="1032"/>
      <c r="Q35" s="1038"/>
      <c r="R35" s="1039"/>
      <c r="S35" s="1039"/>
      <c r="T35" s="1039"/>
      <c r="U35" s="1039"/>
      <c r="V35" s="1039"/>
      <c r="W35" s="1039"/>
      <c r="X35" s="1039"/>
      <c r="Y35" s="1039"/>
      <c r="Z35" s="1039"/>
      <c r="AA35" s="1039"/>
      <c r="AB35" s="1039"/>
      <c r="AC35" s="1039"/>
      <c r="AD35" s="1039"/>
      <c r="AE35" s="1040"/>
      <c r="AF35" s="1035"/>
      <c r="AG35" s="1036"/>
      <c r="AH35" s="1036"/>
      <c r="AI35" s="1036"/>
      <c r="AJ35" s="1037"/>
      <c r="AK35" s="980"/>
      <c r="AL35" s="971"/>
      <c r="AM35" s="971"/>
      <c r="AN35" s="971"/>
      <c r="AO35" s="971"/>
      <c r="AP35" s="971"/>
      <c r="AQ35" s="971"/>
      <c r="AR35" s="971"/>
      <c r="AS35" s="971"/>
      <c r="AT35" s="971"/>
      <c r="AU35" s="971"/>
      <c r="AV35" s="971"/>
      <c r="AW35" s="971"/>
      <c r="AX35" s="971"/>
      <c r="AY35" s="971"/>
      <c r="AZ35" s="1041"/>
      <c r="BA35" s="1041"/>
      <c r="BB35" s="1041"/>
      <c r="BC35" s="1041"/>
      <c r="BD35" s="1041"/>
      <c r="BE35" s="972"/>
      <c r="BF35" s="972"/>
      <c r="BG35" s="972"/>
      <c r="BH35" s="972"/>
      <c r="BI35" s="973"/>
      <c r="BJ35" s="220"/>
      <c r="BK35" s="220"/>
      <c r="BL35" s="220"/>
      <c r="BM35" s="220"/>
      <c r="BN35" s="220"/>
      <c r="BO35" s="229"/>
      <c r="BP35" s="229"/>
      <c r="BQ35" s="226">
        <v>29</v>
      </c>
      <c r="BR35" s="227"/>
      <c r="BS35" s="992"/>
      <c r="BT35" s="993"/>
      <c r="BU35" s="993"/>
      <c r="BV35" s="993"/>
      <c r="BW35" s="993"/>
      <c r="BX35" s="993"/>
      <c r="BY35" s="993"/>
      <c r="BZ35" s="993"/>
      <c r="CA35" s="993"/>
      <c r="CB35" s="993"/>
      <c r="CC35" s="993"/>
      <c r="CD35" s="993"/>
      <c r="CE35" s="993"/>
      <c r="CF35" s="993"/>
      <c r="CG35" s="1014"/>
      <c r="CH35" s="989"/>
      <c r="CI35" s="990"/>
      <c r="CJ35" s="990"/>
      <c r="CK35" s="990"/>
      <c r="CL35" s="991"/>
      <c r="CM35" s="989"/>
      <c r="CN35" s="990"/>
      <c r="CO35" s="990"/>
      <c r="CP35" s="990"/>
      <c r="CQ35" s="991"/>
      <c r="CR35" s="989"/>
      <c r="CS35" s="990"/>
      <c r="CT35" s="990"/>
      <c r="CU35" s="990"/>
      <c r="CV35" s="991"/>
      <c r="CW35" s="989"/>
      <c r="CX35" s="990"/>
      <c r="CY35" s="990"/>
      <c r="CZ35" s="990"/>
      <c r="DA35" s="991"/>
      <c r="DB35" s="989"/>
      <c r="DC35" s="990"/>
      <c r="DD35" s="990"/>
      <c r="DE35" s="990"/>
      <c r="DF35" s="991"/>
      <c r="DG35" s="989"/>
      <c r="DH35" s="990"/>
      <c r="DI35" s="990"/>
      <c r="DJ35" s="990"/>
      <c r="DK35" s="991"/>
      <c r="DL35" s="989"/>
      <c r="DM35" s="990"/>
      <c r="DN35" s="990"/>
      <c r="DO35" s="990"/>
      <c r="DP35" s="991"/>
      <c r="DQ35" s="989"/>
      <c r="DR35" s="990"/>
      <c r="DS35" s="990"/>
      <c r="DT35" s="990"/>
      <c r="DU35" s="991"/>
      <c r="DV35" s="992"/>
      <c r="DW35" s="993"/>
      <c r="DX35" s="993"/>
      <c r="DY35" s="993"/>
      <c r="DZ35" s="994"/>
      <c r="EA35" s="218"/>
    </row>
    <row r="36" spans="1:131" ht="26.25" customHeight="1" x14ac:dyDescent="0.15">
      <c r="A36" s="230">
        <v>9</v>
      </c>
      <c r="B36" s="1030"/>
      <c r="C36" s="1031"/>
      <c r="D36" s="1031"/>
      <c r="E36" s="1031"/>
      <c r="F36" s="1031"/>
      <c r="G36" s="1031"/>
      <c r="H36" s="1031"/>
      <c r="I36" s="1031"/>
      <c r="J36" s="1031"/>
      <c r="K36" s="1031"/>
      <c r="L36" s="1031"/>
      <c r="M36" s="1031"/>
      <c r="N36" s="1031"/>
      <c r="O36" s="1031"/>
      <c r="P36" s="1032"/>
      <c r="Q36" s="1038"/>
      <c r="R36" s="1039"/>
      <c r="S36" s="1039"/>
      <c r="T36" s="1039"/>
      <c r="U36" s="1039"/>
      <c r="V36" s="1039"/>
      <c r="W36" s="1039"/>
      <c r="X36" s="1039"/>
      <c r="Y36" s="1039"/>
      <c r="Z36" s="1039"/>
      <c r="AA36" s="1039"/>
      <c r="AB36" s="1039"/>
      <c r="AC36" s="1039"/>
      <c r="AD36" s="1039"/>
      <c r="AE36" s="1040"/>
      <c r="AF36" s="1035"/>
      <c r="AG36" s="1036"/>
      <c r="AH36" s="1036"/>
      <c r="AI36" s="1036"/>
      <c r="AJ36" s="1037"/>
      <c r="AK36" s="980"/>
      <c r="AL36" s="971"/>
      <c r="AM36" s="971"/>
      <c r="AN36" s="971"/>
      <c r="AO36" s="971"/>
      <c r="AP36" s="971"/>
      <c r="AQ36" s="971"/>
      <c r="AR36" s="971"/>
      <c r="AS36" s="971"/>
      <c r="AT36" s="971"/>
      <c r="AU36" s="971"/>
      <c r="AV36" s="971"/>
      <c r="AW36" s="971"/>
      <c r="AX36" s="971"/>
      <c r="AY36" s="971"/>
      <c r="AZ36" s="1041"/>
      <c r="BA36" s="1041"/>
      <c r="BB36" s="1041"/>
      <c r="BC36" s="1041"/>
      <c r="BD36" s="1041"/>
      <c r="BE36" s="972"/>
      <c r="BF36" s="972"/>
      <c r="BG36" s="972"/>
      <c r="BH36" s="972"/>
      <c r="BI36" s="973"/>
      <c r="BJ36" s="220"/>
      <c r="BK36" s="220"/>
      <c r="BL36" s="220"/>
      <c r="BM36" s="220"/>
      <c r="BN36" s="220"/>
      <c r="BO36" s="229"/>
      <c r="BP36" s="229"/>
      <c r="BQ36" s="226">
        <v>30</v>
      </c>
      <c r="BR36" s="227"/>
      <c r="BS36" s="992"/>
      <c r="BT36" s="993"/>
      <c r="BU36" s="993"/>
      <c r="BV36" s="993"/>
      <c r="BW36" s="993"/>
      <c r="BX36" s="993"/>
      <c r="BY36" s="993"/>
      <c r="BZ36" s="993"/>
      <c r="CA36" s="993"/>
      <c r="CB36" s="993"/>
      <c r="CC36" s="993"/>
      <c r="CD36" s="993"/>
      <c r="CE36" s="993"/>
      <c r="CF36" s="993"/>
      <c r="CG36" s="1014"/>
      <c r="CH36" s="989"/>
      <c r="CI36" s="990"/>
      <c r="CJ36" s="990"/>
      <c r="CK36" s="990"/>
      <c r="CL36" s="991"/>
      <c r="CM36" s="989"/>
      <c r="CN36" s="990"/>
      <c r="CO36" s="990"/>
      <c r="CP36" s="990"/>
      <c r="CQ36" s="991"/>
      <c r="CR36" s="989"/>
      <c r="CS36" s="990"/>
      <c r="CT36" s="990"/>
      <c r="CU36" s="990"/>
      <c r="CV36" s="991"/>
      <c r="CW36" s="989"/>
      <c r="CX36" s="990"/>
      <c r="CY36" s="990"/>
      <c r="CZ36" s="990"/>
      <c r="DA36" s="991"/>
      <c r="DB36" s="989"/>
      <c r="DC36" s="990"/>
      <c r="DD36" s="990"/>
      <c r="DE36" s="990"/>
      <c r="DF36" s="991"/>
      <c r="DG36" s="989"/>
      <c r="DH36" s="990"/>
      <c r="DI36" s="990"/>
      <c r="DJ36" s="990"/>
      <c r="DK36" s="991"/>
      <c r="DL36" s="989"/>
      <c r="DM36" s="990"/>
      <c r="DN36" s="990"/>
      <c r="DO36" s="990"/>
      <c r="DP36" s="991"/>
      <c r="DQ36" s="989"/>
      <c r="DR36" s="990"/>
      <c r="DS36" s="990"/>
      <c r="DT36" s="990"/>
      <c r="DU36" s="991"/>
      <c r="DV36" s="992"/>
      <c r="DW36" s="993"/>
      <c r="DX36" s="993"/>
      <c r="DY36" s="993"/>
      <c r="DZ36" s="994"/>
      <c r="EA36" s="218"/>
    </row>
    <row r="37" spans="1:131" ht="26.25" customHeight="1" x14ac:dyDescent="0.15">
      <c r="A37" s="230">
        <v>10</v>
      </c>
      <c r="B37" s="1030"/>
      <c r="C37" s="1031"/>
      <c r="D37" s="1031"/>
      <c r="E37" s="1031"/>
      <c r="F37" s="1031"/>
      <c r="G37" s="1031"/>
      <c r="H37" s="1031"/>
      <c r="I37" s="1031"/>
      <c r="J37" s="1031"/>
      <c r="K37" s="1031"/>
      <c r="L37" s="1031"/>
      <c r="M37" s="1031"/>
      <c r="N37" s="1031"/>
      <c r="O37" s="1031"/>
      <c r="P37" s="1032"/>
      <c r="Q37" s="1038"/>
      <c r="R37" s="1039"/>
      <c r="S37" s="1039"/>
      <c r="T37" s="1039"/>
      <c r="U37" s="1039"/>
      <c r="V37" s="1039"/>
      <c r="W37" s="1039"/>
      <c r="X37" s="1039"/>
      <c r="Y37" s="1039"/>
      <c r="Z37" s="1039"/>
      <c r="AA37" s="1039"/>
      <c r="AB37" s="1039"/>
      <c r="AC37" s="1039"/>
      <c r="AD37" s="1039"/>
      <c r="AE37" s="1040"/>
      <c r="AF37" s="1035"/>
      <c r="AG37" s="1036"/>
      <c r="AH37" s="1036"/>
      <c r="AI37" s="1036"/>
      <c r="AJ37" s="1037"/>
      <c r="AK37" s="980"/>
      <c r="AL37" s="971"/>
      <c r="AM37" s="971"/>
      <c r="AN37" s="971"/>
      <c r="AO37" s="971"/>
      <c r="AP37" s="971"/>
      <c r="AQ37" s="971"/>
      <c r="AR37" s="971"/>
      <c r="AS37" s="971"/>
      <c r="AT37" s="971"/>
      <c r="AU37" s="971"/>
      <c r="AV37" s="971"/>
      <c r="AW37" s="971"/>
      <c r="AX37" s="971"/>
      <c r="AY37" s="971"/>
      <c r="AZ37" s="1041"/>
      <c r="BA37" s="1041"/>
      <c r="BB37" s="1041"/>
      <c r="BC37" s="1041"/>
      <c r="BD37" s="1041"/>
      <c r="BE37" s="972"/>
      <c r="BF37" s="972"/>
      <c r="BG37" s="972"/>
      <c r="BH37" s="972"/>
      <c r="BI37" s="973"/>
      <c r="BJ37" s="220"/>
      <c r="BK37" s="220"/>
      <c r="BL37" s="220"/>
      <c r="BM37" s="220"/>
      <c r="BN37" s="220"/>
      <c r="BO37" s="229"/>
      <c r="BP37" s="229"/>
      <c r="BQ37" s="226">
        <v>31</v>
      </c>
      <c r="BR37" s="227"/>
      <c r="BS37" s="992"/>
      <c r="BT37" s="993"/>
      <c r="BU37" s="993"/>
      <c r="BV37" s="993"/>
      <c r="BW37" s="993"/>
      <c r="BX37" s="993"/>
      <c r="BY37" s="993"/>
      <c r="BZ37" s="993"/>
      <c r="CA37" s="993"/>
      <c r="CB37" s="993"/>
      <c r="CC37" s="993"/>
      <c r="CD37" s="993"/>
      <c r="CE37" s="993"/>
      <c r="CF37" s="993"/>
      <c r="CG37" s="1014"/>
      <c r="CH37" s="989"/>
      <c r="CI37" s="990"/>
      <c r="CJ37" s="990"/>
      <c r="CK37" s="990"/>
      <c r="CL37" s="991"/>
      <c r="CM37" s="989"/>
      <c r="CN37" s="990"/>
      <c r="CO37" s="990"/>
      <c r="CP37" s="990"/>
      <c r="CQ37" s="991"/>
      <c r="CR37" s="989"/>
      <c r="CS37" s="990"/>
      <c r="CT37" s="990"/>
      <c r="CU37" s="990"/>
      <c r="CV37" s="991"/>
      <c r="CW37" s="989"/>
      <c r="CX37" s="990"/>
      <c r="CY37" s="990"/>
      <c r="CZ37" s="990"/>
      <c r="DA37" s="991"/>
      <c r="DB37" s="989"/>
      <c r="DC37" s="990"/>
      <c r="DD37" s="990"/>
      <c r="DE37" s="990"/>
      <c r="DF37" s="991"/>
      <c r="DG37" s="989"/>
      <c r="DH37" s="990"/>
      <c r="DI37" s="990"/>
      <c r="DJ37" s="990"/>
      <c r="DK37" s="991"/>
      <c r="DL37" s="989"/>
      <c r="DM37" s="990"/>
      <c r="DN37" s="990"/>
      <c r="DO37" s="990"/>
      <c r="DP37" s="991"/>
      <c r="DQ37" s="989"/>
      <c r="DR37" s="990"/>
      <c r="DS37" s="990"/>
      <c r="DT37" s="990"/>
      <c r="DU37" s="991"/>
      <c r="DV37" s="992"/>
      <c r="DW37" s="993"/>
      <c r="DX37" s="993"/>
      <c r="DY37" s="993"/>
      <c r="DZ37" s="994"/>
      <c r="EA37" s="218"/>
    </row>
    <row r="38" spans="1:131" ht="26.25" customHeight="1" x14ac:dyDescent="0.15">
      <c r="A38" s="230">
        <v>11</v>
      </c>
      <c r="B38" s="1030"/>
      <c r="C38" s="1031"/>
      <c r="D38" s="1031"/>
      <c r="E38" s="1031"/>
      <c r="F38" s="1031"/>
      <c r="G38" s="1031"/>
      <c r="H38" s="1031"/>
      <c r="I38" s="1031"/>
      <c r="J38" s="1031"/>
      <c r="K38" s="1031"/>
      <c r="L38" s="1031"/>
      <c r="M38" s="1031"/>
      <c r="N38" s="1031"/>
      <c r="O38" s="1031"/>
      <c r="P38" s="1032"/>
      <c r="Q38" s="1038"/>
      <c r="R38" s="1039"/>
      <c r="S38" s="1039"/>
      <c r="T38" s="1039"/>
      <c r="U38" s="1039"/>
      <c r="V38" s="1039"/>
      <c r="W38" s="1039"/>
      <c r="X38" s="1039"/>
      <c r="Y38" s="1039"/>
      <c r="Z38" s="1039"/>
      <c r="AA38" s="1039"/>
      <c r="AB38" s="1039"/>
      <c r="AC38" s="1039"/>
      <c r="AD38" s="1039"/>
      <c r="AE38" s="1040"/>
      <c r="AF38" s="1035"/>
      <c r="AG38" s="1036"/>
      <c r="AH38" s="1036"/>
      <c r="AI38" s="1036"/>
      <c r="AJ38" s="1037"/>
      <c r="AK38" s="980"/>
      <c r="AL38" s="971"/>
      <c r="AM38" s="971"/>
      <c r="AN38" s="971"/>
      <c r="AO38" s="971"/>
      <c r="AP38" s="971"/>
      <c r="AQ38" s="971"/>
      <c r="AR38" s="971"/>
      <c r="AS38" s="971"/>
      <c r="AT38" s="971"/>
      <c r="AU38" s="971"/>
      <c r="AV38" s="971"/>
      <c r="AW38" s="971"/>
      <c r="AX38" s="971"/>
      <c r="AY38" s="971"/>
      <c r="AZ38" s="1041"/>
      <c r="BA38" s="1041"/>
      <c r="BB38" s="1041"/>
      <c r="BC38" s="1041"/>
      <c r="BD38" s="1041"/>
      <c r="BE38" s="972"/>
      <c r="BF38" s="972"/>
      <c r="BG38" s="972"/>
      <c r="BH38" s="972"/>
      <c r="BI38" s="973"/>
      <c r="BJ38" s="220"/>
      <c r="BK38" s="220"/>
      <c r="BL38" s="220"/>
      <c r="BM38" s="220"/>
      <c r="BN38" s="220"/>
      <c r="BO38" s="229"/>
      <c r="BP38" s="229"/>
      <c r="BQ38" s="226">
        <v>32</v>
      </c>
      <c r="BR38" s="227"/>
      <c r="BS38" s="992"/>
      <c r="BT38" s="993"/>
      <c r="BU38" s="993"/>
      <c r="BV38" s="993"/>
      <c r="BW38" s="993"/>
      <c r="BX38" s="993"/>
      <c r="BY38" s="993"/>
      <c r="BZ38" s="993"/>
      <c r="CA38" s="993"/>
      <c r="CB38" s="993"/>
      <c r="CC38" s="993"/>
      <c r="CD38" s="993"/>
      <c r="CE38" s="993"/>
      <c r="CF38" s="993"/>
      <c r="CG38" s="1014"/>
      <c r="CH38" s="989"/>
      <c r="CI38" s="990"/>
      <c r="CJ38" s="990"/>
      <c r="CK38" s="990"/>
      <c r="CL38" s="991"/>
      <c r="CM38" s="989"/>
      <c r="CN38" s="990"/>
      <c r="CO38" s="990"/>
      <c r="CP38" s="990"/>
      <c r="CQ38" s="991"/>
      <c r="CR38" s="989"/>
      <c r="CS38" s="990"/>
      <c r="CT38" s="990"/>
      <c r="CU38" s="990"/>
      <c r="CV38" s="991"/>
      <c r="CW38" s="989"/>
      <c r="CX38" s="990"/>
      <c r="CY38" s="990"/>
      <c r="CZ38" s="990"/>
      <c r="DA38" s="991"/>
      <c r="DB38" s="989"/>
      <c r="DC38" s="990"/>
      <c r="DD38" s="990"/>
      <c r="DE38" s="990"/>
      <c r="DF38" s="991"/>
      <c r="DG38" s="989"/>
      <c r="DH38" s="990"/>
      <c r="DI38" s="990"/>
      <c r="DJ38" s="990"/>
      <c r="DK38" s="991"/>
      <c r="DL38" s="989"/>
      <c r="DM38" s="990"/>
      <c r="DN38" s="990"/>
      <c r="DO38" s="990"/>
      <c r="DP38" s="991"/>
      <c r="DQ38" s="989"/>
      <c r="DR38" s="990"/>
      <c r="DS38" s="990"/>
      <c r="DT38" s="990"/>
      <c r="DU38" s="991"/>
      <c r="DV38" s="992"/>
      <c r="DW38" s="993"/>
      <c r="DX38" s="993"/>
      <c r="DY38" s="993"/>
      <c r="DZ38" s="994"/>
      <c r="EA38" s="218"/>
    </row>
    <row r="39" spans="1:131" ht="26.25" customHeight="1" x14ac:dyDescent="0.15">
      <c r="A39" s="230">
        <v>12</v>
      </c>
      <c r="B39" s="1030"/>
      <c r="C39" s="1031"/>
      <c r="D39" s="1031"/>
      <c r="E39" s="1031"/>
      <c r="F39" s="1031"/>
      <c r="G39" s="1031"/>
      <c r="H39" s="1031"/>
      <c r="I39" s="1031"/>
      <c r="J39" s="1031"/>
      <c r="K39" s="1031"/>
      <c r="L39" s="1031"/>
      <c r="M39" s="1031"/>
      <c r="N39" s="1031"/>
      <c r="O39" s="1031"/>
      <c r="P39" s="1032"/>
      <c r="Q39" s="1038"/>
      <c r="R39" s="1039"/>
      <c r="S39" s="1039"/>
      <c r="T39" s="1039"/>
      <c r="U39" s="1039"/>
      <c r="V39" s="1039"/>
      <c r="W39" s="1039"/>
      <c r="X39" s="1039"/>
      <c r="Y39" s="1039"/>
      <c r="Z39" s="1039"/>
      <c r="AA39" s="1039"/>
      <c r="AB39" s="1039"/>
      <c r="AC39" s="1039"/>
      <c r="AD39" s="1039"/>
      <c r="AE39" s="1040"/>
      <c r="AF39" s="1035"/>
      <c r="AG39" s="1036"/>
      <c r="AH39" s="1036"/>
      <c r="AI39" s="1036"/>
      <c r="AJ39" s="1037"/>
      <c r="AK39" s="980"/>
      <c r="AL39" s="971"/>
      <c r="AM39" s="971"/>
      <c r="AN39" s="971"/>
      <c r="AO39" s="971"/>
      <c r="AP39" s="971"/>
      <c r="AQ39" s="971"/>
      <c r="AR39" s="971"/>
      <c r="AS39" s="971"/>
      <c r="AT39" s="971"/>
      <c r="AU39" s="971"/>
      <c r="AV39" s="971"/>
      <c r="AW39" s="971"/>
      <c r="AX39" s="971"/>
      <c r="AY39" s="971"/>
      <c r="AZ39" s="1041"/>
      <c r="BA39" s="1041"/>
      <c r="BB39" s="1041"/>
      <c r="BC39" s="1041"/>
      <c r="BD39" s="1041"/>
      <c r="BE39" s="972"/>
      <c r="BF39" s="972"/>
      <c r="BG39" s="972"/>
      <c r="BH39" s="972"/>
      <c r="BI39" s="973"/>
      <c r="BJ39" s="220"/>
      <c r="BK39" s="220"/>
      <c r="BL39" s="220"/>
      <c r="BM39" s="220"/>
      <c r="BN39" s="220"/>
      <c r="BO39" s="229"/>
      <c r="BP39" s="229"/>
      <c r="BQ39" s="226">
        <v>33</v>
      </c>
      <c r="BR39" s="227"/>
      <c r="BS39" s="992"/>
      <c r="BT39" s="993"/>
      <c r="BU39" s="993"/>
      <c r="BV39" s="993"/>
      <c r="BW39" s="993"/>
      <c r="BX39" s="993"/>
      <c r="BY39" s="993"/>
      <c r="BZ39" s="993"/>
      <c r="CA39" s="993"/>
      <c r="CB39" s="993"/>
      <c r="CC39" s="993"/>
      <c r="CD39" s="993"/>
      <c r="CE39" s="993"/>
      <c r="CF39" s="993"/>
      <c r="CG39" s="1014"/>
      <c r="CH39" s="989"/>
      <c r="CI39" s="990"/>
      <c r="CJ39" s="990"/>
      <c r="CK39" s="990"/>
      <c r="CL39" s="991"/>
      <c r="CM39" s="989"/>
      <c r="CN39" s="990"/>
      <c r="CO39" s="990"/>
      <c r="CP39" s="990"/>
      <c r="CQ39" s="991"/>
      <c r="CR39" s="989"/>
      <c r="CS39" s="990"/>
      <c r="CT39" s="990"/>
      <c r="CU39" s="990"/>
      <c r="CV39" s="991"/>
      <c r="CW39" s="989"/>
      <c r="CX39" s="990"/>
      <c r="CY39" s="990"/>
      <c r="CZ39" s="990"/>
      <c r="DA39" s="991"/>
      <c r="DB39" s="989"/>
      <c r="DC39" s="990"/>
      <c r="DD39" s="990"/>
      <c r="DE39" s="990"/>
      <c r="DF39" s="991"/>
      <c r="DG39" s="989"/>
      <c r="DH39" s="990"/>
      <c r="DI39" s="990"/>
      <c r="DJ39" s="990"/>
      <c r="DK39" s="991"/>
      <c r="DL39" s="989"/>
      <c r="DM39" s="990"/>
      <c r="DN39" s="990"/>
      <c r="DO39" s="990"/>
      <c r="DP39" s="991"/>
      <c r="DQ39" s="989"/>
      <c r="DR39" s="990"/>
      <c r="DS39" s="990"/>
      <c r="DT39" s="990"/>
      <c r="DU39" s="991"/>
      <c r="DV39" s="992"/>
      <c r="DW39" s="993"/>
      <c r="DX39" s="993"/>
      <c r="DY39" s="993"/>
      <c r="DZ39" s="994"/>
      <c r="EA39" s="218"/>
    </row>
    <row r="40" spans="1:131" ht="26.25" customHeight="1" x14ac:dyDescent="0.15">
      <c r="A40" s="226">
        <v>13</v>
      </c>
      <c r="B40" s="1030"/>
      <c r="C40" s="1031"/>
      <c r="D40" s="1031"/>
      <c r="E40" s="1031"/>
      <c r="F40" s="1031"/>
      <c r="G40" s="1031"/>
      <c r="H40" s="1031"/>
      <c r="I40" s="1031"/>
      <c r="J40" s="1031"/>
      <c r="K40" s="1031"/>
      <c r="L40" s="1031"/>
      <c r="M40" s="1031"/>
      <c r="N40" s="1031"/>
      <c r="O40" s="1031"/>
      <c r="P40" s="1032"/>
      <c r="Q40" s="1038"/>
      <c r="R40" s="1039"/>
      <c r="S40" s="1039"/>
      <c r="T40" s="1039"/>
      <c r="U40" s="1039"/>
      <c r="V40" s="1039"/>
      <c r="W40" s="1039"/>
      <c r="X40" s="1039"/>
      <c r="Y40" s="1039"/>
      <c r="Z40" s="1039"/>
      <c r="AA40" s="1039"/>
      <c r="AB40" s="1039"/>
      <c r="AC40" s="1039"/>
      <c r="AD40" s="1039"/>
      <c r="AE40" s="1040"/>
      <c r="AF40" s="1035"/>
      <c r="AG40" s="1036"/>
      <c r="AH40" s="1036"/>
      <c r="AI40" s="1036"/>
      <c r="AJ40" s="1037"/>
      <c r="AK40" s="980"/>
      <c r="AL40" s="971"/>
      <c r="AM40" s="971"/>
      <c r="AN40" s="971"/>
      <c r="AO40" s="971"/>
      <c r="AP40" s="971"/>
      <c r="AQ40" s="971"/>
      <c r="AR40" s="971"/>
      <c r="AS40" s="971"/>
      <c r="AT40" s="971"/>
      <c r="AU40" s="971"/>
      <c r="AV40" s="971"/>
      <c r="AW40" s="971"/>
      <c r="AX40" s="971"/>
      <c r="AY40" s="971"/>
      <c r="AZ40" s="1041"/>
      <c r="BA40" s="1041"/>
      <c r="BB40" s="1041"/>
      <c r="BC40" s="1041"/>
      <c r="BD40" s="1041"/>
      <c r="BE40" s="972"/>
      <c r="BF40" s="972"/>
      <c r="BG40" s="972"/>
      <c r="BH40" s="972"/>
      <c r="BI40" s="973"/>
      <c r="BJ40" s="220"/>
      <c r="BK40" s="220"/>
      <c r="BL40" s="220"/>
      <c r="BM40" s="220"/>
      <c r="BN40" s="220"/>
      <c r="BO40" s="229"/>
      <c r="BP40" s="229"/>
      <c r="BQ40" s="226">
        <v>34</v>
      </c>
      <c r="BR40" s="227"/>
      <c r="BS40" s="992"/>
      <c r="BT40" s="993"/>
      <c r="BU40" s="993"/>
      <c r="BV40" s="993"/>
      <c r="BW40" s="993"/>
      <c r="BX40" s="993"/>
      <c r="BY40" s="993"/>
      <c r="BZ40" s="993"/>
      <c r="CA40" s="993"/>
      <c r="CB40" s="993"/>
      <c r="CC40" s="993"/>
      <c r="CD40" s="993"/>
      <c r="CE40" s="993"/>
      <c r="CF40" s="993"/>
      <c r="CG40" s="1014"/>
      <c r="CH40" s="989"/>
      <c r="CI40" s="990"/>
      <c r="CJ40" s="990"/>
      <c r="CK40" s="990"/>
      <c r="CL40" s="991"/>
      <c r="CM40" s="989"/>
      <c r="CN40" s="990"/>
      <c r="CO40" s="990"/>
      <c r="CP40" s="990"/>
      <c r="CQ40" s="991"/>
      <c r="CR40" s="989"/>
      <c r="CS40" s="990"/>
      <c r="CT40" s="990"/>
      <c r="CU40" s="990"/>
      <c r="CV40" s="991"/>
      <c r="CW40" s="989"/>
      <c r="CX40" s="990"/>
      <c r="CY40" s="990"/>
      <c r="CZ40" s="990"/>
      <c r="DA40" s="991"/>
      <c r="DB40" s="989"/>
      <c r="DC40" s="990"/>
      <c r="DD40" s="990"/>
      <c r="DE40" s="990"/>
      <c r="DF40" s="991"/>
      <c r="DG40" s="989"/>
      <c r="DH40" s="990"/>
      <c r="DI40" s="990"/>
      <c r="DJ40" s="990"/>
      <c r="DK40" s="991"/>
      <c r="DL40" s="989"/>
      <c r="DM40" s="990"/>
      <c r="DN40" s="990"/>
      <c r="DO40" s="990"/>
      <c r="DP40" s="991"/>
      <c r="DQ40" s="989"/>
      <c r="DR40" s="990"/>
      <c r="DS40" s="990"/>
      <c r="DT40" s="990"/>
      <c r="DU40" s="991"/>
      <c r="DV40" s="992"/>
      <c r="DW40" s="993"/>
      <c r="DX40" s="993"/>
      <c r="DY40" s="993"/>
      <c r="DZ40" s="994"/>
      <c r="EA40" s="218"/>
    </row>
    <row r="41" spans="1:131" ht="26.25" customHeight="1" x14ac:dyDescent="0.15">
      <c r="A41" s="226">
        <v>14</v>
      </c>
      <c r="B41" s="1030"/>
      <c r="C41" s="1031"/>
      <c r="D41" s="1031"/>
      <c r="E41" s="1031"/>
      <c r="F41" s="1031"/>
      <c r="G41" s="1031"/>
      <c r="H41" s="1031"/>
      <c r="I41" s="1031"/>
      <c r="J41" s="1031"/>
      <c r="K41" s="1031"/>
      <c r="L41" s="1031"/>
      <c r="M41" s="1031"/>
      <c r="N41" s="1031"/>
      <c r="O41" s="1031"/>
      <c r="P41" s="1032"/>
      <c r="Q41" s="1038"/>
      <c r="R41" s="1039"/>
      <c r="S41" s="1039"/>
      <c r="T41" s="1039"/>
      <c r="U41" s="1039"/>
      <c r="V41" s="1039"/>
      <c r="W41" s="1039"/>
      <c r="X41" s="1039"/>
      <c r="Y41" s="1039"/>
      <c r="Z41" s="1039"/>
      <c r="AA41" s="1039"/>
      <c r="AB41" s="1039"/>
      <c r="AC41" s="1039"/>
      <c r="AD41" s="1039"/>
      <c r="AE41" s="1040"/>
      <c r="AF41" s="1035"/>
      <c r="AG41" s="1036"/>
      <c r="AH41" s="1036"/>
      <c r="AI41" s="1036"/>
      <c r="AJ41" s="1037"/>
      <c r="AK41" s="980"/>
      <c r="AL41" s="971"/>
      <c r="AM41" s="971"/>
      <c r="AN41" s="971"/>
      <c r="AO41" s="971"/>
      <c r="AP41" s="971"/>
      <c r="AQ41" s="971"/>
      <c r="AR41" s="971"/>
      <c r="AS41" s="971"/>
      <c r="AT41" s="971"/>
      <c r="AU41" s="971"/>
      <c r="AV41" s="971"/>
      <c r="AW41" s="971"/>
      <c r="AX41" s="971"/>
      <c r="AY41" s="971"/>
      <c r="AZ41" s="1041"/>
      <c r="BA41" s="1041"/>
      <c r="BB41" s="1041"/>
      <c r="BC41" s="1041"/>
      <c r="BD41" s="1041"/>
      <c r="BE41" s="972"/>
      <c r="BF41" s="972"/>
      <c r="BG41" s="972"/>
      <c r="BH41" s="972"/>
      <c r="BI41" s="973"/>
      <c r="BJ41" s="220"/>
      <c r="BK41" s="220"/>
      <c r="BL41" s="220"/>
      <c r="BM41" s="220"/>
      <c r="BN41" s="220"/>
      <c r="BO41" s="229"/>
      <c r="BP41" s="229"/>
      <c r="BQ41" s="226">
        <v>35</v>
      </c>
      <c r="BR41" s="227"/>
      <c r="BS41" s="992"/>
      <c r="BT41" s="993"/>
      <c r="BU41" s="993"/>
      <c r="BV41" s="993"/>
      <c r="BW41" s="993"/>
      <c r="BX41" s="993"/>
      <c r="BY41" s="993"/>
      <c r="BZ41" s="993"/>
      <c r="CA41" s="993"/>
      <c r="CB41" s="993"/>
      <c r="CC41" s="993"/>
      <c r="CD41" s="993"/>
      <c r="CE41" s="993"/>
      <c r="CF41" s="993"/>
      <c r="CG41" s="1014"/>
      <c r="CH41" s="989"/>
      <c r="CI41" s="990"/>
      <c r="CJ41" s="990"/>
      <c r="CK41" s="990"/>
      <c r="CL41" s="991"/>
      <c r="CM41" s="989"/>
      <c r="CN41" s="990"/>
      <c r="CO41" s="990"/>
      <c r="CP41" s="990"/>
      <c r="CQ41" s="991"/>
      <c r="CR41" s="989"/>
      <c r="CS41" s="990"/>
      <c r="CT41" s="990"/>
      <c r="CU41" s="990"/>
      <c r="CV41" s="991"/>
      <c r="CW41" s="989"/>
      <c r="CX41" s="990"/>
      <c r="CY41" s="990"/>
      <c r="CZ41" s="990"/>
      <c r="DA41" s="991"/>
      <c r="DB41" s="989"/>
      <c r="DC41" s="990"/>
      <c r="DD41" s="990"/>
      <c r="DE41" s="990"/>
      <c r="DF41" s="991"/>
      <c r="DG41" s="989"/>
      <c r="DH41" s="990"/>
      <c r="DI41" s="990"/>
      <c r="DJ41" s="990"/>
      <c r="DK41" s="991"/>
      <c r="DL41" s="989"/>
      <c r="DM41" s="990"/>
      <c r="DN41" s="990"/>
      <c r="DO41" s="990"/>
      <c r="DP41" s="991"/>
      <c r="DQ41" s="989"/>
      <c r="DR41" s="990"/>
      <c r="DS41" s="990"/>
      <c r="DT41" s="990"/>
      <c r="DU41" s="991"/>
      <c r="DV41" s="992"/>
      <c r="DW41" s="993"/>
      <c r="DX41" s="993"/>
      <c r="DY41" s="993"/>
      <c r="DZ41" s="994"/>
      <c r="EA41" s="218"/>
    </row>
    <row r="42" spans="1:131" ht="26.25" customHeight="1" x14ac:dyDescent="0.15">
      <c r="A42" s="226">
        <v>15</v>
      </c>
      <c r="B42" s="1030"/>
      <c r="C42" s="1031"/>
      <c r="D42" s="1031"/>
      <c r="E42" s="1031"/>
      <c r="F42" s="1031"/>
      <c r="G42" s="1031"/>
      <c r="H42" s="1031"/>
      <c r="I42" s="1031"/>
      <c r="J42" s="1031"/>
      <c r="K42" s="1031"/>
      <c r="L42" s="1031"/>
      <c r="M42" s="1031"/>
      <c r="N42" s="1031"/>
      <c r="O42" s="1031"/>
      <c r="P42" s="1032"/>
      <c r="Q42" s="1038"/>
      <c r="R42" s="1039"/>
      <c r="S42" s="1039"/>
      <c r="T42" s="1039"/>
      <c r="U42" s="1039"/>
      <c r="V42" s="1039"/>
      <c r="W42" s="1039"/>
      <c r="X42" s="1039"/>
      <c r="Y42" s="1039"/>
      <c r="Z42" s="1039"/>
      <c r="AA42" s="1039"/>
      <c r="AB42" s="1039"/>
      <c r="AC42" s="1039"/>
      <c r="AD42" s="1039"/>
      <c r="AE42" s="1040"/>
      <c r="AF42" s="1035"/>
      <c r="AG42" s="1036"/>
      <c r="AH42" s="1036"/>
      <c r="AI42" s="1036"/>
      <c r="AJ42" s="1037"/>
      <c r="AK42" s="980"/>
      <c r="AL42" s="971"/>
      <c r="AM42" s="971"/>
      <c r="AN42" s="971"/>
      <c r="AO42" s="971"/>
      <c r="AP42" s="971"/>
      <c r="AQ42" s="971"/>
      <c r="AR42" s="971"/>
      <c r="AS42" s="971"/>
      <c r="AT42" s="971"/>
      <c r="AU42" s="971"/>
      <c r="AV42" s="971"/>
      <c r="AW42" s="971"/>
      <c r="AX42" s="971"/>
      <c r="AY42" s="971"/>
      <c r="AZ42" s="1041"/>
      <c r="BA42" s="1041"/>
      <c r="BB42" s="1041"/>
      <c r="BC42" s="1041"/>
      <c r="BD42" s="1041"/>
      <c r="BE42" s="972"/>
      <c r="BF42" s="972"/>
      <c r="BG42" s="972"/>
      <c r="BH42" s="972"/>
      <c r="BI42" s="973"/>
      <c r="BJ42" s="220"/>
      <c r="BK42" s="220"/>
      <c r="BL42" s="220"/>
      <c r="BM42" s="220"/>
      <c r="BN42" s="220"/>
      <c r="BO42" s="229"/>
      <c r="BP42" s="229"/>
      <c r="BQ42" s="226">
        <v>36</v>
      </c>
      <c r="BR42" s="227"/>
      <c r="BS42" s="992"/>
      <c r="BT42" s="993"/>
      <c r="BU42" s="993"/>
      <c r="BV42" s="993"/>
      <c r="BW42" s="993"/>
      <c r="BX42" s="993"/>
      <c r="BY42" s="993"/>
      <c r="BZ42" s="993"/>
      <c r="CA42" s="993"/>
      <c r="CB42" s="993"/>
      <c r="CC42" s="993"/>
      <c r="CD42" s="993"/>
      <c r="CE42" s="993"/>
      <c r="CF42" s="993"/>
      <c r="CG42" s="1014"/>
      <c r="CH42" s="989"/>
      <c r="CI42" s="990"/>
      <c r="CJ42" s="990"/>
      <c r="CK42" s="990"/>
      <c r="CL42" s="991"/>
      <c r="CM42" s="989"/>
      <c r="CN42" s="990"/>
      <c r="CO42" s="990"/>
      <c r="CP42" s="990"/>
      <c r="CQ42" s="991"/>
      <c r="CR42" s="989"/>
      <c r="CS42" s="990"/>
      <c r="CT42" s="990"/>
      <c r="CU42" s="990"/>
      <c r="CV42" s="991"/>
      <c r="CW42" s="989"/>
      <c r="CX42" s="990"/>
      <c r="CY42" s="990"/>
      <c r="CZ42" s="990"/>
      <c r="DA42" s="991"/>
      <c r="DB42" s="989"/>
      <c r="DC42" s="990"/>
      <c r="DD42" s="990"/>
      <c r="DE42" s="990"/>
      <c r="DF42" s="991"/>
      <c r="DG42" s="989"/>
      <c r="DH42" s="990"/>
      <c r="DI42" s="990"/>
      <c r="DJ42" s="990"/>
      <c r="DK42" s="991"/>
      <c r="DL42" s="989"/>
      <c r="DM42" s="990"/>
      <c r="DN42" s="990"/>
      <c r="DO42" s="990"/>
      <c r="DP42" s="991"/>
      <c r="DQ42" s="989"/>
      <c r="DR42" s="990"/>
      <c r="DS42" s="990"/>
      <c r="DT42" s="990"/>
      <c r="DU42" s="991"/>
      <c r="DV42" s="992"/>
      <c r="DW42" s="993"/>
      <c r="DX42" s="993"/>
      <c r="DY42" s="993"/>
      <c r="DZ42" s="994"/>
      <c r="EA42" s="218"/>
    </row>
    <row r="43" spans="1:131" ht="26.25" customHeight="1" x14ac:dyDescent="0.15">
      <c r="A43" s="226">
        <v>16</v>
      </c>
      <c r="B43" s="1030"/>
      <c r="C43" s="1031"/>
      <c r="D43" s="1031"/>
      <c r="E43" s="1031"/>
      <c r="F43" s="1031"/>
      <c r="G43" s="1031"/>
      <c r="H43" s="1031"/>
      <c r="I43" s="1031"/>
      <c r="J43" s="1031"/>
      <c r="K43" s="1031"/>
      <c r="L43" s="1031"/>
      <c r="M43" s="1031"/>
      <c r="N43" s="1031"/>
      <c r="O43" s="1031"/>
      <c r="P43" s="1032"/>
      <c r="Q43" s="1038"/>
      <c r="R43" s="1039"/>
      <c r="S43" s="1039"/>
      <c r="T43" s="1039"/>
      <c r="U43" s="1039"/>
      <c r="V43" s="1039"/>
      <c r="W43" s="1039"/>
      <c r="X43" s="1039"/>
      <c r="Y43" s="1039"/>
      <c r="Z43" s="1039"/>
      <c r="AA43" s="1039"/>
      <c r="AB43" s="1039"/>
      <c r="AC43" s="1039"/>
      <c r="AD43" s="1039"/>
      <c r="AE43" s="1040"/>
      <c r="AF43" s="1035"/>
      <c r="AG43" s="1036"/>
      <c r="AH43" s="1036"/>
      <c r="AI43" s="1036"/>
      <c r="AJ43" s="1037"/>
      <c r="AK43" s="980"/>
      <c r="AL43" s="971"/>
      <c r="AM43" s="971"/>
      <c r="AN43" s="971"/>
      <c r="AO43" s="971"/>
      <c r="AP43" s="971"/>
      <c r="AQ43" s="971"/>
      <c r="AR43" s="971"/>
      <c r="AS43" s="971"/>
      <c r="AT43" s="971"/>
      <c r="AU43" s="971"/>
      <c r="AV43" s="971"/>
      <c r="AW43" s="971"/>
      <c r="AX43" s="971"/>
      <c r="AY43" s="971"/>
      <c r="AZ43" s="1041"/>
      <c r="BA43" s="1041"/>
      <c r="BB43" s="1041"/>
      <c r="BC43" s="1041"/>
      <c r="BD43" s="1041"/>
      <c r="BE43" s="972"/>
      <c r="BF43" s="972"/>
      <c r="BG43" s="972"/>
      <c r="BH43" s="972"/>
      <c r="BI43" s="973"/>
      <c r="BJ43" s="220"/>
      <c r="BK43" s="220"/>
      <c r="BL43" s="220"/>
      <c r="BM43" s="220"/>
      <c r="BN43" s="220"/>
      <c r="BO43" s="229"/>
      <c r="BP43" s="229"/>
      <c r="BQ43" s="226">
        <v>37</v>
      </c>
      <c r="BR43" s="227"/>
      <c r="BS43" s="992"/>
      <c r="BT43" s="993"/>
      <c r="BU43" s="993"/>
      <c r="BV43" s="993"/>
      <c r="BW43" s="993"/>
      <c r="BX43" s="993"/>
      <c r="BY43" s="993"/>
      <c r="BZ43" s="993"/>
      <c r="CA43" s="993"/>
      <c r="CB43" s="993"/>
      <c r="CC43" s="993"/>
      <c r="CD43" s="993"/>
      <c r="CE43" s="993"/>
      <c r="CF43" s="993"/>
      <c r="CG43" s="1014"/>
      <c r="CH43" s="989"/>
      <c r="CI43" s="990"/>
      <c r="CJ43" s="990"/>
      <c r="CK43" s="990"/>
      <c r="CL43" s="991"/>
      <c r="CM43" s="989"/>
      <c r="CN43" s="990"/>
      <c r="CO43" s="990"/>
      <c r="CP43" s="990"/>
      <c r="CQ43" s="991"/>
      <c r="CR43" s="989"/>
      <c r="CS43" s="990"/>
      <c r="CT43" s="990"/>
      <c r="CU43" s="990"/>
      <c r="CV43" s="991"/>
      <c r="CW43" s="989"/>
      <c r="CX43" s="990"/>
      <c r="CY43" s="990"/>
      <c r="CZ43" s="990"/>
      <c r="DA43" s="991"/>
      <c r="DB43" s="989"/>
      <c r="DC43" s="990"/>
      <c r="DD43" s="990"/>
      <c r="DE43" s="990"/>
      <c r="DF43" s="991"/>
      <c r="DG43" s="989"/>
      <c r="DH43" s="990"/>
      <c r="DI43" s="990"/>
      <c r="DJ43" s="990"/>
      <c r="DK43" s="991"/>
      <c r="DL43" s="989"/>
      <c r="DM43" s="990"/>
      <c r="DN43" s="990"/>
      <c r="DO43" s="990"/>
      <c r="DP43" s="991"/>
      <c r="DQ43" s="989"/>
      <c r="DR43" s="990"/>
      <c r="DS43" s="990"/>
      <c r="DT43" s="990"/>
      <c r="DU43" s="991"/>
      <c r="DV43" s="992"/>
      <c r="DW43" s="993"/>
      <c r="DX43" s="993"/>
      <c r="DY43" s="993"/>
      <c r="DZ43" s="994"/>
      <c r="EA43" s="218"/>
    </row>
    <row r="44" spans="1:131" ht="26.25" customHeight="1" x14ac:dyDescent="0.15">
      <c r="A44" s="226">
        <v>17</v>
      </c>
      <c r="B44" s="1030"/>
      <c r="C44" s="1031"/>
      <c r="D44" s="1031"/>
      <c r="E44" s="1031"/>
      <c r="F44" s="1031"/>
      <c r="G44" s="1031"/>
      <c r="H44" s="1031"/>
      <c r="I44" s="1031"/>
      <c r="J44" s="1031"/>
      <c r="K44" s="1031"/>
      <c r="L44" s="1031"/>
      <c r="M44" s="1031"/>
      <c r="N44" s="1031"/>
      <c r="O44" s="1031"/>
      <c r="P44" s="1032"/>
      <c r="Q44" s="1038"/>
      <c r="R44" s="1039"/>
      <c r="S44" s="1039"/>
      <c r="T44" s="1039"/>
      <c r="U44" s="1039"/>
      <c r="V44" s="1039"/>
      <c r="W44" s="1039"/>
      <c r="X44" s="1039"/>
      <c r="Y44" s="1039"/>
      <c r="Z44" s="1039"/>
      <c r="AA44" s="1039"/>
      <c r="AB44" s="1039"/>
      <c r="AC44" s="1039"/>
      <c r="AD44" s="1039"/>
      <c r="AE44" s="1040"/>
      <c r="AF44" s="1035"/>
      <c r="AG44" s="1036"/>
      <c r="AH44" s="1036"/>
      <c r="AI44" s="1036"/>
      <c r="AJ44" s="1037"/>
      <c r="AK44" s="980"/>
      <c r="AL44" s="971"/>
      <c r="AM44" s="971"/>
      <c r="AN44" s="971"/>
      <c r="AO44" s="971"/>
      <c r="AP44" s="971"/>
      <c r="AQ44" s="971"/>
      <c r="AR44" s="971"/>
      <c r="AS44" s="971"/>
      <c r="AT44" s="971"/>
      <c r="AU44" s="971"/>
      <c r="AV44" s="971"/>
      <c r="AW44" s="971"/>
      <c r="AX44" s="971"/>
      <c r="AY44" s="971"/>
      <c r="AZ44" s="1041"/>
      <c r="BA44" s="1041"/>
      <c r="BB44" s="1041"/>
      <c r="BC44" s="1041"/>
      <c r="BD44" s="1041"/>
      <c r="BE44" s="972"/>
      <c r="BF44" s="972"/>
      <c r="BG44" s="972"/>
      <c r="BH44" s="972"/>
      <c r="BI44" s="973"/>
      <c r="BJ44" s="220"/>
      <c r="BK44" s="220"/>
      <c r="BL44" s="220"/>
      <c r="BM44" s="220"/>
      <c r="BN44" s="220"/>
      <c r="BO44" s="229"/>
      <c r="BP44" s="229"/>
      <c r="BQ44" s="226">
        <v>38</v>
      </c>
      <c r="BR44" s="227"/>
      <c r="BS44" s="992"/>
      <c r="BT44" s="993"/>
      <c r="BU44" s="993"/>
      <c r="BV44" s="993"/>
      <c r="BW44" s="993"/>
      <c r="BX44" s="993"/>
      <c r="BY44" s="993"/>
      <c r="BZ44" s="993"/>
      <c r="CA44" s="993"/>
      <c r="CB44" s="993"/>
      <c r="CC44" s="993"/>
      <c r="CD44" s="993"/>
      <c r="CE44" s="993"/>
      <c r="CF44" s="993"/>
      <c r="CG44" s="1014"/>
      <c r="CH44" s="989"/>
      <c r="CI44" s="990"/>
      <c r="CJ44" s="990"/>
      <c r="CK44" s="990"/>
      <c r="CL44" s="991"/>
      <c r="CM44" s="989"/>
      <c r="CN44" s="990"/>
      <c r="CO44" s="990"/>
      <c r="CP44" s="990"/>
      <c r="CQ44" s="991"/>
      <c r="CR44" s="989"/>
      <c r="CS44" s="990"/>
      <c r="CT44" s="990"/>
      <c r="CU44" s="990"/>
      <c r="CV44" s="991"/>
      <c r="CW44" s="989"/>
      <c r="CX44" s="990"/>
      <c r="CY44" s="990"/>
      <c r="CZ44" s="990"/>
      <c r="DA44" s="991"/>
      <c r="DB44" s="989"/>
      <c r="DC44" s="990"/>
      <c r="DD44" s="990"/>
      <c r="DE44" s="990"/>
      <c r="DF44" s="991"/>
      <c r="DG44" s="989"/>
      <c r="DH44" s="990"/>
      <c r="DI44" s="990"/>
      <c r="DJ44" s="990"/>
      <c r="DK44" s="991"/>
      <c r="DL44" s="989"/>
      <c r="DM44" s="990"/>
      <c r="DN44" s="990"/>
      <c r="DO44" s="990"/>
      <c r="DP44" s="991"/>
      <c r="DQ44" s="989"/>
      <c r="DR44" s="990"/>
      <c r="DS44" s="990"/>
      <c r="DT44" s="990"/>
      <c r="DU44" s="991"/>
      <c r="DV44" s="992"/>
      <c r="DW44" s="993"/>
      <c r="DX44" s="993"/>
      <c r="DY44" s="993"/>
      <c r="DZ44" s="994"/>
      <c r="EA44" s="218"/>
    </row>
    <row r="45" spans="1:131" ht="26.25" customHeight="1" x14ac:dyDescent="0.15">
      <c r="A45" s="226">
        <v>18</v>
      </c>
      <c r="B45" s="1030"/>
      <c r="C45" s="1031"/>
      <c r="D45" s="1031"/>
      <c r="E45" s="1031"/>
      <c r="F45" s="1031"/>
      <c r="G45" s="1031"/>
      <c r="H45" s="1031"/>
      <c r="I45" s="1031"/>
      <c r="J45" s="1031"/>
      <c r="K45" s="1031"/>
      <c r="L45" s="1031"/>
      <c r="M45" s="1031"/>
      <c r="N45" s="1031"/>
      <c r="O45" s="1031"/>
      <c r="P45" s="1032"/>
      <c r="Q45" s="1038"/>
      <c r="R45" s="1039"/>
      <c r="S45" s="1039"/>
      <c r="T45" s="1039"/>
      <c r="U45" s="1039"/>
      <c r="V45" s="1039"/>
      <c r="W45" s="1039"/>
      <c r="X45" s="1039"/>
      <c r="Y45" s="1039"/>
      <c r="Z45" s="1039"/>
      <c r="AA45" s="1039"/>
      <c r="AB45" s="1039"/>
      <c r="AC45" s="1039"/>
      <c r="AD45" s="1039"/>
      <c r="AE45" s="1040"/>
      <c r="AF45" s="1035"/>
      <c r="AG45" s="1036"/>
      <c r="AH45" s="1036"/>
      <c r="AI45" s="1036"/>
      <c r="AJ45" s="1037"/>
      <c r="AK45" s="980"/>
      <c r="AL45" s="971"/>
      <c r="AM45" s="971"/>
      <c r="AN45" s="971"/>
      <c r="AO45" s="971"/>
      <c r="AP45" s="971"/>
      <c r="AQ45" s="971"/>
      <c r="AR45" s="971"/>
      <c r="AS45" s="971"/>
      <c r="AT45" s="971"/>
      <c r="AU45" s="971"/>
      <c r="AV45" s="971"/>
      <c r="AW45" s="971"/>
      <c r="AX45" s="971"/>
      <c r="AY45" s="971"/>
      <c r="AZ45" s="1041"/>
      <c r="BA45" s="1041"/>
      <c r="BB45" s="1041"/>
      <c r="BC45" s="1041"/>
      <c r="BD45" s="1041"/>
      <c r="BE45" s="972"/>
      <c r="BF45" s="972"/>
      <c r="BG45" s="972"/>
      <c r="BH45" s="972"/>
      <c r="BI45" s="973"/>
      <c r="BJ45" s="220"/>
      <c r="BK45" s="220"/>
      <c r="BL45" s="220"/>
      <c r="BM45" s="220"/>
      <c r="BN45" s="220"/>
      <c r="BO45" s="229"/>
      <c r="BP45" s="229"/>
      <c r="BQ45" s="226">
        <v>39</v>
      </c>
      <c r="BR45" s="227"/>
      <c r="BS45" s="992"/>
      <c r="BT45" s="993"/>
      <c r="BU45" s="993"/>
      <c r="BV45" s="993"/>
      <c r="BW45" s="993"/>
      <c r="BX45" s="993"/>
      <c r="BY45" s="993"/>
      <c r="BZ45" s="993"/>
      <c r="CA45" s="993"/>
      <c r="CB45" s="993"/>
      <c r="CC45" s="993"/>
      <c r="CD45" s="993"/>
      <c r="CE45" s="993"/>
      <c r="CF45" s="993"/>
      <c r="CG45" s="1014"/>
      <c r="CH45" s="989"/>
      <c r="CI45" s="990"/>
      <c r="CJ45" s="990"/>
      <c r="CK45" s="990"/>
      <c r="CL45" s="991"/>
      <c r="CM45" s="989"/>
      <c r="CN45" s="990"/>
      <c r="CO45" s="990"/>
      <c r="CP45" s="990"/>
      <c r="CQ45" s="991"/>
      <c r="CR45" s="989"/>
      <c r="CS45" s="990"/>
      <c r="CT45" s="990"/>
      <c r="CU45" s="990"/>
      <c r="CV45" s="991"/>
      <c r="CW45" s="989"/>
      <c r="CX45" s="990"/>
      <c r="CY45" s="990"/>
      <c r="CZ45" s="990"/>
      <c r="DA45" s="991"/>
      <c r="DB45" s="989"/>
      <c r="DC45" s="990"/>
      <c r="DD45" s="990"/>
      <c r="DE45" s="990"/>
      <c r="DF45" s="991"/>
      <c r="DG45" s="989"/>
      <c r="DH45" s="990"/>
      <c r="DI45" s="990"/>
      <c r="DJ45" s="990"/>
      <c r="DK45" s="991"/>
      <c r="DL45" s="989"/>
      <c r="DM45" s="990"/>
      <c r="DN45" s="990"/>
      <c r="DO45" s="990"/>
      <c r="DP45" s="991"/>
      <c r="DQ45" s="989"/>
      <c r="DR45" s="990"/>
      <c r="DS45" s="990"/>
      <c r="DT45" s="990"/>
      <c r="DU45" s="991"/>
      <c r="DV45" s="992"/>
      <c r="DW45" s="993"/>
      <c r="DX45" s="993"/>
      <c r="DY45" s="993"/>
      <c r="DZ45" s="994"/>
      <c r="EA45" s="218"/>
    </row>
    <row r="46" spans="1:131" ht="26.25" customHeight="1" x14ac:dyDescent="0.15">
      <c r="A46" s="226">
        <v>19</v>
      </c>
      <c r="B46" s="1030"/>
      <c r="C46" s="1031"/>
      <c r="D46" s="1031"/>
      <c r="E46" s="1031"/>
      <c r="F46" s="1031"/>
      <c r="G46" s="1031"/>
      <c r="H46" s="1031"/>
      <c r="I46" s="1031"/>
      <c r="J46" s="1031"/>
      <c r="K46" s="1031"/>
      <c r="L46" s="1031"/>
      <c r="M46" s="1031"/>
      <c r="N46" s="1031"/>
      <c r="O46" s="1031"/>
      <c r="P46" s="1032"/>
      <c r="Q46" s="1038"/>
      <c r="R46" s="1039"/>
      <c r="S46" s="1039"/>
      <c r="T46" s="1039"/>
      <c r="U46" s="1039"/>
      <c r="V46" s="1039"/>
      <c r="W46" s="1039"/>
      <c r="X46" s="1039"/>
      <c r="Y46" s="1039"/>
      <c r="Z46" s="1039"/>
      <c r="AA46" s="1039"/>
      <c r="AB46" s="1039"/>
      <c r="AC46" s="1039"/>
      <c r="AD46" s="1039"/>
      <c r="AE46" s="1040"/>
      <c r="AF46" s="1035"/>
      <c r="AG46" s="1036"/>
      <c r="AH46" s="1036"/>
      <c r="AI46" s="1036"/>
      <c r="AJ46" s="1037"/>
      <c r="AK46" s="980"/>
      <c r="AL46" s="971"/>
      <c r="AM46" s="971"/>
      <c r="AN46" s="971"/>
      <c r="AO46" s="971"/>
      <c r="AP46" s="971"/>
      <c r="AQ46" s="971"/>
      <c r="AR46" s="971"/>
      <c r="AS46" s="971"/>
      <c r="AT46" s="971"/>
      <c r="AU46" s="971"/>
      <c r="AV46" s="971"/>
      <c r="AW46" s="971"/>
      <c r="AX46" s="971"/>
      <c r="AY46" s="971"/>
      <c r="AZ46" s="1041"/>
      <c r="BA46" s="1041"/>
      <c r="BB46" s="1041"/>
      <c r="BC46" s="1041"/>
      <c r="BD46" s="1041"/>
      <c r="BE46" s="972"/>
      <c r="BF46" s="972"/>
      <c r="BG46" s="972"/>
      <c r="BH46" s="972"/>
      <c r="BI46" s="973"/>
      <c r="BJ46" s="220"/>
      <c r="BK46" s="220"/>
      <c r="BL46" s="220"/>
      <c r="BM46" s="220"/>
      <c r="BN46" s="220"/>
      <c r="BO46" s="229"/>
      <c r="BP46" s="229"/>
      <c r="BQ46" s="226">
        <v>40</v>
      </c>
      <c r="BR46" s="227"/>
      <c r="BS46" s="992"/>
      <c r="BT46" s="993"/>
      <c r="BU46" s="993"/>
      <c r="BV46" s="993"/>
      <c r="BW46" s="993"/>
      <c r="BX46" s="993"/>
      <c r="BY46" s="993"/>
      <c r="BZ46" s="993"/>
      <c r="CA46" s="993"/>
      <c r="CB46" s="993"/>
      <c r="CC46" s="993"/>
      <c r="CD46" s="993"/>
      <c r="CE46" s="993"/>
      <c r="CF46" s="993"/>
      <c r="CG46" s="1014"/>
      <c r="CH46" s="989"/>
      <c r="CI46" s="990"/>
      <c r="CJ46" s="990"/>
      <c r="CK46" s="990"/>
      <c r="CL46" s="991"/>
      <c r="CM46" s="989"/>
      <c r="CN46" s="990"/>
      <c r="CO46" s="990"/>
      <c r="CP46" s="990"/>
      <c r="CQ46" s="991"/>
      <c r="CR46" s="989"/>
      <c r="CS46" s="990"/>
      <c r="CT46" s="990"/>
      <c r="CU46" s="990"/>
      <c r="CV46" s="991"/>
      <c r="CW46" s="989"/>
      <c r="CX46" s="990"/>
      <c r="CY46" s="990"/>
      <c r="CZ46" s="990"/>
      <c r="DA46" s="991"/>
      <c r="DB46" s="989"/>
      <c r="DC46" s="990"/>
      <c r="DD46" s="990"/>
      <c r="DE46" s="990"/>
      <c r="DF46" s="991"/>
      <c r="DG46" s="989"/>
      <c r="DH46" s="990"/>
      <c r="DI46" s="990"/>
      <c r="DJ46" s="990"/>
      <c r="DK46" s="991"/>
      <c r="DL46" s="989"/>
      <c r="DM46" s="990"/>
      <c r="DN46" s="990"/>
      <c r="DO46" s="990"/>
      <c r="DP46" s="991"/>
      <c r="DQ46" s="989"/>
      <c r="DR46" s="990"/>
      <c r="DS46" s="990"/>
      <c r="DT46" s="990"/>
      <c r="DU46" s="991"/>
      <c r="DV46" s="992"/>
      <c r="DW46" s="993"/>
      <c r="DX46" s="993"/>
      <c r="DY46" s="993"/>
      <c r="DZ46" s="994"/>
      <c r="EA46" s="218"/>
    </row>
    <row r="47" spans="1:131" ht="26.25" customHeight="1" x14ac:dyDescent="0.15">
      <c r="A47" s="226">
        <v>20</v>
      </c>
      <c r="B47" s="1030"/>
      <c r="C47" s="1031"/>
      <c r="D47" s="1031"/>
      <c r="E47" s="1031"/>
      <c r="F47" s="1031"/>
      <c r="G47" s="1031"/>
      <c r="H47" s="1031"/>
      <c r="I47" s="1031"/>
      <c r="J47" s="1031"/>
      <c r="K47" s="1031"/>
      <c r="L47" s="1031"/>
      <c r="M47" s="1031"/>
      <c r="N47" s="1031"/>
      <c r="O47" s="1031"/>
      <c r="P47" s="1032"/>
      <c r="Q47" s="1038"/>
      <c r="R47" s="1039"/>
      <c r="S47" s="1039"/>
      <c r="T47" s="1039"/>
      <c r="U47" s="1039"/>
      <c r="V47" s="1039"/>
      <c r="W47" s="1039"/>
      <c r="X47" s="1039"/>
      <c r="Y47" s="1039"/>
      <c r="Z47" s="1039"/>
      <c r="AA47" s="1039"/>
      <c r="AB47" s="1039"/>
      <c r="AC47" s="1039"/>
      <c r="AD47" s="1039"/>
      <c r="AE47" s="1040"/>
      <c r="AF47" s="1035"/>
      <c r="AG47" s="1036"/>
      <c r="AH47" s="1036"/>
      <c r="AI47" s="1036"/>
      <c r="AJ47" s="1037"/>
      <c r="AK47" s="980"/>
      <c r="AL47" s="971"/>
      <c r="AM47" s="971"/>
      <c r="AN47" s="971"/>
      <c r="AO47" s="971"/>
      <c r="AP47" s="971"/>
      <c r="AQ47" s="971"/>
      <c r="AR47" s="971"/>
      <c r="AS47" s="971"/>
      <c r="AT47" s="971"/>
      <c r="AU47" s="971"/>
      <c r="AV47" s="971"/>
      <c r="AW47" s="971"/>
      <c r="AX47" s="971"/>
      <c r="AY47" s="971"/>
      <c r="AZ47" s="1041"/>
      <c r="BA47" s="1041"/>
      <c r="BB47" s="1041"/>
      <c r="BC47" s="1041"/>
      <c r="BD47" s="1041"/>
      <c r="BE47" s="972"/>
      <c r="BF47" s="972"/>
      <c r="BG47" s="972"/>
      <c r="BH47" s="972"/>
      <c r="BI47" s="973"/>
      <c r="BJ47" s="220"/>
      <c r="BK47" s="220"/>
      <c r="BL47" s="220"/>
      <c r="BM47" s="220"/>
      <c r="BN47" s="220"/>
      <c r="BO47" s="229"/>
      <c r="BP47" s="229"/>
      <c r="BQ47" s="226">
        <v>41</v>
      </c>
      <c r="BR47" s="227"/>
      <c r="BS47" s="992"/>
      <c r="BT47" s="993"/>
      <c r="BU47" s="993"/>
      <c r="BV47" s="993"/>
      <c r="BW47" s="993"/>
      <c r="BX47" s="993"/>
      <c r="BY47" s="993"/>
      <c r="BZ47" s="993"/>
      <c r="CA47" s="993"/>
      <c r="CB47" s="993"/>
      <c r="CC47" s="993"/>
      <c r="CD47" s="993"/>
      <c r="CE47" s="993"/>
      <c r="CF47" s="993"/>
      <c r="CG47" s="1014"/>
      <c r="CH47" s="989"/>
      <c r="CI47" s="990"/>
      <c r="CJ47" s="990"/>
      <c r="CK47" s="990"/>
      <c r="CL47" s="991"/>
      <c r="CM47" s="989"/>
      <c r="CN47" s="990"/>
      <c r="CO47" s="990"/>
      <c r="CP47" s="990"/>
      <c r="CQ47" s="991"/>
      <c r="CR47" s="989"/>
      <c r="CS47" s="990"/>
      <c r="CT47" s="990"/>
      <c r="CU47" s="990"/>
      <c r="CV47" s="991"/>
      <c r="CW47" s="989"/>
      <c r="CX47" s="990"/>
      <c r="CY47" s="990"/>
      <c r="CZ47" s="990"/>
      <c r="DA47" s="991"/>
      <c r="DB47" s="989"/>
      <c r="DC47" s="990"/>
      <c r="DD47" s="990"/>
      <c r="DE47" s="990"/>
      <c r="DF47" s="991"/>
      <c r="DG47" s="989"/>
      <c r="DH47" s="990"/>
      <c r="DI47" s="990"/>
      <c r="DJ47" s="990"/>
      <c r="DK47" s="991"/>
      <c r="DL47" s="989"/>
      <c r="DM47" s="990"/>
      <c r="DN47" s="990"/>
      <c r="DO47" s="990"/>
      <c r="DP47" s="991"/>
      <c r="DQ47" s="989"/>
      <c r="DR47" s="990"/>
      <c r="DS47" s="990"/>
      <c r="DT47" s="990"/>
      <c r="DU47" s="991"/>
      <c r="DV47" s="992"/>
      <c r="DW47" s="993"/>
      <c r="DX47" s="993"/>
      <c r="DY47" s="993"/>
      <c r="DZ47" s="994"/>
      <c r="EA47" s="218"/>
    </row>
    <row r="48" spans="1:131" ht="26.25" customHeight="1" x14ac:dyDescent="0.15">
      <c r="A48" s="226">
        <v>21</v>
      </c>
      <c r="B48" s="1030"/>
      <c r="C48" s="1031"/>
      <c r="D48" s="1031"/>
      <c r="E48" s="1031"/>
      <c r="F48" s="1031"/>
      <c r="G48" s="1031"/>
      <c r="H48" s="1031"/>
      <c r="I48" s="1031"/>
      <c r="J48" s="1031"/>
      <c r="K48" s="1031"/>
      <c r="L48" s="1031"/>
      <c r="M48" s="1031"/>
      <c r="N48" s="1031"/>
      <c r="O48" s="1031"/>
      <c r="P48" s="1032"/>
      <c r="Q48" s="1038"/>
      <c r="R48" s="1039"/>
      <c r="S48" s="1039"/>
      <c r="T48" s="1039"/>
      <c r="U48" s="1039"/>
      <c r="V48" s="1039"/>
      <c r="W48" s="1039"/>
      <c r="X48" s="1039"/>
      <c r="Y48" s="1039"/>
      <c r="Z48" s="1039"/>
      <c r="AA48" s="1039"/>
      <c r="AB48" s="1039"/>
      <c r="AC48" s="1039"/>
      <c r="AD48" s="1039"/>
      <c r="AE48" s="1040"/>
      <c r="AF48" s="1035"/>
      <c r="AG48" s="1036"/>
      <c r="AH48" s="1036"/>
      <c r="AI48" s="1036"/>
      <c r="AJ48" s="1037"/>
      <c r="AK48" s="980"/>
      <c r="AL48" s="971"/>
      <c r="AM48" s="971"/>
      <c r="AN48" s="971"/>
      <c r="AO48" s="971"/>
      <c r="AP48" s="971"/>
      <c r="AQ48" s="971"/>
      <c r="AR48" s="971"/>
      <c r="AS48" s="971"/>
      <c r="AT48" s="971"/>
      <c r="AU48" s="971"/>
      <c r="AV48" s="971"/>
      <c r="AW48" s="971"/>
      <c r="AX48" s="971"/>
      <c r="AY48" s="971"/>
      <c r="AZ48" s="1041"/>
      <c r="BA48" s="1041"/>
      <c r="BB48" s="1041"/>
      <c r="BC48" s="1041"/>
      <c r="BD48" s="1041"/>
      <c r="BE48" s="972"/>
      <c r="BF48" s="972"/>
      <c r="BG48" s="972"/>
      <c r="BH48" s="972"/>
      <c r="BI48" s="973"/>
      <c r="BJ48" s="220"/>
      <c r="BK48" s="220"/>
      <c r="BL48" s="220"/>
      <c r="BM48" s="220"/>
      <c r="BN48" s="220"/>
      <c r="BO48" s="229"/>
      <c r="BP48" s="229"/>
      <c r="BQ48" s="226">
        <v>42</v>
      </c>
      <c r="BR48" s="227"/>
      <c r="BS48" s="992"/>
      <c r="BT48" s="993"/>
      <c r="BU48" s="993"/>
      <c r="BV48" s="993"/>
      <c r="BW48" s="993"/>
      <c r="BX48" s="993"/>
      <c r="BY48" s="993"/>
      <c r="BZ48" s="993"/>
      <c r="CA48" s="993"/>
      <c r="CB48" s="993"/>
      <c r="CC48" s="993"/>
      <c r="CD48" s="993"/>
      <c r="CE48" s="993"/>
      <c r="CF48" s="993"/>
      <c r="CG48" s="1014"/>
      <c r="CH48" s="989"/>
      <c r="CI48" s="990"/>
      <c r="CJ48" s="990"/>
      <c r="CK48" s="990"/>
      <c r="CL48" s="991"/>
      <c r="CM48" s="989"/>
      <c r="CN48" s="990"/>
      <c r="CO48" s="990"/>
      <c r="CP48" s="990"/>
      <c r="CQ48" s="991"/>
      <c r="CR48" s="989"/>
      <c r="CS48" s="990"/>
      <c r="CT48" s="990"/>
      <c r="CU48" s="990"/>
      <c r="CV48" s="991"/>
      <c r="CW48" s="989"/>
      <c r="CX48" s="990"/>
      <c r="CY48" s="990"/>
      <c r="CZ48" s="990"/>
      <c r="DA48" s="991"/>
      <c r="DB48" s="989"/>
      <c r="DC48" s="990"/>
      <c r="DD48" s="990"/>
      <c r="DE48" s="990"/>
      <c r="DF48" s="991"/>
      <c r="DG48" s="989"/>
      <c r="DH48" s="990"/>
      <c r="DI48" s="990"/>
      <c r="DJ48" s="990"/>
      <c r="DK48" s="991"/>
      <c r="DL48" s="989"/>
      <c r="DM48" s="990"/>
      <c r="DN48" s="990"/>
      <c r="DO48" s="990"/>
      <c r="DP48" s="991"/>
      <c r="DQ48" s="989"/>
      <c r="DR48" s="990"/>
      <c r="DS48" s="990"/>
      <c r="DT48" s="990"/>
      <c r="DU48" s="991"/>
      <c r="DV48" s="992"/>
      <c r="DW48" s="993"/>
      <c r="DX48" s="993"/>
      <c r="DY48" s="993"/>
      <c r="DZ48" s="994"/>
      <c r="EA48" s="218"/>
    </row>
    <row r="49" spans="1:131" ht="26.25" customHeight="1" x14ac:dyDescent="0.15">
      <c r="A49" s="226">
        <v>22</v>
      </c>
      <c r="B49" s="1030"/>
      <c r="C49" s="1031"/>
      <c r="D49" s="1031"/>
      <c r="E49" s="1031"/>
      <c r="F49" s="1031"/>
      <c r="G49" s="1031"/>
      <c r="H49" s="1031"/>
      <c r="I49" s="1031"/>
      <c r="J49" s="1031"/>
      <c r="K49" s="1031"/>
      <c r="L49" s="1031"/>
      <c r="M49" s="1031"/>
      <c r="N49" s="1031"/>
      <c r="O49" s="1031"/>
      <c r="P49" s="1032"/>
      <c r="Q49" s="1038"/>
      <c r="R49" s="1039"/>
      <c r="S49" s="1039"/>
      <c r="T49" s="1039"/>
      <c r="U49" s="1039"/>
      <c r="V49" s="1039"/>
      <c r="W49" s="1039"/>
      <c r="X49" s="1039"/>
      <c r="Y49" s="1039"/>
      <c r="Z49" s="1039"/>
      <c r="AA49" s="1039"/>
      <c r="AB49" s="1039"/>
      <c r="AC49" s="1039"/>
      <c r="AD49" s="1039"/>
      <c r="AE49" s="1040"/>
      <c r="AF49" s="1035"/>
      <c r="AG49" s="1036"/>
      <c r="AH49" s="1036"/>
      <c r="AI49" s="1036"/>
      <c r="AJ49" s="1037"/>
      <c r="AK49" s="980"/>
      <c r="AL49" s="971"/>
      <c r="AM49" s="971"/>
      <c r="AN49" s="971"/>
      <c r="AO49" s="971"/>
      <c r="AP49" s="971"/>
      <c r="AQ49" s="971"/>
      <c r="AR49" s="971"/>
      <c r="AS49" s="971"/>
      <c r="AT49" s="971"/>
      <c r="AU49" s="971"/>
      <c r="AV49" s="971"/>
      <c r="AW49" s="971"/>
      <c r="AX49" s="971"/>
      <c r="AY49" s="971"/>
      <c r="AZ49" s="1041"/>
      <c r="BA49" s="1041"/>
      <c r="BB49" s="1041"/>
      <c r="BC49" s="1041"/>
      <c r="BD49" s="1041"/>
      <c r="BE49" s="972"/>
      <c r="BF49" s="972"/>
      <c r="BG49" s="972"/>
      <c r="BH49" s="972"/>
      <c r="BI49" s="973"/>
      <c r="BJ49" s="220"/>
      <c r="BK49" s="220"/>
      <c r="BL49" s="220"/>
      <c r="BM49" s="220"/>
      <c r="BN49" s="220"/>
      <c r="BO49" s="229"/>
      <c r="BP49" s="229"/>
      <c r="BQ49" s="226">
        <v>43</v>
      </c>
      <c r="BR49" s="227"/>
      <c r="BS49" s="992"/>
      <c r="BT49" s="993"/>
      <c r="BU49" s="993"/>
      <c r="BV49" s="993"/>
      <c r="BW49" s="993"/>
      <c r="BX49" s="993"/>
      <c r="BY49" s="993"/>
      <c r="BZ49" s="993"/>
      <c r="CA49" s="993"/>
      <c r="CB49" s="993"/>
      <c r="CC49" s="993"/>
      <c r="CD49" s="993"/>
      <c r="CE49" s="993"/>
      <c r="CF49" s="993"/>
      <c r="CG49" s="1014"/>
      <c r="CH49" s="989"/>
      <c r="CI49" s="990"/>
      <c r="CJ49" s="990"/>
      <c r="CK49" s="990"/>
      <c r="CL49" s="991"/>
      <c r="CM49" s="989"/>
      <c r="CN49" s="990"/>
      <c r="CO49" s="990"/>
      <c r="CP49" s="990"/>
      <c r="CQ49" s="991"/>
      <c r="CR49" s="989"/>
      <c r="CS49" s="990"/>
      <c r="CT49" s="990"/>
      <c r="CU49" s="990"/>
      <c r="CV49" s="991"/>
      <c r="CW49" s="989"/>
      <c r="CX49" s="990"/>
      <c r="CY49" s="990"/>
      <c r="CZ49" s="990"/>
      <c r="DA49" s="991"/>
      <c r="DB49" s="989"/>
      <c r="DC49" s="990"/>
      <c r="DD49" s="990"/>
      <c r="DE49" s="990"/>
      <c r="DF49" s="991"/>
      <c r="DG49" s="989"/>
      <c r="DH49" s="990"/>
      <c r="DI49" s="990"/>
      <c r="DJ49" s="990"/>
      <c r="DK49" s="991"/>
      <c r="DL49" s="989"/>
      <c r="DM49" s="990"/>
      <c r="DN49" s="990"/>
      <c r="DO49" s="990"/>
      <c r="DP49" s="991"/>
      <c r="DQ49" s="989"/>
      <c r="DR49" s="990"/>
      <c r="DS49" s="990"/>
      <c r="DT49" s="990"/>
      <c r="DU49" s="991"/>
      <c r="DV49" s="992"/>
      <c r="DW49" s="993"/>
      <c r="DX49" s="993"/>
      <c r="DY49" s="993"/>
      <c r="DZ49" s="994"/>
      <c r="EA49" s="218"/>
    </row>
    <row r="50" spans="1:131" ht="26.25" customHeight="1" x14ac:dyDescent="0.15">
      <c r="A50" s="226">
        <v>23</v>
      </c>
      <c r="B50" s="1030"/>
      <c r="C50" s="1031"/>
      <c r="D50" s="1031"/>
      <c r="E50" s="1031"/>
      <c r="F50" s="1031"/>
      <c r="G50" s="1031"/>
      <c r="H50" s="1031"/>
      <c r="I50" s="1031"/>
      <c r="J50" s="1031"/>
      <c r="K50" s="1031"/>
      <c r="L50" s="1031"/>
      <c r="M50" s="1031"/>
      <c r="N50" s="1031"/>
      <c r="O50" s="1031"/>
      <c r="P50" s="1032"/>
      <c r="Q50" s="1033"/>
      <c r="R50" s="1025"/>
      <c r="S50" s="1025"/>
      <c r="T50" s="1025"/>
      <c r="U50" s="1025"/>
      <c r="V50" s="1025"/>
      <c r="W50" s="1025"/>
      <c r="X50" s="1025"/>
      <c r="Y50" s="1025"/>
      <c r="Z50" s="1025"/>
      <c r="AA50" s="1025"/>
      <c r="AB50" s="1025"/>
      <c r="AC50" s="1025"/>
      <c r="AD50" s="1025"/>
      <c r="AE50" s="1034"/>
      <c r="AF50" s="1035"/>
      <c r="AG50" s="1036"/>
      <c r="AH50" s="1036"/>
      <c r="AI50" s="1036"/>
      <c r="AJ50" s="1037"/>
      <c r="AK50" s="1024"/>
      <c r="AL50" s="1025"/>
      <c r="AM50" s="1025"/>
      <c r="AN50" s="1025"/>
      <c r="AO50" s="1025"/>
      <c r="AP50" s="1025"/>
      <c r="AQ50" s="1025"/>
      <c r="AR50" s="1025"/>
      <c r="AS50" s="1025"/>
      <c r="AT50" s="1025"/>
      <c r="AU50" s="1025"/>
      <c r="AV50" s="1025"/>
      <c r="AW50" s="1025"/>
      <c r="AX50" s="1025"/>
      <c r="AY50" s="1025"/>
      <c r="AZ50" s="1026"/>
      <c r="BA50" s="1026"/>
      <c r="BB50" s="1026"/>
      <c r="BC50" s="1026"/>
      <c r="BD50" s="1026"/>
      <c r="BE50" s="972"/>
      <c r="BF50" s="972"/>
      <c r="BG50" s="972"/>
      <c r="BH50" s="972"/>
      <c r="BI50" s="973"/>
      <c r="BJ50" s="220"/>
      <c r="BK50" s="220"/>
      <c r="BL50" s="220"/>
      <c r="BM50" s="220"/>
      <c r="BN50" s="220"/>
      <c r="BO50" s="229"/>
      <c r="BP50" s="229"/>
      <c r="BQ50" s="226">
        <v>44</v>
      </c>
      <c r="BR50" s="227"/>
      <c r="BS50" s="992"/>
      <c r="BT50" s="993"/>
      <c r="BU50" s="993"/>
      <c r="BV50" s="993"/>
      <c r="BW50" s="993"/>
      <c r="BX50" s="993"/>
      <c r="BY50" s="993"/>
      <c r="BZ50" s="993"/>
      <c r="CA50" s="993"/>
      <c r="CB50" s="993"/>
      <c r="CC50" s="993"/>
      <c r="CD50" s="993"/>
      <c r="CE50" s="993"/>
      <c r="CF50" s="993"/>
      <c r="CG50" s="1014"/>
      <c r="CH50" s="989"/>
      <c r="CI50" s="990"/>
      <c r="CJ50" s="990"/>
      <c r="CK50" s="990"/>
      <c r="CL50" s="991"/>
      <c r="CM50" s="989"/>
      <c r="CN50" s="990"/>
      <c r="CO50" s="990"/>
      <c r="CP50" s="990"/>
      <c r="CQ50" s="991"/>
      <c r="CR50" s="989"/>
      <c r="CS50" s="990"/>
      <c r="CT50" s="990"/>
      <c r="CU50" s="990"/>
      <c r="CV50" s="991"/>
      <c r="CW50" s="989"/>
      <c r="CX50" s="990"/>
      <c r="CY50" s="990"/>
      <c r="CZ50" s="990"/>
      <c r="DA50" s="991"/>
      <c r="DB50" s="989"/>
      <c r="DC50" s="990"/>
      <c r="DD50" s="990"/>
      <c r="DE50" s="990"/>
      <c r="DF50" s="991"/>
      <c r="DG50" s="989"/>
      <c r="DH50" s="990"/>
      <c r="DI50" s="990"/>
      <c r="DJ50" s="990"/>
      <c r="DK50" s="991"/>
      <c r="DL50" s="989"/>
      <c r="DM50" s="990"/>
      <c r="DN50" s="990"/>
      <c r="DO50" s="990"/>
      <c r="DP50" s="991"/>
      <c r="DQ50" s="989"/>
      <c r="DR50" s="990"/>
      <c r="DS50" s="990"/>
      <c r="DT50" s="990"/>
      <c r="DU50" s="991"/>
      <c r="DV50" s="992"/>
      <c r="DW50" s="993"/>
      <c r="DX50" s="993"/>
      <c r="DY50" s="993"/>
      <c r="DZ50" s="994"/>
      <c r="EA50" s="218"/>
    </row>
    <row r="51" spans="1:131" ht="26.25" customHeight="1" x14ac:dyDescent="0.15">
      <c r="A51" s="226">
        <v>24</v>
      </c>
      <c r="B51" s="1030"/>
      <c r="C51" s="1031"/>
      <c r="D51" s="1031"/>
      <c r="E51" s="1031"/>
      <c r="F51" s="1031"/>
      <c r="G51" s="1031"/>
      <c r="H51" s="1031"/>
      <c r="I51" s="1031"/>
      <c r="J51" s="1031"/>
      <c r="K51" s="1031"/>
      <c r="L51" s="1031"/>
      <c r="M51" s="1031"/>
      <c r="N51" s="1031"/>
      <c r="O51" s="1031"/>
      <c r="P51" s="1032"/>
      <c r="Q51" s="1033"/>
      <c r="R51" s="1025"/>
      <c r="S51" s="1025"/>
      <c r="T51" s="1025"/>
      <c r="U51" s="1025"/>
      <c r="V51" s="1025"/>
      <c r="W51" s="1025"/>
      <c r="X51" s="1025"/>
      <c r="Y51" s="1025"/>
      <c r="Z51" s="1025"/>
      <c r="AA51" s="1025"/>
      <c r="AB51" s="1025"/>
      <c r="AC51" s="1025"/>
      <c r="AD51" s="1025"/>
      <c r="AE51" s="1034"/>
      <c r="AF51" s="1035"/>
      <c r="AG51" s="1036"/>
      <c r="AH51" s="1036"/>
      <c r="AI51" s="1036"/>
      <c r="AJ51" s="1037"/>
      <c r="AK51" s="1024"/>
      <c r="AL51" s="1025"/>
      <c r="AM51" s="1025"/>
      <c r="AN51" s="1025"/>
      <c r="AO51" s="1025"/>
      <c r="AP51" s="1025"/>
      <c r="AQ51" s="1025"/>
      <c r="AR51" s="1025"/>
      <c r="AS51" s="1025"/>
      <c r="AT51" s="1025"/>
      <c r="AU51" s="1025"/>
      <c r="AV51" s="1025"/>
      <c r="AW51" s="1025"/>
      <c r="AX51" s="1025"/>
      <c r="AY51" s="1025"/>
      <c r="AZ51" s="1026"/>
      <c r="BA51" s="1026"/>
      <c r="BB51" s="1026"/>
      <c r="BC51" s="1026"/>
      <c r="BD51" s="1026"/>
      <c r="BE51" s="972"/>
      <c r="BF51" s="972"/>
      <c r="BG51" s="972"/>
      <c r="BH51" s="972"/>
      <c r="BI51" s="973"/>
      <c r="BJ51" s="220"/>
      <c r="BK51" s="220"/>
      <c r="BL51" s="220"/>
      <c r="BM51" s="220"/>
      <c r="BN51" s="220"/>
      <c r="BO51" s="229"/>
      <c r="BP51" s="229"/>
      <c r="BQ51" s="226">
        <v>45</v>
      </c>
      <c r="BR51" s="227"/>
      <c r="BS51" s="992"/>
      <c r="BT51" s="993"/>
      <c r="BU51" s="993"/>
      <c r="BV51" s="993"/>
      <c r="BW51" s="993"/>
      <c r="BX51" s="993"/>
      <c r="BY51" s="993"/>
      <c r="BZ51" s="993"/>
      <c r="CA51" s="993"/>
      <c r="CB51" s="993"/>
      <c r="CC51" s="993"/>
      <c r="CD51" s="993"/>
      <c r="CE51" s="993"/>
      <c r="CF51" s="993"/>
      <c r="CG51" s="1014"/>
      <c r="CH51" s="989"/>
      <c r="CI51" s="990"/>
      <c r="CJ51" s="990"/>
      <c r="CK51" s="990"/>
      <c r="CL51" s="991"/>
      <c r="CM51" s="989"/>
      <c r="CN51" s="990"/>
      <c r="CO51" s="990"/>
      <c r="CP51" s="990"/>
      <c r="CQ51" s="991"/>
      <c r="CR51" s="989"/>
      <c r="CS51" s="990"/>
      <c r="CT51" s="990"/>
      <c r="CU51" s="990"/>
      <c r="CV51" s="991"/>
      <c r="CW51" s="989"/>
      <c r="CX51" s="990"/>
      <c r="CY51" s="990"/>
      <c r="CZ51" s="990"/>
      <c r="DA51" s="991"/>
      <c r="DB51" s="989"/>
      <c r="DC51" s="990"/>
      <c r="DD51" s="990"/>
      <c r="DE51" s="990"/>
      <c r="DF51" s="991"/>
      <c r="DG51" s="989"/>
      <c r="DH51" s="990"/>
      <c r="DI51" s="990"/>
      <c r="DJ51" s="990"/>
      <c r="DK51" s="991"/>
      <c r="DL51" s="989"/>
      <c r="DM51" s="990"/>
      <c r="DN51" s="990"/>
      <c r="DO51" s="990"/>
      <c r="DP51" s="991"/>
      <c r="DQ51" s="989"/>
      <c r="DR51" s="990"/>
      <c r="DS51" s="990"/>
      <c r="DT51" s="990"/>
      <c r="DU51" s="991"/>
      <c r="DV51" s="992"/>
      <c r="DW51" s="993"/>
      <c r="DX51" s="993"/>
      <c r="DY51" s="993"/>
      <c r="DZ51" s="994"/>
      <c r="EA51" s="218"/>
    </row>
    <row r="52" spans="1:131" ht="26.25" customHeight="1" x14ac:dyDescent="0.15">
      <c r="A52" s="226">
        <v>25</v>
      </c>
      <c r="B52" s="1030"/>
      <c r="C52" s="1031"/>
      <c r="D52" s="1031"/>
      <c r="E52" s="1031"/>
      <c r="F52" s="1031"/>
      <c r="G52" s="1031"/>
      <c r="H52" s="1031"/>
      <c r="I52" s="1031"/>
      <c r="J52" s="1031"/>
      <c r="K52" s="1031"/>
      <c r="L52" s="1031"/>
      <c r="M52" s="1031"/>
      <c r="N52" s="1031"/>
      <c r="O52" s="1031"/>
      <c r="P52" s="1032"/>
      <c r="Q52" s="1033"/>
      <c r="R52" s="1025"/>
      <c r="S52" s="1025"/>
      <c r="T52" s="1025"/>
      <c r="U52" s="1025"/>
      <c r="V52" s="1025"/>
      <c r="W52" s="1025"/>
      <c r="X52" s="1025"/>
      <c r="Y52" s="1025"/>
      <c r="Z52" s="1025"/>
      <c r="AA52" s="1025"/>
      <c r="AB52" s="1025"/>
      <c r="AC52" s="1025"/>
      <c r="AD52" s="1025"/>
      <c r="AE52" s="1034"/>
      <c r="AF52" s="1035"/>
      <c r="AG52" s="1036"/>
      <c r="AH52" s="1036"/>
      <c r="AI52" s="1036"/>
      <c r="AJ52" s="1037"/>
      <c r="AK52" s="1024"/>
      <c r="AL52" s="1025"/>
      <c r="AM52" s="1025"/>
      <c r="AN52" s="1025"/>
      <c r="AO52" s="1025"/>
      <c r="AP52" s="1025"/>
      <c r="AQ52" s="1025"/>
      <c r="AR52" s="1025"/>
      <c r="AS52" s="1025"/>
      <c r="AT52" s="1025"/>
      <c r="AU52" s="1025"/>
      <c r="AV52" s="1025"/>
      <c r="AW52" s="1025"/>
      <c r="AX52" s="1025"/>
      <c r="AY52" s="1025"/>
      <c r="AZ52" s="1026"/>
      <c r="BA52" s="1026"/>
      <c r="BB52" s="1026"/>
      <c r="BC52" s="1026"/>
      <c r="BD52" s="1026"/>
      <c r="BE52" s="972"/>
      <c r="BF52" s="972"/>
      <c r="BG52" s="972"/>
      <c r="BH52" s="972"/>
      <c r="BI52" s="973"/>
      <c r="BJ52" s="220"/>
      <c r="BK52" s="220"/>
      <c r="BL52" s="220"/>
      <c r="BM52" s="220"/>
      <c r="BN52" s="220"/>
      <c r="BO52" s="229"/>
      <c r="BP52" s="229"/>
      <c r="BQ52" s="226">
        <v>46</v>
      </c>
      <c r="BR52" s="227"/>
      <c r="BS52" s="992"/>
      <c r="BT52" s="993"/>
      <c r="BU52" s="993"/>
      <c r="BV52" s="993"/>
      <c r="BW52" s="993"/>
      <c r="BX52" s="993"/>
      <c r="BY52" s="993"/>
      <c r="BZ52" s="993"/>
      <c r="CA52" s="993"/>
      <c r="CB52" s="993"/>
      <c r="CC52" s="993"/>
      <c r="CD52" s="993"/>
      <c r="CE52" s="993"/>
      <c r="CF52" s="993"/>
      <c r="CG52" s="1014"/>
      <c r="CH52" s="989"/>
      <c r="CI52" s="990"/>
      <c r="CJ52" s="990"/>
      <c r="CK52" s="990"/>
      <c r="CL52" s="991"/>
      <c r="CM52" s="989"/>
      <c r="CN52" s="990"/>
      <c r="CO52" s="990"/>
      <c r="CP52" s="990"/>
      <c r="CQ52" s="991"/>
      <c r="CR52" s="989"/>
      <c r="CS52" s="990"/>
      <c r="CT52" s="990"/>
      <c r="CU52" s="990"/>
      <c r="CV52" s="991"/>
      <c r="CW52" s="989"/>
      <c r="CX52" s="990"/>
      <c r="CY52" s="990"/>
      <c r="CZ52" s="990"/>
      <c r="DA52" s="991"/>
      <c r="DB52" s="989"/>
      <c r="DC52" s="990"/>
      <c r="DD52" s="990"/>
      <c r="DE52" s="990"/>
      <c r="DF52" s="991"/>
      <c r="DG52" s="989"/>
      <c r="DH52" s="990"/>
      <c r="DI52" s="990"/>
      <c r="DJ52" s="990"/>
      <c r="DK52" s="991"/>
      <c r="DL52" s="989"/>
      <c r="DM52" s="990"/>
      <c r="DN52" s="990"/>
      <c r="DO52" s="990"/>
      <c r="DP52" s="991"/>
      <c r="DQ52" s="989"/>
      <c r="DR52" s="990"/>
      <c r="DS52" s="990"/>
      <c r="DT52" s="990"/>
      <c r="DU52" s="991"/>
      <c r="DV52" s="992"/>
      <c r="DW52" s="993"/>
      <c r="DX52" s="993"/>
      <c r="DY52" s="993"/>
      <c r="DZ52" s="994"/>
      <c r="EA52" s="218"/>
    </row>
    <row r="53" spans="1:131" ht="26.25" customHeight="1" x14ac:dyDescent="0.15">
      <c r="A53" s="226">
        <v>26</v>
      </c>
      <c r="B53" s="1030"/>
      <c r="C53" s="1031"/>
      <c r="D53" s="1031"/>
      <c r="E53" s="1031"/>
      <c r="F53" s="1031"/>
      <c r="G53" s="1031"/>
      <c r="H53" s="1031"/>
      <c r="I53" s="1031"/>
      <c r="J53" s="1031"/>
      <c r="K53" s="1031"/>
      <c r="L53" s="1031"/>
      <c r="M53" s="1031"/>
      <c r="N53" s="1031"/>
      <c r="O53" s="1031"/>
      <c r="P53" s="1032"/>
      <c r="Q53" s="1033"/>
      <c r="R53" s="1025"/>
      <c r="S53" s="1025"/>
      <c r="T53" s="1025"/>
      <c r="U53" s="1025"/>
      <c r="V53" s="1025"/>
      <c r="W53" s="1025"/>
      <c r="X53" s="1025"/>
      <c r="Y53" s="1025"/>
      <c r="Z53" s="1025"/>
      <c r="AA53" s="1025"/>
      <c r="AB53" s="1025"/>
      <c r="AC53" s="1025"/>
      <c r="AD53" s="1025"/>
      <c r="AE53" s="1034"/>
      <c r="AF53" s="1035"/>
      <c r="AG53" s="1036"/>
      <c r="AH53" s="1036"/>
      <c r="AI53" s="1036"/>
      <c r="AJ53" s="1037"/>
      <c r="AK53" s="1024"/>
      <c r="AL53" s="1025"/>
      <c r="AM53" s="1025"/>
      <c r="AN53" s="1025"/>
      <c r="AO53" s="1025"/>
      <c r="AP53" s="1025"/>
      <c r="AQ53" s="1025"/>
      <c r="AR53" s="1025"/>
      <c r="AS53" s="1025"/>
      <c r="AT53" s="1025"/>
      <c r="AU53" s="1025"/>
      <c r="AV53" s="1025"/>
      <c r="AW53" s="1025"/>
      <c r="AX53" s="1025"/>
      <c r="AY53" s="1025"/>
      <c r="AZ53" s="1026"/>
      <c r="BA53" s="1026"/>
      <c r="BB53" s="1026"/>
      <c r="BC53" s="1026"/>
      <c r="BD53" s="1026"/>
      <c r="BE53" s="972"/>
      <c r="BF53" s="972"/>
      <c r="BG53" s="972"/>
      <c r="BH53" s="972"/>
      <c r="BI53" s="973"/>
      <c r="BJ53" s="220"/>
      <c r="BK53" s="220"/>
      <c r="BL53" s="220"/>
      <c r="BM53" s="220"/>
      <c r="BN53" s="220"/>
      <c r="BO53" s="229"/>
      <c r="BP53" s="229"/>
      <c r="BQ53" s="226">
        <v>47</v>
      </c>
      <c r="BR53" s="227"/>
      <c r="BS53" s="992"/>
      <c r="BT53" s="993"/>
      <c r="BU53" s="993"/>
      <c r="BV53" s="993"/>
      <c r="BW53" s="993"/>
      <c r="BX53" s="993"/>
      <c r="BY53" s="993"/>
      <c r="BZ53" s="993"/>
      <c r="CA53" s="993"/>
      <c r="CB53" s="993"/>
      <c r="CC53" s="993"/>
      <c r="CD53" s="993"/>
      <c r="CE53" s="993"/>
      <c r="CF53" s="993"/>
      <c r="CG53" s="1014"/>
      <c r="CH53" s="989"/>
      <c r="CI53" s="990"/>
      <c r="CJ53" s="990"/>
      <c r="CK53" s="990"/>
      <c r="CL53" s="991"/>
      <c r="CM53" s="989"/>
      <c r="CN53" s="990"/>
      <c r="CO53" s="990"/>
      <c r="CP53" s="990"/>
      <c r="CQ53" s="991"/>
      <c r="CR53" s="989"/>
      <c r="CS53" s="990"/>
      <c r="CT53" s="990"/>
      <c r="CU53" s="990"/>
      <c r="CV53" s="991"/>
      <c r="CW53" s="989"/>
      <c r="CX53" s="990"/>
      <c r="CY53" s="990"/>
      <c r="CZ53" s="990"/>
      <c r="DA53" s="991"/>
      <c r="DB53" s="989"/>
      <c r="DC53" s="990"/>
      <c r="DD53" s="990"/>
      <c r="DE53" s="990"/>
      <c r="DF53" s="991"/>
      <c r="DG53" s="989"/>
      <c r="DH53" s="990"/>
      <c r="DI53" s="990"/>
      <c r="DJ53" s="990"/>
      <c r="DK53" s="991"/>
      <c r="DL53" s="989"/>
      <c r="DM53" s="990"/>
      <c r="DN53" s="990"/>
      <c r="DO53" s="990"/>
      <c r="DP53" s="991"/>
      <c r="DQ53" s="989"/>
      <c r="DR53" s="990"/>
      <c r="DS53" s="990"/>
      <c r="DT53" s="990"/>
      <c r="DU53" s="991"/>
      <c r="DV53" s="992"/>
      <c r="DW53" s="993"/>
      <c r="DX53" s="993"/>
      <c r="DY53" s="993"/>
      <c r="DZ53" s="994"/>
      <c r="EA53" s="218"/>
    </row>
    <row r="54" spans="1:131" ht="26.25" customHeight="1" x14ac:dyDescent="0.15">
      <c r="A54" s="226">
        <v>27</v>
      </c>
      <c r="B54" s="1030"/>
      <c r="C54" s="1031"/>
      <c r="D54" s="1031"/>
      <c r="E54" s="1031"/>
      <c r="F54" s="1031"/>
      <c r="G54" s="1031"/>
      <c r="H54" s="1031"/>
      <c r="I54" s="1031"/>
      <c r="J54" s="1031"/>
      <c r="K54" s="1031"/>
      <c r="L54" s="1031"/>
      <c r="M54" s="1031"/>
      <c r="N54" s="1031"/>
      <c r="O54" s="1031"/>
      <c r="P54" s="1032"/>
      <c r="Q54" s="1033"/>
      <c r="R54" s="1025"/>
      <c r="S54" s="1025"/>
      <c r="T54" s="1025"/>
      <c r="U54" s="1025"/>
      <c r="V54" s="1025"/>
      <c r="W54" s="1025"/>
      <c r="X54" s="1025"/>
      <c r="Y54" s="1025"/>
      <c r="Z54" s="1025"/>
      <c r="AA54" s="1025"/>
      <c r="AB54" s="1025"/>
      <c r="AC54" s="1025"/>
      <c r="AD54" s="1025"/>
      <c r="AE54" s="1034"/>
      <c r="AF54" s="1035"/>
      <c r="AG54" s="1036"/>
      <c r="AH54" s="1036"/>
      <c r="AI54" s="1036"/>
      <c r="AJ54" s="1037"/>
      <c r="AK54" s="1024"/>
      <c r="AL54" s="1025"/>
      <c r="AM54" s="1025"/>
      <c r="AN54" s="1025"/>
      <c r="AO54" s="1025"/>
      <c r="AP54" s="1025"/>
      <c r="AQ54" s="1025"/>
      <c r="AR54" s="1025"/>
      <c r="AS54" s="1025"/>
      <c r="AT54" s="1025"/>
      <c r="AU54" s="1025"/>
      <c r="AV54" s="1025"/>
      <c r="AW54" s="1025"/>
      <c r="AX54" s="1025"/>
      <c r="AY54" s="1025"/>
      <c r="AZ54" s="1026"/>
      <c r="BA54" s="1026"/>
      <c r="BB54" s="1026"/>
      <c r="BC54" s="1026"/>
      <c r="BD54" s="1026"/>
      <c r="BE54" s="972"/>
      <c r="BF54" s="972"/>
      <c r="BG54" s="972"/>
      <c r="BH54" s="972"/>
      <c r="BI54" s="973"/>
      <c r="BJ54" s="220"/>
      <c r="BK54" s="220"/>
      <c r="BL54" s="220"/>
      <c r="BM54" s="220"/>
      <c r="BN54" s="220"/>
      <c r="BO54" s="229"/>
      <c r="BP54" s="229"/>
      <c r="BQ54" s="226">
        <v>48</v>
      </c>
      <c r="BR54" s="227"/>
      <c r="BS54" s="992"/>
      <c r="BT54" s="993"/>
      <c r="BU54" s="993"/>
      <c r="BV54" s="993"/>
      <c r="BW54" s="993"/>
      <c r="BX54" s="993"/>
      <c r="BY54" s="993"/>
      <c r="BZ54" s="993"/>
      <c r="CA54" s="993"/>
      <c r="CB54" s="993"/>
      <c r="CC54" s="993"/>
      <c r="CD54" s="993"/>
      <c r="CE54" s="993"/>
      <c r="CF54" s="993"/>
      <c r="CG54" s="1014"/>
      <c r="CH54" s="989"/>
      <c r="CI54" s="990"/>
      <c r="CJ54" s="990"/>
      <c r="CK54" s="990"/>
      <c r="CL54" s="991"/>
      <c r="CM54" s="989"/>
      <c r="CN54" s="990"/>
      <c r="CO54" s="990"/>
      <c r="CP54" s="990"/>
      <c r="CQ54" s="991"/>
      <c r="CR54" s="989"/>
      <c r="CS54" s="990"/>
      <c r="CT54" s="990"/>
      <c r="CU54" s="990"/>
      <c r="CV54" s="991"/>
      <c r="CW54" s="989"/>
      <c r="CX54" s="990"/>
      <c r="CY54" s="990"/>
      <c r="CZ54" s="990"/>
      <c r="DA54" s="991"/>
      <c r="DB54" s="989"/>
      <c r="DC54" s="990"/>
      <c r="DD54" s="990"/>
      <c r="DE54" s="990"/>
      <c r="DF54" s="991"/>
      <c r="DG54" s="989"/>
      <c r="DH54" s="990"/>
      <c r="DI54" s="990"/>
      <c r="DJ54" s="990"/>
      <c r="DK54" s="991"/>
      <c r="DL54" s="989"/>
      <c r="DM54" s="990"/>
      <c r="DN54" s="990"/>
      <c r="DO54" s="990"/>
      <c r="DP54" s="991"/>
      <c r="DQ54" s="989"/>
      <c r="DR54" s="990"/>
      <c r="DS54" s="990"/>
      <c r="DT54" s="990"/>
      <c r="DU54" s="991"/>
      <c r="DV54" s="992"/>
      <c r="DW54" s="993"/>
      <c r="DX54" s="993"/>
      <c r="DY54" s="993"/>
      <c r="DZ54" s="994"/>
      <c r="EA54" s="218"/>
    </row>
    <row r="55" spans="1:131" ht="26.25" customHeight="1" x14ac:dyDescent="0.15">
      <c r="A55" s="226">
        <v>28</v>
      </c>
      <c r="B55" s="1030"/>
      <c r="C55" s="1031"/>
      <c r="D55" s="1031"/>
      <c r="E55" s="1031"/>
      <c r="F55" s="1031"/>
      <c r="G55" s="1031"/>
      <c r="H55" s="1031"/>
      <c r="I55" s="1031"/>
      <c r="J55" s="1031"/>
      <c r="K55" s="1031"/>
      <c r="L55" s="1031"/>
      <c r="M55" s="1031"/>
      <c r="N55" s="1031"/>
      <c r="O55" s="1031"/>
      <c r="P55" s="1032"/>
      <c r="Q55" s="1033"/>
      <c r="R55" s="1025"/>
      <c r="S55" s="1025"/>
      <c r="T55" s="1025"/>
      <c r="U55" s="1025"/>
      <c r="V55" s="1025"/>
      <c r="W55" s="1025"/>
      <c r="X55" s="1025"/>
      <c r="Y55" s="1025"/>
      <c r="Z55" s="1025"/>
      <c r="AA55" s="1025"/>
      <c r="AB55" s="1025"/>
      <c r="AC55" s="1025"/>
      <c r="AD55" s="1025"/>
      <c r="AE55" s="1034"/>
      <c r="AF55" s="1035"/>
      <c r="AG55" s="1036"/>
      <c r="AH55" s="1036"/>
      <c r="AI55" s="1036"/>
      <c r="AJ55" s="1037"/>
      <c r="AK55" s="1024"/>
      <c r="AL55" s="1025"/>
      <c r="AM55" s="1025"/>
      <c r="AN55" s="1025"/>
      <c r="AO55" s="1025"/>
      <c r="AP55" s="1025"/>
      <c r="AQ55" s="1025"/>
      <c r="AR55" s="1025"/>
      <c r="AS55" s="1025"/>
      <c r="AT55" s="1025"/>
      <c r="AU55" s="1025"/>
      <c r="AV55" s="1025"/>
      <c r="AW55" s="1025"/>
      <c r="AX55" s="1025"/>
      <c r="AY55" s="1025"/>
      <c r="AZ55" s="1026"/>
      <c r="BA55" s="1026"/>
      <c r="BB55" s="1026"/>
      <c r="BC55" s="1026"/>
      <c r="BD55" s="1026"/>
      <c r="BE55" s="972"/>
      <c r="BF55" s="972"/>
      <c r="BG55" s="972"/>
      <c r="BH55" s="972"/>
      <c r="BI55" s="973"/>
      <c r="BJ55" s="220"/>
      <c r="BK55" s="220"/>
      <c r="BL55" s="220"/>
      <c r="BM55" s="220"/>
      <c r="BN55" s="220"/>
      <c r="BO55" s="229"/>
      <c r="BP55" s="229"/>
      <c r="BQ55" s="226">
        <v>49</v>
      </c>
      <c r="BR55" s="227"/>
      <c r="BS55" s="992"/>
      <c r="BT55" s="993"/>
      <c r="BU55" s="993"/>
      <c r="BV55" s="993"/>
      <c r="BW55" s="993"/>
      <c r="BX55" s="993"/>
      <c r="BY55" s="993"/>
      <c r="BZ55" s="993"/>
      <c r="CA55" s="993"/>
      <c r="CB55" s="993"/>
      <c r="CC55" s="993"/>
      <c r="CD55" s="993"/>
      <c r="CE55" s="993"/>
      <c r="CF55" s="993"/>
      <c r="CG55" s="1014"/>
      <c r="CH55" s="989"/>
      <c r="CI55" s="990"/>
      <c r="CJ55" s="990"/>
      <c r="CK55" s="990"/>
      <c r="CL55" s="991"/>
      <c r="CM55" s="989"/>
      <c r="CN55" s="990"/>
      <c r="CO55" s="990"/>
      <c r="CP55" s="990"/>
      <c r="CQ55" s="991"/>
      <c r="CR55" s="989"/>
      <c r="CS55" s="990"/>
      <c r="CT55" s="990"/>
      <c r="CU55" s="990"/>
      <c r="CV55" s="991"/>
      <c r="CW55" s="989"/>
      <c r="CX55" s="990"/>
      <c r="CY55" s="990"/>
      <c r="CZ55" s="990"/>
      <c r="DA55" s="991"/>
      <c r="DB55" s="989"/>
      <c r="DC55" s="990"/>
      <c r="DD55" s="990"/>
      <c r="DE55" s="990"/>
      <c r="DF55" s="991"/>
      <c r="DG55" s="989"/>
      <c r="DH55" s="990"/>
      <c r="DI55" s="990"/>
      <c r="DJ55" s="990"/>
      <c r="DK55" s="991"/>
      <c r="DL55" s="989"/>
      <c r="DM55" s="990"/>
      <c r="DN55" s="990"/>
      <c r="DO55" s="990"/>
      <c r="DP55" s="991"/>
      <c r="DQ55" s="989"/>
      <c r="DR55" s="990"/>
      <c r="DS55" s="990"/>
      <c r="DT55" s="990"/>
      <c r="DU55" s="991"/>
      <c r="DV55" s="992"/>
      <c r="DW55" s="993"/>
      <c r="DX55" s="993"/>
      <c r="DY55" s="993"/>
      <c r="DZ55" s="994"/>
      <c r="EA55" s="218"/>
    </row>
    <row r="56" spans="1:131" ht="26.25" customHeight="1" x14ac:dyDescent="0.15">
      <c r="A56" s="226">
        <v>29</v>
      </c>
      <c r="B56" s="1030"/>
      <c r="C56" s="1031"/>
      <c r="D56" s="1031"/>
      <c r="E56" s="1031"/>
      <c r="F56" s="1031"/>
      <c r="G56" s="1031"/>
      <c r="H56" s="1031"/>
      <c r="I56" s="1031"/>
      <c r="J56" s="1031"/>
      <c r="K56" s="1031"/>
      <c r="L56" s="1031"/>
      <c r="M56" s="1031"/>
      <c r="N56" s="1031"/>
      <c r="O56" s="1031"/>
      <c r="P56" s="1032"/>
      <c r="Q56" s="1033"/>
      <c r="R56" s="1025"/>
      <c r="S56" s="1025"/>
      <c r="T56" s="1025"/>
      <c r="U56" s="1025"/>
      <c r="V56" s="1025"/>
      <c r="W56" s="1025"/>
      <c r="X56" s="1025"/>
      <c r="Y56" s="1025"/>
      <c r="Z56" s="1025"/>
      <c r="AA56" s="1025"/>
      <c r="AB56" s="1025"/>
      <c r="AC56" s="1025"/>
      <c r="AD56" s="1025"/>
      <c r="AE56" s="1034"/>
      <c r="AF56" s="1035"/>
      <c r="AG56" s="1036"/>
      <c r="AH56" s="1036"/>
      <c r="AI56" s="1036"/>
      <c r="AJ56" s="1037"/>
      <c r="AK56" s="1024"/>
      <c r="AL56" s="1025"/>
      <c r="AM56" s="1025"/>
      <c r="AN56" s="1025"/>
      <c r="AO56" s="1025"/>
      <c r="AP56" s="1025"/>
      <c r="AQ56" s="1025"/>
      <c r="AR56" s="1025"/>
      <c r="AS56" s="1025"/>
      <c r="AT56" s="1025"/>
      <c r="AU56" s="1025"/>
      <c r="AV56" s="1025"/>
      <c r="AW56" s="1025"/>
      <c r="AX56" s="1025"/>
      <c r="AY56" s="1025"/>
      <c r="AZ56" s="1026"/>
      <c r="BA56" s="1026"/>
      <c r="BB56" s="1026"/>
      <c r="BC56" s="1026"/>
      <c r="BD56" s="1026"/>
      <c r="BE56" s="972"/>
      <c r="BF56" s="972"/>
      <c r="BG56" s="972"/>
      <c r="BH56" s="972"/>
      <c r="BI56" s="973"/>
      <c r="BJ56" s="220"/>
      <c r="BK56" s="220"/>
      <c r="BL56" s="220"/>
      <c r="BM56" s="220"/>
      <c r="BN56" s="220"/>
      <c r="BO56" s="229"/>
      <c r="BP56" s="229"/>
      <c r="BQ56" s="226">
        <v>50</v>
      </c>
      <c r="BR56" s="227"/>
      <c r="BS56" s="992"/>
      <c r="BT56" s="993"/>
      <c r="BU56" s="993"/>
      <c r="BV56" s="993"/>
      <c r="BW56" s="993"/>
      <c r="BX56" s="993"/>
      <c r="BY56" s="993"/>
      <c r="BZ56" s="993"/>
      <c r="CA56" s="993"/>
      <c r="CB56" s="993"/>
      <c r="CC56" s="993"/>
      <c r="CD56" s="993"/>
      <c r="CE56" s="993"/>
      <c r="CF56" s="993"/>
      <c r="CG56" s="1014"/>
      <c r="CH56" s="989"/>
      <c r="CI56" s="990"/>
      <c r="CJ56" s="990"/>
      <c r="CK56" s="990"/>
      <c r="CL56" s="991"/>
      <c r="CM56" s="989"/>
      <c r="CN56" s="990"/>
      <c r="CO56" s="990"/>
      <c r="CP56" s="990"/>
      <c r="CQ56" s="991"/>
      <c r="CR56" s="989"/>
      <c r="CS56" s="990"/>
      <c r="CT56" s="990"/>
      <c r="CU56" s="990"/>
      <c r="CV56" s="991"/>
      <c r="CW56" s="989"/>
      <c r="CX56" s="990"/>
      <c r="CY56" s="990"/>
      <c r="CZ56" s="990"/>
      <c r="DA56" s="991"/>
      <c r="DB56" s="989"/>
      <c r="DC56" s="990"/>
      <c r="DD56" s="990"/>
      <c r="DE56" s="990"/>
      <c r="DF56" s="991"/>
      <c r="DG56" s="989"/>
      <c r="DH56" s="990"/>
      <c r="DI56" s="990"/>
      <c r="DJ56" s="990"/>
      <c r="DK56" s="991"/>
      <c r="DL56" s="989"/>
      <c r="DM56" s="990"/>
      <c r="DN56" s="990"/>
      <c r="DO56" s="990"/>
      <c r="DP56" s="991"/>
      <c r="DQ56" s="989"/>
      <c r="DR56" s="990"/>
      <c r="DS56" s="990"/>
      <c r="DT56" s="990"/>
      <c r="DU56" s="991"/>
      <c r="DV56" s="992"/>
      <c r="DW56" s="993"/>
      <c r="DX56" s="993"/>
      <c r="DY56" s="993"/>
      <c r="DZ56" s="994"/>
      <c r="EA56" s="218"/>
    </row>
    <row r="57" spans="1:131" ht="26.25" customHeight="1" x14ac:dyDescent="0.15">
      <c r="A57" s="226">
        <v>30</v>
      </c>
      <c r="B57" s="1030"/>
      <c r="C57" s="1031"/>
      <c r="D57" s="1031"/>
      <c r="E57" s="1031"/>
      <c r="F57" s="1031"/>
      <c r="G57" s="1031"/>
      <c r="H57" s="1031"/>
      <c r="I57" s="1031"/>
      <c r="J57" s="1031"/>
      <c r="K57" s="1031"/>
      <c r="L57" s="1031"/>
      <c r="M57" s="1031"/>
      <c r="N57" s="1031"/>
      <c r="O57" s="1031"/>
      <c r="P57" s="1032"/>
      <c r="Q57" s="1033"/>
      <c r="R57" s="1025"/>
      <c r="S57" s="1025"/>
      <c r="T57" s="1025"/>
      <c r="U57" s="1025"/>
      <c r="V57" s="1025"/>
      <c r="W57" s="1025"/>
      <c r="X57" s="1025"/>
      <c r="Y57" s="1025"/>
      <c r="Z57" s="1025"/>
      <c r="AA57" s="1025"/>
      <c r="AB57" s="1025"/>
      <c r="AC57" s="1025"/>
      <c r="AD57" s="1025"/>
      <c r="AE57" s="1034"/>
      <c r="AF57" s="1035"/>
      <c r="AG57" s="1036"/>
      <c r="AH57" s="1036"/>
      <c r="AI57" s="1036"/>
      <c r="AJ57" s="1037"/>
      <c r="AK57" s="1024"/>
      <c r="AL57" s="1025"/>
      <c r="AM57" s="1025"/>
      <c r="AN57" s="1025"/>
      <c r="AO57" s="1025"/>
      <c r="AP57" s="1025"/>
      <c r="AQ57" s="1025"/>
      <c r="AR57" s="1025"/>
      <c r="AS57" s="1025"/>
      <c r="AT57" s="1025"/>
      <c r="AU57" s="1025"/>
      <c r="AV57" s="1025"/>
      <c r="AW57" s="1025"/>
      <c r="AX57" s="1025"/>
      <c r="AY57" s="1025"/>
      <c r="AZ57" s="1026"/>
      <c r="BA57" s="1026"/>
      <c r="BB57" s="1026"/>
      <c r="BC57" s="1026"/>
      <c r="BD57" s="1026"/>
      <c r="BE57" s="972"/>
      <c r="BF57" s="972"/>
      <c r="BG57" s="972"/>
      <c r="BH57" s="972"/>
      <c r="BI57" s="973"/>
      <c r="BJ57" s="220"/>
      <c r="BK57" s="220"/>
      <c r="BL57" s="220"/>
      <c r="BM57" s="220"/>
      <c r="BN57" s="220"/>
      <c r="BO57" s="229"/>
      <c r="BP57" s="229"/>
      <c r="BQ57" s="226">
        <v>51</v>
      </c>
      <c r="BR57" s="227"/>
      <c r="BS57" s="992"/>
      <c r="BT57" s="993"/>
      <c r="BU57" s="993"/>
      <c r="BV57" s="993"/>
      <c r="BW57" s="993"/>
      <c r="BX57" s="993"/>
      <c r="BY57" s="993"/>
      <c r="BZ57" s="993"/>
      <c r="CA57" s="993"/>
      <c r="CB57" s="993"/>
      <c r="CC57" s="993"/>
      <c r="CD57" s="993"/>
      <c r="CE57" s="993"/>
      <c r="CF57" s="993"/>
      <c r="CG57" s="1014"/>
      <c r="CH57" s="989"/>
      <c r="CI57" s="990"/>
      <c r="CJ57" s="990"/>
      <c r="CK57" s="990"/>
      <c r="CL57" s="991"/>
      <c r="CM57" s="989"/>
      <c r="CN57" s="990"/>
      <c r="CO57" s="990"/>
      <c r="CP57" s="990"/>
      <c r="CQ57" s="991"/>
      <c r="CR57" s="989"/>
      <c r="CS57" s="990"/>
      <c r="CT57" s="990"/>
      <c r="CU57" s="990"/>
      <c r="CV57" s="991"/>
      <c r="CW57" s="989"/>
      <c r="CX57" s="990"/>
      <c r="CY57" s="990"/>
      <c r="CZ57" s="990"/>
      <c r="DA57" s="991"/>
      <c r="DB57" s="989"/>
      <c r="DC57" s="990"/>
      <c r="DD57" s="990"/>
      <c r="DE57" s="990"/>
      <c r="DF57" s="991"/>
      <c r="DG57" s="989"/>
      <c r="DH57" s="990"/>
      <c r="DI57" s="990"/>
      <c r="DJ57" s="990"/>
      <c r="DK57" s="991"/>
      <c r="DL57" s="989"/>
      <c r="DM57" s="990"/>
      <c r="DN57" s="990"/>
      <c r="DO57" s="990"/>
      <c r="DP57" s="991"/>
      <c r="DQ57" s="989"/>
      <c r="DR57" s="990"/>
      <c r="DS57" s="990"/>
      <c r="DT57" s="990"/>
      <c r="DU57" s="991"/>
      <c r="DV57" s="992"/>
      <c r="DW57" s="993"/>
      <c r="DX57" s="993"/>
      <c r="DY57" s="993"/>
      <c r="DZ57" s="994"/>
      <c r="EA57" s="218"/>
    </row>
    <row r="58" spans="1:131" ht="26.25" customHeight="1" x14ac:dyDescent="0.15">
      <c r="A58" s="226">
        <v>31</v>
      </c>
      <c r="B58" s="1030"/>
      <c r="C58" s="1031"/>
      <c r="D58" s="1031"/>
      <c r="E58" s="1031"/>
      <c r="F58" s="1031"/>
      <c r="G58" s="1031"/>
      <c r="H58" s="1031"/>
      <c r="I58" s="1031"/>
      <c r="J58" s="1031"/>
      <c r="K58" s="1031"/>
      <c r="L58" s="1031"/>
      <c r="M58" s="1031"/>
      <c r="N58" s="1031"/>
      <c r="O58" s="1031"/>
      <c r="P58" s="1032"/>
      <c r="Q58" s="1033"/>
      <c r="R58" s="1025"/>
      <c r="S58" s="1025"/>
      <c r="T58" s="1025"/>
      <c r="U58" s="1025"/>
      <c r="V58" s="1025"/>
      <c r="W58" s="1025"/>
      <c r="X58" s="1025"/>
      <c r="Y58" s="1025"/>
      <c r="Z58" s="1025"/>
      <c r="AA58" s="1025"/>
      <c r="AB58" s="1025"/>
      <c r="AC58" s="1025"/>
      <c r="AD58" s="1025"/>
      <c r="AE58" s="1034"/>
      <c r="AF58" s="1035"/>
      <c r="AG58" s="1036"/>
      <c r="AH58" s="1036"/>
      <c r="AI58" s="1036"/>
      <c r="AJ58" s="1037"/>
      <c r="AK58" s="1024"/>
      <c r="AL58" s="1025"/>
      <c r="AM58" s="1025"/>
      <c r="AN58" s="1025"/>
      <c r="AO58" s="1025"/>
      <c r="AP58" s="1025"/>
      <c r="AQ58" s="1025"/>
      <c r="AR58" s="1025"/>
      <c r="AS58" s="1025"/>
      <c r="AT58" s="1025"/>
      <c r="AU58" s="1025"/>
      <c r="AV58" s="1025"/>
      <c r="AW58" s="1025"/>
      <c r="AX58" s="1025"/>
      <c r="AY58" s="1025"/>
      <c r="AZ58" s="1026"/>
      <c r="BA58" s="1026"/>
      <c r="BB58" s="1026"/>
      <c r="BC58" s="1026"/>
      <c r="BD58" s="1026"/>
      <c r="BE58" s="972"/>
      <c r="BF58" s="972"/>
      <c r="BG58" s="972"/>
      <c r="BH58" s="972"/>
      <c r="BI58" s="973"/>
      <c r="BJ58" s="220"/>
      <c r="BK58" s="220"/>
      <c r="BL58" s="220"/>
      <c r="BM58" s="220"/>
      <c r="BN58" s="220"/>
      <c r="BO58" s="229"/>
      <c r="BP58" s="229"/>
      <c r="BQ58" s="226">
        <v>52</v>
      </c>
      <c r="BR58" s="227"/>
      <c r="BS58" s="992"/>
      <c r="BT58" s="993"/>
      <c r="BU58" s="993"/>
      <c r="BV58" s="993"/>
      <c r="BW58" s="993"/>
      <c r="BX58" s="993"/>
      <c r="BY58" s="993"/>
      <c r="BZ58" s="993"/>
      <c r="CA58" s="993"/>
      <c r="CB58" s="993"/>
      <c r="CC58" s="993"/>
      <c r="CD58" s="993"/>
      <c r="CE58" s="993"/>
      <c r="CF58" s="993"/>
      <c r="CG58" s="1014"/>
      <c r="CH58" s="989"/>
      <c r="CI58" s="990"/>
      <c r="CJ58" s="990"/>
      <c r="CK58" s="990"/>
      <c r="CL58" s="991"/>
      <c r="CM58" s="989"/>
      <c r="CN58" s="990"/>
      <c r="CO58" s="990"/>
      <c r="CP58" s="990"/>
      <c r="CQ58" s="991"/>
      <c r="CR58" s="989"/>
      <c r="CS58" s="990"/>
      <c r="CT58" s="990"/>
      <c r="CU58" s="990"/>
      <c r="CV58" s="991"/>
      <c r="CW58" s="989"/>
      <c r="CX58" s="990"/>
      <c r="CY58" s="990"/>
      <c r="CZ58" s="990"/>
      <c r="DA58" s="991"/>
      <c r="DB58" s="989"/>
      <c r="DC58" s="990"/>
      <c r="DD58" s="990"/>
      <c r="DE58" s="990"/>
      <c r="DF58" s="991"/>
      <c r="DG58" s="989"/>
      <c r="DH58" s="990"/>
      <c r="DI58" s="990"/>
      <c r="DJ58" s="990"/>
      <c r="DK58" s="991"/>
      <c r="DL58" s="989"/>
      <c r="DM58" s="990"/>
      <c r="DN58" s="990"/>
      <c r="DO58" s="990"/>
      <c r="DP58" s="991"/>
      <c r="DQ58" s="989"/>
      <c r="DR58" s="990"/>
      <c r="DS58" s="990"/>
      <c r="DT58" s="990"/>
      <c r="DU58" s="991"/>
      <c r="DV58" s="992"/>
      <c r="DW58" s="993"/>
      <c r="DX58" s="993"/>
      <c r="DY58" s="993"/>
      <c r="DZ58" s="994"/>
      <c r="EA58" s="218"/>
    </row>
    <row r="59" spans="1:131" ht="26.25" customHeight="1" x14ac:dyDescent="0.15">
      <c r="A59" s="226">
        <v>32</v>
      </c>
      <c r="B59" s="1030"/>
      <c r="C59" s="1031"/>
      <c r="D59" s="1031"/>
      <c r="E59" s="1031"/>
      <c r="F59" s="1031"/>
      <c r="G59" s="1031"/>
      <c r="H59" s="1031"/>
      <c r="I59" s="1031"/>
      <c r="J59" s="1031"/>
      <c r="K59" s="1031"/>
      <c r="L59" s="1031"/>
      <c r="M59" s="1031"/>
      <c r="N59" s="1031"/>
      <c r="O59" s="1031"/>
      <c r="P59" s="1032"/>
      <c r="Q59" s="1033"/>
      <c r="R59" s="1025"/>
      <c r="S59" s="1025"/>
      <c r="T59" s="1025"/>
      <c r="U59" s="1025"/>
      <c r="V59" s="1025"/>
      <c r="W59" s="1025"/>
      <c r="X59" s="1025"/>
      <c r="Y59" s="1025"/>
      <c r="Z59" s="1025"/>
      <c r="AA59" s="1025"/>
      <c r="AB59" s="1025"/>
      <c r="AC59" s="1025"/>
      <c r="AD59" s="1025"/>
      <c r="AE59" s="1034"/>
      <c r="AF59" s="1035"/>
      <c r="AG59" s="1036"/>
      <c r="AH59" s="1036"/>
      <c r="AI59" s="1036"/>
      <c r="AJ59" s="1037"/>
      <c r="AK59" s="1024"/>
      <c r="AL59" s="1025"/>
      <c r="AM59" s="1025"/>
      <c r="AN59" s="1025"/>
      <c r="AO59" s="1025"/>
      <c r="AP59" s="1025"/>
      <c r="AQ59" s="1025"/>
      <c r="AR59" s="1025"/>
      <c r="AS59" s="1025"/>
      <c r="AT59" s="1025"/>
      <c r="AU59" s="1025"/>
      <c r="AV59" s="1025"/>
      <c r="AW59" s="1025"/>
      <c r="AX59" s="1025"/>
      <c r="AY59" s="1025"/>
      <c r="AZ59" s="1026"/>
      <c r="BA59" s="1026"/>
      <c r="BB59" s="1026"/>
      <c r="BC59" s="1026"/>
      <c r="BD59" s="1026"/>
      <c r="BE59" s="972"/>
      <c r="BF59" s="972"/>
      <c r="BG59" s="972"/>
      <c r="BH59" s="972"/>
      <c r="BI59" s="973"/>
      <c r="BJ59" s="220"/>
      <c r="BK59" s="220"/>
      <c r="BL59" s="220"/>
      <c r="BM59" s="220"/>
      <c r="BN59" s="220"/>
      <c r="BO59" s="229"/>
      <c r="BP59" s="229"/>
      <c r="BQ59" s="226">
        <v>53</v>
      </c>
      <c r="BR59" s="227"/>
      <c r="BS59" s="992"/>
      <c r="BT59" s="993"/>
      <c r="BU59" s="993"/>
      <c r="BV59" s="993"/>
      <c r="BW59" s="993"/>
      <c r="BX59" s="993"/>
      <c r="BY59" s="993"/>
      <c r="BZ59" s="993"/>
      <c r="CA59" s="993"/>
      <c r="CB59" s="993"/>
      <c r="CC59" s="993"/>
      <c r="CD59" s="993"/>
      <c r="CE59" s="993"/>
      <c r="CF59" s="993"/>
      <c r="CG59" s="1014"/>
      <c r="CH59" s="989"/>
      <c r="CI59" s="990"/>
      <c r="CJ59" s="990"/>
      <c r="CK59" s="990"/>
      <c r="CL59" s="991"/>
      <c r="CM59" s="989"/>
      <c r="CN59" s="990"/>
      <c r="CO59" s="990"/>
      <c r="CP59" s="990"/>
      <c r="CQ59" s="991"/>
      <c r="CR59" s="989"/>
      <c r="CS59" s="990"/>
      <c r="CT59" s="990"/>
      <c r="CU59" s="990"/>
      <c r="CV59" s="991"/>
      <c r="CW59" s="989"/>
      <c r="CX59" s="990"/>
      <c r="CY59" s="990"/>
      <c r="CZ59" s="990"/>
      <c r="DA59" s="991"/>
      <c r="DB59" s="989"/>
      <c r="DC59" s="990"/>
      <c r="DD59" s="990"/>
      <c r="DE59" s="990"/>
      <c r="DF59" s="991"/>
      <c r="DG59" s="989"/>
      <c r="DH59" s="990"/>
      <c r="DI59" s="990"/>
      <c r="DJ59" s="990"/>
      <c r="DK59" s="991"/>
      <c r="DL59" s="989"/>
      <c r="DM59" s="990"/>
      <c r="DN59" s="990"/>
      <c r="DO59" s="990"/>
      <c r="DP59" s="991"/>
      <c r="DQ59" s="989"/>
      <c r="DR59" s="990"/>
      <c r="DS59" s="990"/>
      <c r="DT59" s="990"/>
      <c r="DU59" s="991"/>
      <c r="DV59" s="992"/>
      <c r="DW59" s="993"/>
      <c r="DX59" s="993"/>
      <c r="DY59" s="993"/>
      <c r="DZ59" s="994"/>
      <c r="EA59" s="218"/>
    </row>
    <row r="60" spans="1:131" ht="26.25" customHeight="1" x14ac:dyDescent="0.15">
      <c r="A60" s="226">
        <v>33</v>
      </c>
      <c r="B60" s="1030"/>
      <c r="C60" s="1031"/>
      <c r="D60" s="1031"/>
      <c r="E60" s="1031"/>
      <c r="F60" s="1031"/>
      <c r="G60" s="1031"/>
      <c r="H60" s="1031"/>
      <c r="I60" s="1031"/>
      <c r="J60" s="1031"/>
      <c r="K60" s="1031"/>
      <c r="L60" s="1031"/>
      <c r="M60" s="1031"/>
      <c r="N60" s="1031"/>
      <c r="O60" s="1031"/>
      <c r="P60" s="1032"/>
      <c r="Q60" s="1033"/>
      <c r="R60" s="1025"/>
      <c r="S60" s="1025"/>
      <c r="T60" s="1025"/>
      <c r="U60" s="1025"/>
      <c r="V60" s="1025"/>
      <c r="W60" s="1025"/>
      <c r="X60" s="1025"/>
      <c r="Y60" s="1025"/>
      <c r="Z60" s="1025"/>
      <c r="AA60" s="1025"/>
      <c r="AB60" s="1025"/>
      <c r="AC60" s="1025"/>
      <c r="AD60" s="1025"/>
      <c r="AE60" s="1034"/>
      <c r="AF60" s="1035"/>
      <c r="AG60" s="1036"/>
      <c r="AH60" s="1036"/>
      <c r="AI60" s="1036"/>
      <c r="AJ60" s="1037"/>
      <c r="AK60" s="1024"/>
      <c r="AL60" s="1025"/>
      <c r="AM60" s="1025"/>
      <c r="AN60" s="1025"/>
      <c r="AO60" s="1025"/>
      <c r="AP60" s="1025"/>
      <c r="AQ60" s="1025"/>
      <c r="AR60" s="1025"/>
      <c r="AS60" s="1025"/>
      <c r="AT60" s="1025"/>
      <c r="AU60" s="1025"/>
      <c r="AV60" s="1025"/>
      <c r="AW60" s="1025"/>
      <c r="AX60" s="1025"/>
      <c r="AY60" s="1025"/>
      <c r="AZ60" s="1026"/>
      <c r="BA60" s="1026"/>
      <c r="BB60" s="1026"/>
      <c r="BC60" s="1026"/>
      <c r="BD60" s="1026"/>
      <c r="BE60" s="972"/>
      <c r="BF60" s="972"/>
      <c r="BG60" s="972"/>
      <c r="BH60" s="972"/>
      <c r="BI60" s="973"/>
      <c r="BJ60" s="220"/>
      <c r="BK60" s="220"/>
      <c r="BL60" s="220"/>
      <c r="BM60" s="220"/>
      <c r="BN60" s="220"/>
      <c r="BO60" s="229"/>
      <c r="BP60" s="229"/>
      <c r="BQ60" s="226">
        <v>54</v>
      </c>
      <c r="BR60" s="227"/>
      <c r="BS60" s="992"/>
      <c r="BT60" s="993"/>
      <c r="BU60" s="993"/>
      <c r="BV60" s="993"/>
      <c r="BW60" s="993"/>
      <c r="BX60" s="993"/>
      <c r="BY60" s="993"/>
      <c r="BZ60" s="993"/>
      <c r="CA60" s="993"/>
      <c r="CB60" s="993"/>
      <c r="CC60" s="993"/>
      <c r="CD60" s="993"/>
      <c r="CE60" s="993"/>
      <c r="CF60" s="993"/>
      <c r="CG60" s="1014"/>
      <c r="CH60" s="989"/>
      <c r="CI60" s="990"/>
      <c r="CJ60" s="990"/>
      <c r="CK60" s="990"/>
      <c r="CL60" s="991"/>
      <c r="CM60" s="989"/>
      <c r="CN60" s="990"/>
      <c r="CO60" s="990"/>
      <c r="CP60" s="990"/>
      <c r="CQ60" s="991"/>
      <c r="CR60" s="989"/>
      <c r="CS60" s="990"/>
      <c r="CT60" s="990"/>
      <c r="CU60" s="990"/>
      <c r="CV60" s="991"/>
      <c r="CW60" s="989"/>
      <c r="CX60" s="990"/>
      <c r="CY60" s="990"/>
      <c r="CZ60" s="990"/>
      <c r="DA60" s="991"/>
      <c r="DB60" s="989"/>
      <c r="DC60" s="990"/>
      <c r="DD60" s="990"/>
      <c r="DE60" s="990"/>
      <c r="DF60" s="991"/>
      <c r="DG60" s="989"/>
      <c r="DH60" s="990"/>
      <c r="DI60" s="990"/>
      <c r="DJ60" s="990"/>
      <c r="DK60" s="991"/>
      <c r="DL60" s="989"/>
      <c r="DM60" s="990"/>
      <c r="DN60" s="990"/>
      <c r="DO60" s="990"/>
      <c r="DP60" s="991"/>
      <c r="DQ60" s="989"/>
      <c r="DR60" s="990"/>
      <c r="DS60" s="990"/>
      <c r="DT60" s="990"/>
      <c r="DU60" s="991"/>
      <c r="DV60" s="992"/>
      <c r="DW60" s="993"/>
      <c r="DX60" s="993"/>
      <c r="DY60" s="993"/>
      <c r="DZ60" s="994"/>
      <c r="EA60" s="218"/>
    </row>
    <row r="61" spans="1:131" ht="26.25" customHeight="1" thickBot="1" x14ac:dyDescent="0.2">
      <c r="A61" s="226">
        <v>34</v>
      </c>
      <c r="B61" s="1030"/>
      <c r="C61" s="1031"/>
      <c r="D61" s="1031"/>
      <c r="E61" s="1031"/>
      <c r="F61" s="1031"/>
      <c r="G61" s="1031"/>
      <c r="H61" s="1031"/>
      <c r="I61" s="1031"/>
      <c r="J61" s="1031"/>
      <c r="K61" s="1031"/>
      <c r="L61" s="1031"/>
      <c r="M61" s="1031"/>
      <c r="N61" s="1031"/>
      <c r="O61" s="1031"/>
      <c r="P61" s="1032"/>
      <c r="Q61" s="1033"/>
      <c r="R61" s="1025"/>
      <c r="S61" s="1025"/>
      <c r="T61" s="1025"/>
      <c r="U61" s="1025"/>
      <c r="V61" s="1025"/>
      <c r="W61" s="1025"/>
      <c r="X61" s="1025"/>
      <c r="Y61" s="1025"/>
      <c r="Z61" s="1025"/>
      <c r="AA61" s="1025"/>
      <c r="AB61" s="1025"/>
      <c r="AC61" s="1025"/>
      <c r="AD61" s="1025"/>
      <c r="AE61" s="1034"/>
      <c r="AF61" s="1035"/>
      <c r="AG61" s="1036"/>
      <c r="AH61" s="1036"/>
      <c r="AI61" s="1036"/>
      <c r="AJ61" s="1037"/>
      <c r="AK61" s="1024"/>
      <c r="AL61" s="1025"/>
      <c r="AM61" s="1025"/>
      <c r="AN61" s="1025"/>
      <c r="AO61" s="1025"/>
      <c r="AP61" s="1025"/>
      <c r="AQ61" s="1025"/>
      <c r="AR61" s="1025"/>
      <c r="AS61" s="1025"/>
      <c r="AT61" s="1025"/>
      <c r="AU61" s="1025"/>
      <c r="AV61" s="1025"/>
      <c r="AW61" s="1025"/>
      <c r="AX61" s="1025"/>
      <c r="AY61" s="1025"/>
      <c r="AZ61" s="1026"/>
      <c r="BA61" s="1026"/>
      <c r="BB61" s="1026"/>
      <c r="BC61" s="1026"/>
      <c r="BD61" s="1026"/>
      <c r="BE61" s="972"/>
      <c r="BF61" s="972"/>
      <c r="BG61" s="972"/>
      <c r="BH61" s="972"/>
      <c r="BI61" s="973"/>
      <c r="BJ61" s="220"/>
      <c r="BK61" s="220"/>
      <c r="BL61" s="220"/>
      <c r="BM61" s="220"/>
      <c r="BN61" s="220"/>
      <c r="BO61" s="229"/>
      <c r="BP61" s="229"/>
      <c r="BQ61" s="226">
        <v>55</v>
      </c>
      <c r="BR61" s="227"/>
      <c r="BS61" s="992"/>
      <c r="BT61" s="993"/>
      <c r="BU61" s="993"/>
      <c r="BV61" s="993"/>
      <c r="BW61" s="993"/>
      <c r="BX61" s="993"/>
      <c r="BY61" s="993"/>
      <c r="BZ61" s="993"/>
      <c r="CA61" s="993"/>
      <c r="CB61" s="993"/>
      <c r="CC61" s="993"/>
      <c r="CD61" s="993"/>
      <c r="CE61" s="993"/>
      <c r="CF61" s="993"/>
      <c r="CG61" s="1014"/>
      <c r="CH61" s="989"/>
      <c r="CI61" s="990"/>
      <c r="CJ61" s="990"/>
      <c r="CK61" s="990"/>
      <c r="CL61" s="991"/>
      <c r="CM61" s="989"/>
      <c r="CN61" s="990"/>
      <c r="CO61" s="990"/>
      <c r="CP61" s="990"/>
      <c r="CQ61" s="991"/>
      <c r="CR61" s="989"/>
      <c r="CS61" s="990"/>
      <c r="CT61" s="990"/>
      <c r="CU61" s="990"/>
      <c r="CV61" s="991"/>
      <c r="CW61" s="989"/>
      <c r="CX61" s="990"/>
      <c r="CY61" s="990"/>
      <c r="CZ61" s="990"/>
      <c r="DA61" s="991"/>
      <c r="DB61" s="989"/>
      <c r="DC61" s="990"/>
      <c r="DD61" s="990"/>
      <c r="DE61" s="990"/>
      <c r="DF61" s="991"/>
      <c r="DG61" s="989"/>
      <c r="DH61" s="990"/>
      <c r="DI61" s="990"/>
      <c r="DJ61" s="990"/>
      <c r="DK61" s="991"/>
      <c r="DL61" s="989"/>
      <c r="DM61" s="990"/>
      <c r="DN61" s="990"/>
      <c r="DO61" s="990"/>
      <c r="DP61" s="991"/>
      <c r="DQ61" s="989"/>
      <c r="DR61" s="990"/>
      <c r="DS61" s="990"/>
      <c r="DT61" s="990"/>
      <c r="DU61" s="991"/>
      <c r="DV61" s="992"/>
      <c r="DW61" s="993"/>
      <c r="DX61" s="993"/>
      <c r="DY61" s="993"/>
      <c r="DZ61" s="994"/>
      <c r="EA61" s="218"/>
    </row>
    <row r="62" spans="1:131" ht="26.25" customHeight="1" x14ac:dyDescent="0.15">
      <c r="A62" s="226">
        <v>35</v>
      </c>
      <c r="B62" s="1030"/>
      <c r="C62" s="1031"/>
      <c r="D62" s="1031"/>
      <c r="E62" s="1031"/>
      <c r="F62" s="1031"/>
      <c r="G62" s="1031"/>
      <c r="H62" s="1031"/>
      <c r="I62" s="1031"/>
      <c r="J62" s="1031"/>
      <c r="K62" s="1031"/>
      <c r="L62" s="1031"/>
      <c r="M62" s="1031"/>
      <c r="N62" s="1031"/>
      <c r="O62" s="1031"/>
      <c r="P62" s="1032"/>
      <c r="Q62" s="1033"/>
      <c r="R62" s="1025"/>
      <c r="S62" s="1025"/>
      <c r="T62" s="1025"/>
      <c r="U62" s="1025"/>
      <c r="V62" s="1025"/>
      <c r="W62" s="1025"/>
      <c r="X62" s="1025"/>
      <c r="Y62" s="1025"/>
      <c r="Z62" s="1025"/>
      <c r="AA62" s="1025"/>
      <c r="AB62" s="1025"/>
      <c r="AC62" s="1025"/>
      <c r="AD62" s="1025"/>
      <c r="AE62" s="1034"/>
      <c r="AF62" s="1035"/>
      <c r="AG62" s="1036"/>
      <c r="AH62" s="1036"/>
      <c r="AI62" s="1036"/>
      <c r="AJ62" s="1037"/>
      <c r="AK62" s="1024"/>
      <c r="AL62" s="1025"/>
      <c r="AM62" s="1025"/>
      <c r="AN62" s="1025"/>
      <c r="AO62" s="1025"/>
      <c r="AP62" s="1025"/>
      <c r="AQ62" s="1025"/>
      <c r="AR62" s="1025"/>
      <c r="AS62" s="1025"/>
      <c r="AT62" s="1025"/>
      <c r="AU62" s="1025"/>
      <c r="AV62" s="1025"/>
      <c r="AW62" s="1025"/>
      <c r="AX62" s="1025"/>
      <c r="AY62" s="1025"/>
      <c r="AZ62" s="1026"/>
      <c r="BA62" s="1026"/>
      <c r="BB62" s="1026"/>
      <c r="BC62" s="1026"/>
      <c r="BD62" s="1026"/>
      <c r="BE62" s="972"/>
      <c r="BF62" s="972"/>
      <c r="BG62" s="972"/>
      <c r="BH62" s="972"/>
      <c r="BI62" s="973"/>
      <c r="BJ62" s="1027" t="s">
        <v>397</v>
      </c>
      <c r="BK62" s="1028"/>
      <c r="BL62" s="1028"/>
      <c r="BM62" s="1028"/>
      <c r="BN62" s="1029"/>
      <c r="BO62" s="229"/>
      <c r="BP62" s="229"/>
      <c r="BQ62" s="226">
        <v>56</v>
      </c>
      <c r="BR62" s="227"/>
      <c r="BS62" s="992"/>
      <c r="BT62" s="993"/>
      <c r="BU62" s="993"/>
      <c r="BV62" s="993"/>
      <c r="BW62" s="993"/>
      <c r="BX62" s="993"/>
      <c r="BY62" s="993"/>
      <c r="BZ62" s="993"/>
      <c r="CA62" s="993"/>
      <c r="CB62" s="993"/>
      <c r="CC62" s="993"/>
      <c r="CD62" s="993"/>
      <c r="CE62" s="993"/>
      <c r="CF62" s="993"/>
      <c r="CG62" s="1014"/>
      <c r="CH62" s="989"/>
      <c r="CI62" s="990"/>
      <c r="CJ62" s="990"/>
      <c r="CK62" s="990"/>
      <c r="CL62" s="991"/>
      <c r="CM62" s="989"/>
      <c r="CN62" s="990"/>
      <c r="CO62" s="990"/>
      <c r="CP62" s="990"/>
      <c r="CQ62" s="991"/>
      <c r="CR62" s="989"/>
      <c r="CS62" s="990"/>
      <c r="CT62" s="990"/>
      <c r="CU62" s="990"/>
      <c r="CV62" s="991"/>
      <c r="CW62" s="989"/>
      <c r="CX62" s="990"/>
      <c r="CY62" s="990"/>
      <c r="CZ62" s="990"/>
      <c r="DA62" s="991"/>
      <c r="DB62" s="989"/>
      <c r="DC62" s="990"/>
      <c r="DD62" s="990"/>
      <c r="DE62" s="990"/>
      <c r="DF62" s="991"/>
      <c r="DG62" s="989"/>
      <c r="DH62" s="990"/>
      <c r="DI62" s="990"/>
      <c r="DJ62" s="990"/>
      <c r="DK62" s="991"/>
      <c r="DL62" s="989"/>
      <c r="DM62" s="990"/>
      <c r="DN62" s="990"/>
      <c r="DO62" s="990"/>
      <c r="DP62" s="991"/>
      <c r="DQ62" s="989"/>
      <c r="DR62" s="990"/>
      <c r="DS62" s="990"/>
      <c r="DT62" s="990"/>
      <c r="DU62" s="991"/>
      <c r="DV62" s="992"/>
      <c r="DW62" s="993"/>
      <c r="DX62" s="993"/>
      <c r="DY62" s="993"/>
      <c r="DZ62" s="994"/>
      <c r="EA62" s="218"/>
    </row>
    <row r="63" spans="1:131" ht="26.25" customHeight="1" thickBot="1" x14ac:dyDescent="0.2">
      <c r="A63" s="228" t="s">
        <v>377</v>
      </c>
      <c r="B63" s="937" t="s">
        <v>398</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0"/>
      <c r="AF63" s="1021">
        <v>4916</v>
      </c>
      <c r="AG63" s="959"/>
      <c r="AH63" s="959"/>
      <c r="AI63" s="959"/>
      <c r="AJ63" s="1022"/>
      <c r="AK63" s="1023"/>
      <c r="AL63" s="963"/>
      <c r="AM63" s="963"/>
      <c r="AN63" s="963"/>
      <c r="AO63" s="963"/>
      <c r="AP63" s="959">
        <v>50744</v>
      </c>
      <c r="AQ63" s="959"/>
      <c r="AR63" s="959"/>
      <c r="AS63" s="959"/>
      <c r="AT63" s="959"/>
      <c r="AU63" s="959">
        <v>32479</v>
      </c>
      <c r="AV63" s="959"/>
      <c r="AW63" s="959"/>
      <c r="AX63" s="959"/>
      <c r="AY63" s="959"/>
      <c r="AZ63" s="1017"/>
      <c r="BA63" s="1017"/>
      <c r="BB63" s="1017"/>
      <c r="BC63" s="1017"/>
      <c r="BD63" s="1017"/>
      <c r="BE63" s="960"/>
      <c r="BF63" s="960"/>
      <c r="BG63" s="960"/>
      <c r="BH63" s="960"/>
      <c r="BI63" s="961"/>
      <c r="BJ63" s="1018" t="s">
        <v>122</v>
      </c>
      <c r="BK63" s="953"/>
      <c r="BL63" s="953"/>
      <c r="BM63" s="953"/>
      <c r="BN63" s="1019"/>
      <c r="BO63" s="229"/>
      <c r="BP63" s="229"/>
      <c r="BQ63" s="226">
        <v>57</v>
      </c>
      <c r="BR63" s="227"/>
      <c r="BS63" s="992"/>
      <c r="BT63" s="993"/>
      <c r="BU63" s="993"/>
      <c r="BV63" s="993"/>
      <c r="BW63" s="993"/>
      <c r="BX63" s="993"/>
      <c r="BY63" s="993"/>
      <c r="BZ63" s="993"/>
      <c r="CA63" s="993"/>
      <c r="CB63" s="993"/>
      <c r="CC63" s="993"/>
      <c r="CD63" s="993"/>
      <c r="CE63" s="993"/>
      <c r="CF63" s="993"/>
      <c r="CG63" s="1014"/>
      <c r="CH63" s="989"/>
      <c r="CI63" s="990"/>
      <c r="CJ63" s="990"/>
      <c r="CK63" s="990"/>
      <c r="CL63" s="991"/>
      <c r="CM63" s="989"/>
      <c r="CN63" s="990"/>
      <c r="CO63" s="990"/>
      <c r="CP63" s="990"/>
      <c r="CQ63" s="991"/>
      <c r="CR63" s="989"/>
      <c r="CS63" s="990"/>
      <c r="CT63" s="990"/>
      <c r="CU63" s="990"/>
      <c r="CV63" s="991"/>
      <c r="CW63" s="989"/>
      <c r="CX63" s="990"/>
      <c r="CY63" s="990"/>
      <c r="CZ63" s="990"/>
      <c r="DA63" s="991"/>
      <c r="DB63" s="989"/>
      <c r="DC63" s="990"/>
      <c r="DD63" s="990"/>
      <c r="DE63" s="990"/>
      <c r="DF63" s="991"/>
      <c r="DG63" s="989"/>
      <c r="DH63" s="990"/>
      <c r="DI63" s="990"/>
      <c r="DJ63" s="990"/>
      <c r="DK63" s="991"/>
      <c r="DL63" s="989"/>
      <c r="DM63" s="990"/>
      <c r="DN63" s="990"/>
      <c r="DO63" s="990"/>
      <c r="DP63" s="991"/>
      <c r="DQ63" s="989"/>
      <c r="DR63" s="990"/>
      <c r="DS63" s="990"/>
      <c r="DT63" s="990"/>
      <c r="DU63" s="991"/>
      <c r="DV63" s="992"/>
      <c r="DW63" s="993"/>
      <c r="DX63" s="993"/>
      <c r="DY63" s="993"/>
      <c r="DZ63" s="994"/>
      <c r="EA63" s="218"/>
    </row>
    <row r="64" spans="1:131" ht="26.25" customHeight="1" x14ac:dyDescent="0.15">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992"/>
      <c r="BT64" s="993"/>
      <c r="BU64" s="993"/>
      <c r="BV64" s="993"/>
      <c r="BW64" s="993"/>
      <c r="BX64" s="993"/>
      <c r="BY64" s="993"/>
      <c r="BZ64" s="993"/>
      <c r="CA64" s="993"/>
      <c r="CB64" s="993"/>
      <c r="CC64" s="993"/>
      <c r="CD64" s="993"/>
      <c r="CE64" s="993"/>
      <c r="CF64" s="993"/>
      <c r="CG64" s="1014"/>
      <c r="CH64" s="989"/>
      <c r="CI64" s="990"/>
      <c r="CJ64" s="990"/>
      <c r="CK64" s="990"/>
      <c r="CL64" s="991"/>
      <c r="CM64" s="989"/>
      <c r="CN64" s="990"/>
      <c r="CO64" s="990"/>
      <c r="CP64" s="990"/>
      <c r="CQ64" s="991"/>
      <c r="CR64" s="989"/>
      <c r="CS64" s="990"/>
      <c r="CT64" s="990"/>
      <c r="CU64" s="990"/>
      <c r="CV64" s="991"/>
      <c r="CW64" s="989"/>
      <c r="CX64" s="990"/>
      <c r="CY64" s="990"/>
      <c r="CZ64" s="990"/>
      <c r="DA64" s="991"/>
      <c r="DB64" s="989"/>
      <c r="DC64" s="990"/>
      <c r="DD64" s="990"/>
      <c r="DE64" s="990"/>
      <c r="DF64" s="991"/>
      <c r="DG64" s="989"/>
      <c r="DH64" s="990"/>
      <c r="DI64" s="990"/>
      <c r="DJ64" s="990"/>
      <c r="DK64" s="991"/>
      <c r="DL64" s="989"/>
      <c r="DM64" s="990"/>
      <c r="DN64" s="990"/>
      <c r="DO64" s="990"/>
      <c r="DP64" s="991"/>
      <c r="DQ64" s="989"/>
      <c r="DR64" s="990"/>
      <c r="DS64" s="990"/>
      <c r="DT64" s="990"/>
      <c r="DU64" s="991"/>
      <c r="DV64" s="992"/>
      <c r="DW64" s="993"/>
      <c r="DX64" s="993"/>
      <c r="DY64" s="993"/>
      <c r="DZ64" s="994"/>
      <c r="EA64" s="218"/>
    </row>
    <row r="65" spans="1:131" ht="26.25" customHeight="1" thickBot="1" x14ac:dyDescent="0.2">
      <c r="A65" s="220" t="s">
        <v>399</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992"/>
      <c r="BT65" s="993"/>
      <c r="BU65" s="993"/>
      <c r="BV65" s="993"/>
      <c r="BW65" s="993"/>
      <c r="BX65" s="993"/>
      <c r="BY65" s="993"/>
      <c r="BZ65" s="993"/>
      <c r="CA65" s="993"/>
      <c r="CB65" s="993"/>
      <c r="CC65" s="993"/>
      <c r="CD65" s="993"/>
      <c r="CE65" s="993"/>
      <c r="CF65" s="993"/>
      <c r="CG65" s="1014"/>
      <c r="CH65" s="989"/>
      <c r="CI65" s="990"/>
      <c r="CJ65" s="990"/>
      <c r="CK65" s="990"/>
      <c r="CL65" s="991"/>
      <c r="CM65" s="989"/>
      <c r="CN65" s="990"/>
      <c r="CO65" s="990"/>
      <c r="CP65" s="990"/>
      <c r="CQ65" s="991"/>
      <c r="CR65" s="989"/>
      <c r="CS65" s="990"/>
      <c r="CT65" s="990"/>
      <c r="CU65" s="990"/>
      <c r="CV65" s="991"/>
      <c r="CW65" s="989"/>
      <c r="CX65" s="990"/>
      <c r="CY65" s="990"/>
      <c r="CZ65" s="990"/>
      <c r="DA65" s="991"/>
      <c r="DB65" s="989"/>
      <c r="DC65" s="990"/>
      <c r="DD65" s="990"/>
      <c r="DE65" s="990"/>
      <c r="DF65" s="991"/>
      <c r="DG65" s="989"/>
      <c r="DH65" s="990"/>
      <c r="DI65" s="990"/>
      <c r="DJ65" s="990"/>
      <c r="DK65" s="991"/>
      <c r="DL65" s="989"/>
      <c r="DM65" s="990"/>
      <c r="DN65" s="990"/>
      <c r="DO65" s="990"/>
      <c r="DP65" s="991"/>
      <c r="DQ65" s="989"/>
      <c r="DR65" s="990"/>
      <c r="DS65" s="990"/>
      <c r="DT65" s="990"/>
      <c r="DU65" s="991"/>
      <c r="DV65" s="992"/>
      <c r="DW65" s="993"/>
      <c r="DX65" s="993"/>
      <c r="DY65" s="993"/>
      <c r="DZ65" s="994"/>
      <c r="EA65" s="218"/>
    </row>
    <row r="66" spans="1:131" ht="26.25" customHeight="1" x14ac:dyDescent="0.15">
      <c r="A66" s="995" t="s">
        <v>400</v>
      </c>
      <c r="B66" s="996"/>
      <c r="C66" s="996"/>
      <c r="D66" s="996"/>
      <c r="E66" s="996"/>
      <c r="F66" s="996"/>
      <c r="G66" s="996"/>
      <c r="H66" s="996"/>
      <c r="I66" s="996"/>
      <c r="J66" s="996"/>
      <c r="K66" s="996"/>
      <c r="L66" s="996"/>
      <c r="M66" s="996"/>
      <c r="N66" s="996"/>
      <c r="O66" s="996"/>
      <c r="P66" s="997"/>
      <c r="Q66" s="1001" t="s">
        <v>381</v>
      </c>
      <c r="R66" s="1002"/>
      <c r="S66" s="1002"/>
      <c r="T66" s="1002"/>
      <c r="U66" s="1003"/>
      <c r="V66" s="1001" t="s">
        <v>382</v>
      </c>
      <c r="W66" s="1002"/>
      <c r="X66" s="1002"/>
      <c r="Y66" s="1002"/>
      <c r="Z66" s="1003"/>
      <c r="AA66" s="1001" t="s">
        <v>383</v>
      </c>
      <c r="AB66" s="1002"/>
      <c r="AC66" s="1002"/>
      <c r="AD66" s="1002"/>
      <c r="AE66" s="1003"/>
      <c r="AF66" s="1007" t="s">
        <v>384</v>
      </c>
      <c r="AG66" s="1008"/>
      <c r="AH66" s="1008"/>
      <c r="AI66" s="1008"/>
      <c r="AJ66" s="1009"/>
      <c r="AK66" s="1001" t="s">
        <v>385</v>
      </c>
      <c r="AL66" s="996"/>
      <c r="AM66" s="996"/>
      <c r="AN66" s="996"/>
      <c r="AO66" s="997"/>
      <c r="AP66" s="1001" t="s">
        <v>386</v>
      </c>
      <c r="AQ66" s="1002"/>
      <c r="AR66" s="1002"/>
      <c r="AS66" s="1002"/>
      <c r="AT66" s="1003"/>
      <c r="AU66" s="1001" t="s">
        <v>401</v>
      </c>
      <c r="AV66" s="1002"/>
      <c r="AW66" s="1002"/>
      <c r="AX66" s="1002"/>
      <c r="AY66" s="1003"/>
      <c r="AZ66" s="1001" t="s">
        <v>364</v>
      </c>
      <c r="BA66" s="1002"/>
      <c r="BB66" s="1002"/>
      <c r="BC66" s="1002"/>
      <c r="BD66" s="1015"/>
      <c r="BE66" s="229"/>
      <c r="BF66" s="229"/>
      <c r="BG66" s="229"/>
      <c r="BH66" s="229"/>
      <c r="BI66" s="229"/>
      <c r="BJ66" s="229"/>
      <c r="BK66" s="229"/>
      <c r="BL66" s="229"/>
      <c r="BM66" s="229"/>
      <c r="BN66" s="229"/>
      <c r="BO66" s="229"/>
      <c r="BP66" s="229"/>
      <c r="BQ66" s="226">
        <v>60</v>
      </c>
      <c r="BR66" s="231"/>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18"/>
    </row>
    <row r="67" spans="1:131" ht="26.25" customHeight="1" thickBot="1" x14ac:dyDescent="0.2">
      <c r="A67" s="998"/>
      <c r="B67" s="999"/>
      <c r="C67" s="999"/>
      <c r="D67" s="999"/>
      <c r="E67" s="999"/>
      <c r="F67" s="999"/>
      <c r="G67" s="999"/>
      <c r="H67" s="999"/>
      <c r="I67" s="999"/>
      <c r="J67" s="999"/>
      <c r="K67" s="999"/>
      <c r="L67" s="999"/>
      <c r="M67" s="999"/>
      <c r="N67" s="999"/>
      <c r="O67" s="999"/>
      <c r="P67" s="1000"/>
      <c r="Q67" s="1004"/>
      <c r="R67" s="1005"/>
      <c r="S67" s="1005"/>
      <c r="T67" s="1005"/>
      <c r="U67" s="1006"/>
      <c r="V67" s="1004"/>
      <c r="W67" s="1005"/>
      <c r="X67" s="1005"/>
      <c r="Y67" s="1005"/>
      <c r="Z67" s="1006"/>
      <c r="AA67" s="1004"/>
      <c r="AB67" s="1005"/>
      <c r="AC67" s="1005"/>
      <c r="AD67" s="1005"/>
      <c r="AE67" s="1006"/>
      <c r="AF67" s="1010"/>
      <c r="AG67" s="1011"/>
      <c r="AH67" s="1011"/>
      <c r="AI67" s="1011"/>
      <c r="AJ67" s="1012"/>
      <c r="AK67" s="1013"/>
      <c r="AL67" s="999"/>
      <c r="AM67" s="999"/>
      <c r="AN67" s="999"/>
      <c r="AO67" s="1000"/>
      <c r="AP67" s="1004"/>
      <c r="AQ67" s="1005"/>
      <c r="AR67" s="1005"/>
      <c r="AS67" s="1005"/>
      <c r="AT67" s="1006"/>
      <c r="AU67" s="1004"/>
      <c r="AV67" s="1005"/>
      <c r="AW67" s="1005"/>
      <c r="AX67" s="1005"/>
      <c r="AY67" s="1006"/>
      <c r="AZ67" s="1004"/>
      <c r="BA67" s="1005"/>
      <c r="BB67" s="1005"/>
      <c r="BC67" s="1005"/>
      <c r="BD67" s="1016"/>
      <c r="BE67" s="229"/>
      <c r="BF67" s="229"/>
      <c r="BG67" s="229"/>
      <c r="BH67" s="229"/>
      <c r="BI67" s="229"/>
      <c r="BJ67" s="229"/>
      <c r="BK67" s="229"/>
      <c r="BL67" s="229"/>
      <c r="BM67" s="229"/>
      <c r="BN67" s="229"/>
      <c r="BO67" s="229"/>
      <c r="BP67" s="229"/>
      <c r="BQ67" s="226">
        <v>61</v>
      </c>
      <c r="BR67" s="231"/>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18"/>
    </row>
    <row r="68" spans="1:131" ht="26.25" customHeight="1" thickTop="1" x14ac:dyDescent="0.15">
      <c r="A68" s="224">
        <v>1</v>
      </c>
      <c r="B68" s="985" t="s">
        <v>552</v>
      </c>
      <c r="C68" s="986"/>
      <c r="D68" s="986"/>
      <c r="E68" s="986"/>
      <c r="F68" s="986"/>
      <c r="G68" s="986"/>
      <c r="H68" s="986"/>
      <c r="I68" s="986"/>
      <c r="J68" s="986"/>
      <c r="K68" s="986"/>
      <c r="L68" s="986"/>
      <c r="M68" s="986"/>
      <c r="N68" s="986"/>
      <c r="O68" s="986"/>
      <c r="P68" s="987"/>
      <c r="Q68" s="988">
        <v>155</v>
      </c>
      <c r="R68" s="982"/>
      <c r="S68" s="982"/>
      <c r="T68" s="982"/>
      <c r="U68" s="982"/>
      <c r="V68" s="982">
        <v>153</v>
      </c>
      <c r="W68" s="982"/>
      <c r="X68" s="982"/>
      <c r="Y68" s="982"/>
      <c r="Z68" s="982"/>
      <c r="AA68" s="982">
        <v>2</v>
      </c>
      <c r="AB68" s="982"/>
      <c r="AC68" s="982"/>
      <c r="AD68" s="982"/>
      <c r="AE68" s="982"/>
      <c r="AF68" s="982">
        <v>2</v>
      </c>
      <c r="AG68" s="982"/>
      <c r="AH68" s="982"/>
      <c r="AI68" s="982"/>
      <c r="AJ68" s="982"/>
      <c r="AK68" s="982">
        <v>2</v>
      </c>
      <c r="AL68" s="982"/>
      <c r="AM68" s="982"/>
      <c r="AN68" s="982"/>
      <c r="AO68" s="982"/>
      <c r="AP68" s="982">
        <v>669</v>
      </c>
      <c r="AQ68" s="982"/>
      <c r="AR68" s="982"/>
      <c r="AS68" s="982"/>
      <c r="AT68" s="982"/>
      <c r="AU68" s="982" t="s">
        <v>576</v>
      </c>
      <c r="AV68" s="982"/>
      <c r="AW68" s="982"/>
      <c r="AX68" s="982"/>
      <c r="AY68" s="982"/>
      <c r="AZ68" s="983"/>
      <c r="BA68" s="983"/>
      <c r="BB68" s="983"/>
      <c r="BC68" s="983"/>
      <c r="BD68" s="984"/>
      <c r="BE68" s="229"/>
      <c r="BF68" s="229"/>
      <c r="BG68" s="229"/>
      <c r="BH68" s="229"/>
      <c r="BI68" s="229"/>
      <c r="BJ68" s="229"/>
      <c r="BK68" s="229"/>
      <c r="BL68" s="229"/>
      <c r="BM68" s="229"/>
      <c r="BN68" s="229"/>
      <c r="BO68" s="229"/>
      <c r="BP68" s="229"/>
      <c r="BQ68" s="226">
        <v>62</v>
      </c>
      <c r="BR68" s="231"/>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18"/>
    </row>
    <row r="69" spans="1:131" ht="26.25" customHeight="1" x14ac:dyDescent="0.15">
      <c r="A69" s="226">
        <v>2</v>
      </c>
      <c r="B69" s="974" t="s">
        <v>553</v>
      </c>
      <c r="C69" s="975"/>
      <c r="D69" s="975"/>
      <c r="E69" s="975"/>
      <c r="F69" s="975"/>
      <c r="G69" s="975"/>
      <c r="H69" s="975"/>
      <c r="I69" s="975"/>
      <c r="J69" s="975"/>
      <c r="K69" s="975"/>
      <c r="L69" s="975"/>
      <c r="M69" s="975"/>
      <c r="N69" s="975"/>
      <c r="O69" s="975"/>
      <c r="P69" s="976"/>
      <c r="Q69" s="977">
        <v>424</v>
      </c>
      <c r="R69" s="971"/>
      <c r="S69" s="971"/>
      <c r="T69" s="971"/>
      <c r="U69" s="971"/>
      <c r="V69" s="971">
        <v>422</v>
      </c>
      <c r="W69" s="971"/>
      <c r="X69" s="971"/>
      <c r="Y69" s="971"/>
      <c r="Z69" s="971"/>
      <c r="AA69" s="971">
        <v>2</v>
      </c>
      <c r="AB69" s="971"/>
      <c r="AC69" s="971"/>
      <c r="AD69" s="971"/>
      <c r="AE69" s="971"/>
      <c r="AF69" s="971">
        <v>2</v>
      </c>
      <c r="AG69" s="971"/>
      <c r="AH69" s="971"/>
      <c r="AI69" s="971"/>
      <c r="AJ69" s="971"/>
      <c r="AK69" s="971">
        <v>6</v>
      </c>
      <c r="AL69" s="971"/>
      <c r="AM69" s="971"/>
      <c r="AN69" s="971"/>
      <c r="AO69" s="971"/>
      <c r="AP69" s="971" t="s">
        <v>576</v>
      </c>
      <c r="AQ69" s="971"/>
      <c r="AR69" s="971"/>
      <c r="AS69" s="971"/>
      <c r="AT69" s="971"/>
      <c r="AU69" s="971" t="s">
        <v>580</v>
      </c>
      <c r="AV69" s="971"/>
      <c r="AW69" s="971"/>
      <c r="AX69" s="971"/>
      <c r="AY69" s="971"/>
      <c r="AZ69" s="972"/>
      <c r="BA69" s="972"/>
      <c r="BB69" s="972"/>
      <c r="BC69" s="972"/>
      <c r="BD69" s="973"/>
      <c r="BE69" s="229"/>
      <c r="BF69" s="229"/>
      <c r="BG69" s="229"/>
      <c r="BH69" s="229"/>
      <c r="BI69" s="229"/>
      <c r="BJ69" s="229"/>
      <c r="BK69" s="229"/>
      <c r="BL69" s="229"/>
      <c r="BM69" s="229"/>
      <c r="BN69" s="229"/>
      <c r="BO69" s="229"/>
      <c r="BP69" s="229"/>
      <c r="BQ69" s="226">
        <v>63</v>
      </c>
      <c r="BR69" s="231"/>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18"/>
    </row>
    <row r="70" spans="1:131" ht="26.25" customHeight="1" x14ac:dyDescent="0.15">
      <c r="A70" s="226">
        <v>3</v>
      </c>
      <c r="B70" s="974" t="s">
        <v>554</v>
      </c>
      <c r="C70" s="975"/>
      <c r="D70" s="975"/>
      <c r="E70" s="975"/>
      <c r="F70" s="975"/>
      <c r="G70" s="975"/>
      <c r="H70" s="975"/>
      <c r="I70" s="975"/>
      <c r="J70" s="975"/>
      <c r="K70" s="975"/>
      <c r="L70" s="975"/>
      <c r="M70" s="975"/>
      <c r="N70" s="975"/>
      <c r="O70" s="975"/>
      <c r="P70" s="976"/>
      <c r="Q70" s="977">
        <v>57</v>
      </c>
      <c r="R70" s="971"/>
      <c r="S70" s="971"/>
      <c r="T70" s="971"/>
      <c r="U70" s="971"/>
      <c r="V70" s="971">
        <v>56</v>
      </c>
      <c r="W70" s="971"/>
      <c r="X70" s="971"/>
      <c r="Y70" s="971"/>
      <c r="Z70" s="971"/>
      <c r="AA70" s="971">
        <v>1</v>
      </c>
      <c r="AB70" s="971"/>
      <c r="AC70" s="971"/>
      <c r="AD70" s="971"/>
      <c r="AE70" s="971"/>
      <c r="AF70" s="971">
        <v>1</v>
      </c>
      <c r="AG70" s="971"/>
      <c r="AH70" s="971"/>
      <c r="AI70" s="971"/>
      <c r="AJ70" s="971"/>
      <c r="AK70" s="971">
        <v>7</v>
      </c>
      <c r="AL70" s="971"/>
      <c r="AM70" s="971"/>
      <c r="AN70" s="971"/>
      <c r="AO70" s="971"/>
      <c r="AP70" s="971" t="s">
        <v>576</v>
      </c>
      <c r="AQ70" s="971"/>
      <c r="AR70" s="971"/>
      <c r="AS70" s="971"/>
      <c r="AT70" s="971"/>
      <c r="AU70" s="971" t="s">
        <v>578</v>
      </c>
      <c r="AV70" s="971"/>
      <c r="AW70" s="971"/>
      <c r="AX70" s="971"/>
      <c r="AY70" s="971"/>
      <c r="AZ70" s="972"/>
      <c r="BA70" s="972"/>
      <c r="BB70" s="972"/>
      <c r="BC70" s="972"/>
      <c r="BD70" s="973"/>
      <c r="BE70" s="229"/>
      <c r="BF70" s="229"/>
      <c r="BG70" s="229"/>
      <c r="BH70" s="229"/>
      <c r="BI70" s="229"/>
      <c r="BJ70" s="229"/>
      <c r="BK70" s="229"/>
      <c r="BL70" s="229"/>
      <c r="BM70" s="229"/>
      <c r="BN70" s="229"/>
      <c r="BO70" s="229"/>
      <c r="BP70" s="229"/>
      <c r="BQ70" s="226">
        <v>64</v>
      </c>
      <c r="BR70" s="231"/>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18"/>
    </row>
    <row r="71" spans="1:131" ht="26.25" customHeight="1" x14ac:dyDescent="0.15">
      <c r="A71" s="226">
        <v>4</v>
      </c>
      <c r="B71" s="974" t="s">
        <v>555</v>
      </c>
      <c r="C71" s="975"/>
      <c r="D71" s="975"/>
      <c r="E71" s="975"/>
      <c r="F71" s="975"/>
      <c r="G71" s="975"/>
      <c r="H71" s="975"/>
      <c r="I71" s="975"/>
      <c r="J71" s="975"/>
      <c r="K71" s="975"/>
      <c r="L71" s="975"/>
      <c r="M71" s="975"/>
      <c r="N71" s="975"/>
      <c r="O71" s="975"/>
      <c r="P71" s="976"/>
      <c r="Q71" s="977">
        <v>332</v>
      </c>
      <c r="R71" s="971"/>
      <c r="S71" s="971"/>
      <c r="T71" s="971"/>
      <c r="U71" s="971"/>
      <c r="V71" s="971">
        <v>324</v>
      </c>
      <c r="W71" s="971"/>
      <c r="X71" s="971"/>
      <c r="Y71" s="971"/>
      <c r="Z71" s="971"/>
      <c r="AA71" s="971">
        <v>8</v>
      </c>
      <c r="AB71" s="971"/>
      <c r="AC71" s="971"/>
      <c r="AD71" s="971"/>
      <c r="AE71" s="971"/>
      <c r="AF71" s="971">
        <v>8</v>
      </c>
      <c r="AG71" s="971"/>
      <c r="AH71" s="971"/>
      <c r="AI71" s="971"/>
      <c r="AJ71" s="971"/>
      <c r="AK71" s="971">
        <v>27</v>
      </c>
      <c r="AL71" s="971"/>
      <c r="AM71" s="971"/>
      <c r="AN71" s="971"/>
      <c r="AO71" s="971"/>
      <c r="AP71" s="971" t="s">
        <v>578</v>
      </c>
      <c r="AQ71" s="971"/>
      <c r="AR71" s="971"/>
      <c r="AS71" s="971"/>
      <c r="AT71" s="971"/>
      <c r="AU71" s="971" t="s">
        <v>576</v>
      </c>
      <c r="AV71" s="971"/>
      <c r="AW71" s="971"/>
      <c r="AX71" s="971"/>
      <c r="AY71" s="971"/>
      <c r="AZ71" s="972"/>
      <c r="BA71" s="972"/>
      <c r="BB71" s="972"/>
      <c r="BC71" s="972"/>
      <c r="BD71" s="973"/>
      <c r="BE71" s="229"/>
      <c r="BF71" s="229"/>
      <c r="BG71" s="229"/>
      <c r="BH71" s="229"/>
      <c r="BI71" s="229"/>
      <c r="BJ71" s="229"/>
      <c r="BK71" s="229"/>
      <c r="BL71" s="229"/>
      <c r="BM71" s="229"/>
      <c r="BN71" s="229"/>
      <c r="BO71" s="229"/>
      <c r="BP71" s="229"/>
      <c r="BQ71" s="226">
        <v>65</v>
      </c>
      <c r="BR71" s="231"/>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18"/>
    </row>
    <row r="72" spans="1:131" ht="26.25" customHeight="1" x14ac:dyDescent="0.15">
      <c r="A72" s="226">
        <v>5</v>
      </c>
      <c r="B72" s="974" t="s">
        <v>556</v>
      </c>
      <c r="C72" s="975"/>
      <c r="D72" s="975"/>
      <c r="E72" s="975"/>
      <c r="F72" s="975"/>
      <c r="G72" s="975"/>
      <c r="H72" s="975"/>
      <c r="I72" s="975"/>
      <c r="J72" s="975"/>
      <c r="K72" s="975"/>
      <c r="L72" s="975"/>
      <c r="M72" s="975"/>
      <c r="N72" s="975"/>
      <c r="O72" s="975"/>
      <c r="P72" s="976"/>
      <c r="Q72" s="977">
        <v>432</v>
      </c>
      <c r="R72" s="971"/>
      <c r="S72" s="971"/>
      <c r="T72" s="971"/>
      <c r="U72" s="971"/>
      <c r="V72" s="971">
        <v>427</v>
      </c>
      <c r="W72" s="971"/>
      <c r="X72" s="971"/>
      <c r="Y72" s="971"/>
      <c r="Z72" s="971"/>
      <c r="AA72" s="971">
        <v>5</v>
      </c>
      <c r="AB72" s="971"/>
      <c r="AC72" s="971"/>
      <c r="AD72" s="971"/>
      <c r="AE72" s="971"/>
      <c r="AF72" s="971">
        <v>5</v>
      </c>
      <c r="AG72" s="971"/>
      <c r="AH72" s="971"/>
      <c r="AI72" s="971"/>
      <c r="AJ72" s="971"/>
      <c r="AK72" s="971">
        <v>9</v>
      </c>
      <c r="AL72" s="971"/>
      <c r="AM72" s="971"/>
      <c r="AN72" s="971"/>
      <c r="AO72" s="971"/>
      <c r="AP72" s="971" t="s">
        <v>576</v>
      </c>
      <c r="AQ72" s="971"/>
      <c r="AR72" s="971"/>
      <c r="AS72" s="971"/>
      <c r="AT72" s="971"/>
      <c r="AU72" s="971" t="s">
        <v>576</v>
      </c>
      <c r="AV72" s="971"/>
      <c r="AW72" s="971"/>
      <c r="AX72" s="971"/>
      <c r="AY72" s="971"/>
      <c r="AZ72" s="972"/>
      <c r="BA72" s="972"/>
      <c r="BB72" s="972"/>
      <c r="BC72" s="972"/>
      <c r="BD72" s="973"/>
      <c r="BE72" s="229"/>
      <c r="BF72" s="229"/>
      <c r="BG72" s="229"/>
      <c r="BH72" s="229"/>
      <c r="BI72" s="229"/>
      <c r="BJ72" s="229"/>
      <c r="BK72" s="229"/>
      <c r="BL72" s="229"/>
      <c r="BM72" s="229"/>
      <c r="BN72" s="229"/>
      <c r="BO72" s="229"/>
      <c r="BP72" s="229"/>
      <c r="BQ72" s="226">
        <v>66</v>
      </c>
      <c r="BR72" s="231"/>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18"/>
    </row>
    <row r="73" spans="1:131" ht="26.25" customHeight="1" x14ac:dyDescent="0.15">
      <c r="A73" s="226">
        <v>6</v>
      </c>
      <c r="B73" s="974" t="s">
        <v>557</v>
      </c>
      <c r="C73" s="975"/>
      <c r="D73" s="975"/>
      <c r="E73" s="975"/>
      <c r="F73" s="975"/>
      <c r="G73" s="975"/>
      <c r="H73" s="975"/>
      <c r="I73" s="975"/>
      <c r="J73" s="975"/>
      <c r="K73" s="975"/>
      <c r="L73" s="975"/>
      <c r="M73" s="975"/>
      <c r="N73" s="975"/>
      <c r="O73" s="975"/>
      <c r="P73" s="976"/>
      <c r="Q73" s="977">
        <v>313</v>
      </c>
      <c r="R73" s="971"/>
      <c r="S73" s="971"/>
      <c r="T73" s="971"/>
      <c r="U73" s="971"/>
      <c r="V73" s="971">
        <v>303</v>
      </c>
      <c r="W73" s="971"/>
      <c r="X73" s="971"/>
      <c r="Y73" s="971"/>
      <c r="Z73" s="971"/>
      <c r="AA73" s="971">
        <v>10</v>
      </c>
      <c r="AB73" s="971"/>
      <c r="AC73" s="971"/>
      <c r="AD73" s="971"/>
      <c r="AE73" s="971"/>
      <c r="AF73" s="971">
        <v>10</v>
      </c>
      <c r="AG73" s="971"/>
      <c r="AH73" s="971"/>
      <c r="AI73" s="971"/>
      <c r="AJ73" s="971"/>
      <c r="AK73" s="971">
        <v>82</v>
      </c>
      <c r="AL73" s="971"/>
      <c r="AM73" s="971"/>
      <c r="AN73" s="971"/>
      <c r="AO73" s="971"/>
      <c r="AP73" s="971" t="s">
        <v>576</v>
      </c>
      <c r="AQ73" s="971"/>
      <c r="AR73" s="971"/>
      <c r="AS73" s="971"/>
      <c r="AT73" s="971"/>
      <c r="AU73" s="971" t="s">
        <v>576</v>
      </c>
      <c r="AV73" s="971"/>
      <c r="AW73" s="971"/>
      <c r="AX73" s="971"/>
      <c r="AY73" s="971"/>
      <c r="AZ73" s="972"/>
      <c r="BA73" s="972"/>
      <c r="BB73" s="972"/>
      <c r="BC73" s="972"/>
      <c r="BD73" s="973"/>
      <c r="BE73" s="229"/>
      <c r="BF73" s="229"/>
      <c r="BG73" s="229"/>
      <c r="BH73" s="229"/>
      <c r="BI73" s="229"/>
      <c r="BJ73" s="229"/>
      <c r="BK73" s="229"/>
      <c r="BL73" s="229"/>
      <c r="BM73" s="229"/>
      <c r="BN73" s="229"/>
      <c r="BO73" s="229"/>
      <c r="BP73" s="229"/>
      <c r="BQ73" s="226">
        <v>67</v>
      </c>
      <c r="BR73" s="231"/>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18"/>
    </row>
    <row r="74" spans="1:131" ht="26.25" customHeight="1" x14ac:dyDescent="0.15">
      <c r="A74" s="226">
        <v>7</v>
      </c>
      <c r="B74" s="974" t="s">
        <v>558</v>
      </c>
      <c r="C74" s="975"/>
      <c r="D74" s="975"/>
      <c r="E74" s="975"/>
      <c r="F74" s="975"/>
      <c r="G74" s="975"/>
      <c r="H74" s="975"/>
      <c r="I74" s="975"/>
      <c r="J74" s="975"/>
      <c r="K74" s="975"/>
      <c r="L74" s="975"/>
      <c r="M74" s="975"/>
      <c r="N74" s="975"/>
      <c r="O74" s="975"/>
      <c r="P74" s="976"/>
      <c r="Q74" s="977">
        <v>64</v>
      </c>
      <c r="R74" s="971"/>
      <c r="S74" s="971"/>
      <c r="T74" s="971"/>
      <c r="U74" s="971"/>
      <c r="V74" s="971">
        <v>62</v>
      </c>
      <c r="W74" s="971"/>
      <c r="X74" s="971"/>
      <c r="Y74" s="971"/>
      <c r="Z74" s="971"/>
      <c r="AA74" s="971">
        <v>2</v>
      </c>
      <c r="AB74" s="971"/>
      <c r="AC74" s="971"/>
      <c r="AD74" s="971"/>
      <c r="AE74" s="971"/>
      <c r="AF74" s="971">
        <v>2</v>
      </c>
      <c r="AG74" s="971"/>
      <c r="AH74" s="971"/>
      <c r="AI74" s="971"/>
      <c r="AJ74" s="971"/>
      <c r="AK74" s="971" t="s">
        <v>576</v>
      </c>
      <c r="AL74" s="971"/>
      <c r="AM74" s="971"/>
      <c r="AN74" s="971"/>
      <c r="AO74" s="971"/>
      <c r="AP74" s="971" t="s">
        <v>578</v>
      </c>
      <c r="AQ74" s="971"/>
      <c r="AR74" s="971"/>
      <c r="AS74" s="971"/>
      <c r="AT74" s="971"/>
      <c r="AU74" s="971" t="s">
        <v>576</v>
      </c>
      <c r="AV74" s="971"/>
      <c r="AW74" s="971"/>
      <c r="AX74" s="971"/>
      <c r="AY74" s="971"/>
      <c r="AZ74" s="972"/>
      <c r="BA74" s="972"/>
      <c r="BB74" s="972"/>
      <c r="BC74" s="972"/>
      <c r="BD74" s="973"/>
      <c r="BE74" s="229"/>
      <c r="BF74" s="229"/>
      <c r="BG74" s="229"/>
      <c r="BH74" s="229"/>
      <c r="BI74" s="229"/>
      <c r="BJ74" s="229"/>
      <c r="BK74" s="229"/>
      <c r="BL74" s="229"/>
      <c r="BM74" s="229"/>
      <c r="BN74" s="229"/>
      <c r="BO74" s="229"/>
      <c r="BP74" s="229"/>
      <c r="BQ74" s="226">
        <v>68</v>
      </c>
      <c r="BR74" s="231"/>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18"/>
    </row>
    <row r="75" spans="1:131" ht="26.25" customHeight="1" x14ac:dyDescent="0.15">
      <c r="A75" s="226">
        <v>8</v>
      </c>
      <c r="B75" s="974" t="s">
        <v>559</v>
      </c>
      <c r="C75" s="975"/>
      <c r="D75" s="975"/>
      <c r="E75" s="975"/>
      <c r="F75" s="975"/>
      <c r="G75" s="975"/>
      <c r="H75" s="975"/>
      <c r="I75" s="975"/>
      <c r="J75" s="975"/>
      <c r="K75" s="975"/>
      <c r="L75" s="975"/>
      <c r="M75" s="975"/>
      <c r="N75" s="975"/>
      <c r="O75" s="975"/>
      <c r="P75" s="976"/>
      <c r="Q75" s="978">
        <v>134</v>
      </c>
      <c r="R75" s="979"/>
      <c r="S75" s="979"/>
      <c r="T75" s="979"/>
      <c r="U75" s="980"/>
      <c r="V75" s="981">
        <v>120</v>
      </c>
      <c r="W75" s="979"/>
      <c r="X75" s="979"/>
      <c r="Y75" s="979"/>
      <c r="Z75" s="980"/>
      <c r="AA75" s="981">
        <v>14</v>
      </c>
      <c r="AB75" s="979"/>
      <c r="AC75" s="979"/>
      <c r="AD75" s="979"/>
      <c r="AE75" s="980"/>
      <c r="AF75" s="981">
        <v>14</v>
      </c>
      <c r="AG75" s="979"/>
      <c r="AH75" s="979"/>
      <c r="AI75" s="979"/>
      <c r="AJ75" s="980"/>
      <c r="AK75" s="981" t="s">
        <v>580</v>
      </c>
      <c r="AL75" s="979"/>
      <c r="AM75" s="979"/>
      <c r="AN75" s="979"/>
      <c r="AO75" s="980"/>
      <c r="AP75" s="981" t="s">
        <v>581</v>
      </c>
      <c r="AQ75" s="979"/>
      <c r="AR75" s="979"/>
      <c r="AS75" s="979"/>
      <c r="AT75" s="980"/>
      <c r="AU75" s="981" t="s">
        <v>576</v>
      </c>
      <c r="AV75" s="979"/>
      <c r="AW75" s="979"/>
      <c r="AX75" s="979"/>
      <c r="AY75" s="980"/>
      <c r="AZ75" s="972"/>
      <c r="BA75" s="972"/>
      <c r="BB75" s="972"/>
      <c r="BC75" s="972"/>
      <c r="BD75" s="973"/>
      <c r="BE75" s="229"/>
      <c r="BF75" s="229"/>
      <c r="BG75" s="229"/>
      <c r="BH75" s="229"/>
      <c r="BI75" s="229"/>
      <c r="BJ75" s="229"/>
      <c r="BK75" s="229"/>
      <c r="BL75" s="229"/>
      <c r="BM75" s="229"/>
      <c r="BN75" s="229"/>
      <c r="BO75" s="229"/>
      <c r="BP75" s="229"/>
      <c r="BQ75" s="226">
        <v>69</v>
      </c>
      <c r="BR75" s="231"/>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18"/>
    </row>
    <row r="76" spans="1:131" ht="26.25" customHeight="1" x14ac:dyDescent="0.15">
      <c r="A76" s="226">
        <v>9</v>
      </c>
      <c r="B76" s="974" t="s">
        <v>560</v>
      </c>
      <c r="C76" s="975"/>
      <c r="D76" s="975"/>
      <c r="E76" s="975"/>
      <c r="F76" s="975"/>
      <c r="G76" s="975"/>
      <c r="H76" s="975"/>
      <c r="I76" s="975"/>
      <c r="J76" s="975"/>
      <c r="K76" s="975"/>
      <c r="L76" s="975"/>
      <c r="M76" s="975"/>
      <c r="N76" s="975"/>
      <c r="O76" s="975"/>
      <c r="P76" s="976"/>
      <c r="Q76" s="978">
        <v>7</v>
      </c>
      <c r="R76" s="979"/>
      <c r="S76" s="979"/>
      <c r="T76" s="979"/>
      <c r="U76" s="980"/>
      <c r="V76" s="981">
        <v>5</v>
      </c>
      <c r="W76" s="979"/>
      <c r="X76" s="979"/>
      <c r="Y76" s="979"/>
      <c r="Z76" s="980"/>
      <c r="AA76" s="981">
        <v>2</v>
      </c>
      <c r="AB76" s="979"/>
      <c r="AC76" s="979"/>
      <c r="AD76" s="979"/>
      <c r="AE76" s="980"/>
      <c r="AF76" s="981">
        <v>2</v>
      </c>
      <c r="AG76" s="979"/>
      <c r="AH76" s="979"/>
      <c r="AI76" s="979"/>
      <c r="AJ76" s="980"/>
      <c r="AK76" s="981" t="s">
        <v>576</v>
      </c>
      <c r="AL76" s="979"/>
      <c r="AM76" s="979"/>
      <c r="AN76" s="979"/>
      <c r="AO76" s="980"/>
      <c r="AP76" s="981" t="s">
        <v>576</v>
      </c>
      <c r="AQ76" s="979"/>
      <c r="AR76" s="979"/>
      <c r="AS76" s="979"/>
      <c r="AT76" s="980"/>
      <c r="AU76" s="981" t="s">
        <v>576</v>
      </c>
      <c r="AV76" s="979"/>
      <c r="AW76" s="979"/>
      <c r="AX76" s="979"/>
      <c r="AY76" s="980"/>
      <c r="AZ76" s="972"/>
      <c r="BA76" s="972"/>
      <c r="BB76" s="972"/>
      <c r="BC76" s="972"/>
      <c r="BD76" s="973"/>
      <c r="BE76" s="229"/>
      <c r="BF76" s="229"/>
      <c r="BG76" s="229"/>
      <c r="BH76" s="229"/>
      <c r="BI76" s="229"/>
      <c r="BJ76" s="229"/>
      <c r="BK76" s="229"/>
      <c r="BL76" s="229"/>
      <c r="BM76" s="229"/>
      <c r="BN76" s="229"/>
      <c r="BO76" s="229"/>
      <c r="BP76" s="229"/>
      <c r="BQ76" s="226">
        <v>70</v>
      </c>
      <c r="BR76" s="231"/>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18"/>
    </row>
    <row r="77" spans="1:131" ht="26.25" customHeight="1" x14ac:dyDescent="0.15">
      <c r="A77" s="226">
        <v>10</v>
      </c>
      <c r="B77" s="974" t="s">
        <v>561</v>
      </c>
      <c r="C77" s="975"/>
      <c r="D77" s="975"/>
      <c r="E77" s="975"/>
      <c r="F77" s="975"/>
      <c r="G77" s="975"/>
      <c r="H77" s="975"/>
      <c r="I77" s="975"/>
      <c r="J77" s="975"/>
      <c r="K77" s="975"/>
      <c r="L77" s="975"/>
      <c r="M77" s="975"/>
      <c r="N77" s="975"/>
      <c r="O77" s="975"/>
      <c r="P77" s="976"/>
      <c r="Q77" s="978">
        <v>6749</v>
      </c>
      <c r="R77" s="979"/>
      <c r="S77" s="979"/>
      <c r="T77" s="979"/>
      <c r="U77" s="980"/>
      <c r="V77" s="981">
        <v>5729</v>
      </c>
      <c r="W77" s="979"/>
      <c r="X77" s="979"/>
      <c r="Y77" s="979"/>
      <c r="Z77" s="980"/>
      <c r="AA77" s="981">
        <v>1019</v>
      </c>
      <c r="AB77" s="979"/>
      <c r="AC77" s="979"/>
      <c r="AD77" s="979"/>
      <c r="AE77" s="980"/>
      <c r="AF77" s="981">
        <v>1019</v>
      </c>
      <c r="AG77" s="979"/>
      <c r="AH77" s="979"/>
      <c r="AI77" s="979"/>
      <c r="AJ77" s="980"/>
      <c r="AK77" s="981">
        <v>17</v>
      </c>
      <c r="AL77" s="979"/>
      <c r="AM77" s="979"/>
      <c r="AN77" s="979"/>
      <c r="AO77" s="980"/>
      <c r="AP77" s="981" t="s">
        <v>576</v>
      </c>
      <c r="AQ77" s="979"/>
      <c r="AR77" s="979"/>
      <c r="AS77" s="979"/>
      <c r="AT77" s="980"/>
      <c r="AU77" s="981" t="s">
        <v>576</v>
      </c>
      <c r="AV77" s="979"/>
      <c r="AW77" s="979"/>
      <c r="AX77" s="979"/>
      <c r="AY77" s="980"/>
      <c r="AZ77" s="972"/>
      <c r="BA77" s="972"/>
      <c r="BB77" s="972"/>
      <c r="BC77" s="972"/>
      <c r="BD77" s="973"/>
      <c r="BE77" s="229"/>
      <c r="BF77" s="229"/>
      <c r="BG77" s="229"/>
      <c r="BH77" s="229"/>
      <c r="BI77" s="229"/>
      <c r="BJ77" s="229"/>
      <c r="BK77" s="229"/>
      <c r="BL77" s="229"/>
      <c r="BM77" s="229"/>
      <c r="BN77" s="229"/>
      <c r="BO77" s="229"/>
      <c r="BP77" s="229"/>
      <c r="BQ77" s="226">
        <v>71</v>
      </c>
      <c r="BR77" s="231"/>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18"/>
    </row>
    <row r="78" spans="1:131" ht="26.25" customHeight="1" x14ac:dyDescent="0.15">
      <c r="A78" s="226">
        <v>11</v>
      </c>
      <c r="B78" s="974" t="s">
        <v>562</v>
      </c>
      <c r="C78" s="975"/>
      <c r="D78" s="975"/>
      <c r="E78" s="975"/>
      <c r="F78" s="975"/>
      <c r="G78" s="975"/>
      <c r="H78" s="975"/>
      <c r="I78" s="975"/>
      <c r="J78" s="975"/>
      <c r="K78" s="975"/>
      <c r="L78" s="975"/>
      <c r="M78" s="975"/>
      <c r="N78" s="975"/>
      <c r="O78" s="975"/>
      <c r="P78" s="976"/>
      <c r="Q78" s="977">
        <v>223</v>
      </c>
      <c r="R78" s="971"/>
      <c r="S78" s="971"/>
      <c r="T78" s="971"/>
      <c r="U78" s="971"/>
      <c r="V78" s="971">
        <v>213</v>
      </c>
      <c r="W78" s="971"/>
      <c r="X78" s="971"/>
      <c r="Y78" s="971"/>
      <c r="Z78" s="971"/>
      <c r="AA78" s="971">
        <v>10</v>
      </c>
      <c r="AB78" s="971"/>
      <c r="AC78" s="971"/>
      <c r="AD78" s="971"/>
      <c r="AE78" s="971"/>
      <c r="AF78" s="971">
        <v>10</v>
      </c>
      <c r="AG78" s="971"/>
      <c r="AH78" s="971"/>
      <c r="AI78" s="971"/>
      <c r="AJ78" s="971"/>
      <c r="AK78" s="971" t="s">
        <v>580</v>
      </c>
      <c r="AL78" s="971"/>
      <c r="AM78" s="971"/>
      <c r="AN78" s="971"/>
      <c r="AO78" s="971"/>
      <c r="AP78" s="971" t="s">
        <v>582</v>
      </c>
      <c r="AQ78" s="971"/>
      <c r="AR78" s="971"/>
      <c r="AS78" s="971"/>
      <c r="AT78" s="971"/>
      <c r="AU78" s="971" t="s">
        <v>583</v>
      </c>
      <c r="AV78" s="971"/>
      <c r="AW78" s="971"/>
      <c r="AX78" s="971"/>
      <c r="AY78" s="971"/>
      <c r="AZ78" s="972"/>
      <c r="BA78" s="972"/>
      <c r="BB78" s="972"/>
      <c r="BC78" s="972"/>
      <c r="BD78" s="973"/>
      <c r="BE78" s="229"/>
      <c r="BF78" s="229"/>
      <c r="BG78" s="229"/>
      <c r="BH78" s="229"/>
      <c r="BI78" s="229"/>
      <c r="BJ78" s="218"/>
      <c r="BK78" s="218"/>
      <c r="BL78" s="218"/>
      <c r="BM78" s="218"/>
      <c r="BN78" s="218"/>
      <c r="BO78" s="229"/>
      <c r="BP78" s="229"/>
      <c r="BQ78" s="226">
        <v>72</v>
      </c>
      <c r="BR78" s="231"/>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18"/>
    </row>
    <row r="79" spans="1:131" ht="26.25" customHeight="1" x14ac:dyDescent="0.15">
      <c r="A79" s="226">
        <v>12</v>
      </c>
      <c r="B79" s="974" t="s">
        <v>563</v>
      </c>
      <c r="C79" s="975"/>
      <c r="D79" s="975"/>
      <c r="E79" s="975"/>
      <c r="F79" s="975"/>
      <c r="G79" s="975"/>
      <c r="H79" s="975"/>
      <c r="I79" s="975"/>
      <c r="J79" s="975"/>
      <c r="K79" s="975"/>
      <c r="L79" s="975"/>
      <c r="M79" s="975"/>
      <c r="N79" s="975"/>
      <c r="O79" s="975"/>
      <c r="P79" s="976"/>
      <c r="Q79" s="977">
        <v>5</v>
      </c>
      <c r="R79" s="971"/>
      <c r="S79" s="971"/>
      <c r="T79" s="971"/>
      <c r="U79" s="971"/>
      <c r="V79" s="971">
        <v>2</v>
      </c>
      <c r="W79" s="971"/>
      <c r="X79" s="971"/>
      <c r="Y79" s="971"/>
      <c r="Z79" s="971"/>
      <c r="AA79" s="971">
        <v>2</v>
      </c>
      <c r="AB79" s="971"/>
      <c r="AC79" s="971"/>
      <c r="AD79" s="971"/>
      <c r="AE79" s="971"/>
      <c r="AF79" s="971">
        <v>2</v>
      </c>
      <c r="AG79" s="971"/>
      <c r="AH79" s="971"/>
      <c r="AI79" s="971"/>
      <c r="AJ79" s="971"/>
      <c r="AK79" s="971" t="s">
        <v>576</v>
      </c>
      <c r="AL79" s="971"/>
      <c r="AM79" s="971"/>
      <c r="AN79" s="971"/>
      <c r="AO79" s="971"/>
      <c r="AP79" s="971" t="s">
        <v>576</v>
      </c>
      <c r="AQ79" s="971"/>
      <c r="AR79" s="971"/>
      <c r="AS79" s="971"/>
      <c r="AT79" s="971"/>
      <c r="AU79" s="971" t="s">
        <v>584</v>
      </c>
      <c r="AV79" s="971"/>
      <c r="AW79" s="971"/>
      <c r="AX79" s="971"/>
      <c r="AY79" s="971"/>
      <c r="AZ79" s="972"/>
      <c r="BA79" s="972"/>
      <c r="BB79" s="972"/>
      <c r="BC79" s="972"/>
      <c r="BD79" s="973"/>
      <c r="BE79" s="229"/>
      <c r="BF79" s="229"/>
      <c r="BG79" s="229"/>
      <c r="BH79" s="229"/>
      <c r="BI79" s="229"/>
      <c r="BJ79" s="218"/>
      <c r="BK79" s="218"/>
      <c r="BL79" s="218"/>
      <c r="BM79" s="218"/>
      <c r="BN79" s="218"/>
      <c r="BO79" s="229"/>
      <c r="BP79" s="229"/>
      <c r="BQ79" s="226">
        <v>73</v>
      </c>
      <c r="BR79" s="231"/>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18"/>
    </row>
    <row r="80" spans="1:131" ht="26.25" customHeight="1" x14ac:dyDescent="0.15">
      <c r="A80" s="226">
        <v>13</v>
      </c>
      <c r="B80" s="974" t="s">
        <v>564</v>
      </c>
      <c r="C80" s="975"/>
      <c r="D80" s="975"/>
      <c r="E80" s="975"/>
      <c r="F80" s="975"/>
      <c r="G80" s="975"/>
      <c r="H80" s="975"/>
      <c r="I80" s="975"/>
      <c r="J80" s="975"/>
      <c r="K80" s="975"/>
      <c r="L80" s="975"/>
      <c r="M80" s="975"/>
      <c r="N80" s="975"/>
      <c r="O80" s="975"/>
      <c r="P80" s="976"/>
      <c r="Q80" s="977">
        <v>3222</v>
      </c>
      <c r="R80" s="971"/>
      <c r="S80" s="971"/>
      <c r="T80" s="971"/>
      <c r="U80" s="971"/>
      <c r="V80" s="971">
        <v>3181</v>
      </c>
      <c r="W80" s="971"/>
      <c r="X80" s="971"/>
      <c r="Y80" s="971"/>
      <c r="Z80" s="971"/>
      <c r="AA80" s="971">
        <v>41</v>
      </c>
      <c r="AB80" s="971"/>
      <c r="AC80" s="971"/>
      <c r="AD80" s="971"/>
      <c r="AE80" s="971"/>
      <c r="AF80" s="971">
        <v>41</v>
      </c>
      <c r="AG80" s="971"/>
      <c r="AH80" s="971"/>
      <c r="AI80" s="971"/>
      <c r="AJ80" s="971"/>
      <c r="AK80" s="971">
        <v>506</v>
      </c>
      <c r="AL80" s="971"/>
      <c r="AM80" s="971"/>
      <c r="AN80" s="971"/>
      <c r="AO80" s="971"/>
      <c r="AP80" s="971">
        <v>654</v>
      </c>
      <c r="AQ80" s="971"/>
      <c r="AR80" s="971"/>
      <c r="AS80" s="971"/>
      <c r="AT80" s="971"/>
      <c r="AU80" s="971">
        <v>446</v>
      </c>
      <c r="AV80" s="971"/>
      <c r="AW80" s="971"/>
      <c r="AX80" s="971"/>
      <c r="AY80" s="971"/>
      <c r="AZ80" s="972"/>
      <c r="BA80" s="972"/>
      <c r="BB80" s="972"/>
      <c r="BC80" s="972"/>
      <c r="BD80" s="973"/>
      <c r="BE80" s="229"/>
      <c r="BF80" s="229"/>
      <c r="BG80" s="229"/>
      <c r="BH80" s="229"/>
      <c r="BI80" s="229"/>
      <c r="BJ80" s="229"/>
      <c r="BK80" s="229"/>
      <c r="BL80" s="229"/>
      <c r="BM80" s="229"/>
      <c r="BN80" s="229"/>
      <c r="BO80" s="229"/>
      <c r="BP80" s="229"/>
      <c r="BQ80" s="226">
        <v>74</v>
      </c>
      <c r="BR80" s="231"/>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18"/>
    </row>
    <row r="81" spans="1:131" ht="26.25" customHeight="1" x14ac:dyDescent="0.15">
      <c r="A81" s="226">
        <v>14</v>
      </c>
      <c r="B81" s="974" t="s">
        <v>565</v>
      </c>
      <c r="C81" s="975"/>
      <c r="D81" s="975"/>
      <c r="E81" s="975"/>
      <c r="F81" s="975"/>
      <c r="G81" s="975"/>
      <c r="H81" s="975"/>
      <c r="I81" s="975"/>
      <c r="J81" s="975"/>
      <c r="K81" s="975"/>
      <c r="L81" s="975"/>
      <c r="M81" s="975"/>
      <c r="N81" s="975"/>
      <c r="O81" s="975"/>
      <c r="P81" s="976"/>
      <c r="Q81" s="977">
        <v>258</v>
      </c>
      <c r="R81" s="971"/>
      <c r="S81" s="971"/>
      <c r="T81" s="971"/>
      <c r="U81" s="971"/>
      <c r="V81" s="971">
        <v>174</v>
      </c>
      <c r="W81" s="971"/>
      <c r="X81" s="971"/>
      <c r="Y81" s="971"/>
      <c r="Z81" s="971"/>
      <c r="AA81" s="971">
        <v>84</v>
      </c>
      <c r="AB81" s="971"/>
      <c r="AC81" s="971"/>
      <c r="AD81" s="971"/>
      <c r="AE81" s="971"/>
      <c r="AF81" s="971">
        <v>84</v>
      </c>
      <c r="AG81" s="971"/>
      <c r="AH81" s="971"/>
      <c r="AI81" s="971"/>
      <c r="AJ81" s="971"/>
      <c r="AK81" s="971" t="s">
        <v>576</v>
      </c>
      <c r="AL81" s="971"/>
      <c r="AM81" s="971"/>
      <c r="AN81" s="971"/>
      <c r="AO81" s="971"/>
      <c r="AP81" s="971" t="s">
        <v>576</v>
      </c>
      <c r="AQ81" s="971"/>
      <c r="AR81" s="971"/>
      <c r="AS81" s="971"/>
      <c r="AT81" s="971"/>
      <c r="AU81" s="971" t="s">
        <v>576</v>
      </c>
      <c r="AV81" s="971"/>
      <c r="AW81" s="971"/>
      <c r="AX81" s="971"/>
      <c r="AY81" s="971"/>
      <c r="AZ81" s="972"/>
      <c r="BA81" s="972"/>
      <c r="BB81" s="972"/>
      <c r="BC81" s="972"/>
      <c r="BD81" s="973"/>
      <c r="BE81" s="229"/>
      <c r="BF81" s="229"/>
      <c r="BG81" s="229"/>
      <c r="BH81" s="229"/>
      <c r="BI81" s="229"/>
      <c r="BJ81" s="229"/>
      <c r="BK81" s="229"/>
      <c r="BL81" s="229"/>
      <c r="BM81" s="229"/>
      <c r="BN81" s="229"/>
      <c r="BO81" s="229"/>
      <c r="BP81" s="229"/>
      <c r="BQ81" s="226">
        <v>75</v>
      </c>
      <c r="BR81" s="231"/>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18"/>
    </row>
    <row r="82" spans="1:131" ht="26.25" customHeight="1" x14ac:dyDescent="0.15">
      <c r="A82" s="226">
        <v>15</v>
      </c>
      <c r="B82" s="974" t="s">
        <v>566</v>
      </c>
      <c r="C82" s="975"/>
      <c r="D82" s="975"/>
      <c r="E82" s="975"/>
      <c r="F82" s="975"/>
      <c r="G82" s="975"/>
      <c r="H82" s="975"/>
      <c r="I82" s="975"/>
      <c r="J82" s="975"/>
      <c r="K82" s="975"/>
      <c r="L82" s="975"/>
      <c r="M82" s="975"/>
      <c r="N82" s="975"/>
      <c r="O82" s="975"/>
      <c r="P82" s="976"/>
      <c r="Q82" s="977">
        <v>46</v>
      </c>
      <c r="R82" s="971"/>
      <c r="S82" s="971"/>
      <c r="T82" s="971"/>
      <c r="U82" s="971"/>
      <c r="V82" s="971">
        <v>25</v>
      </c>
      <c r="W82" s="971"/>
      <c r="X82" s="971"/>
      <c r="Y82" s="971"/>
      <c r="Z82" s="971"/>
      <c r="AA82" s="971">
        <v>22</v>
      </c>
      <c r="AB82" s="971"/>
      <c r="AC82" s="971"/>
      <c r="AD82" s="971"/>
      <c r="AE82" s="971"/>
      <c r="AF82" s="971">
        <v>22</v>
      </c>
      <c r="AG82" s="971"/>
      <c r="AH82" s="971"/>
      <c r="AI82" s="971"/>
      <c r="AJ82" s="971"/>
      <c r="AK82" s="971" t="s">
        <v>580</v>
      </c>
      <c r="AL82" s="971"/>
      <c r="AM82" s="971"/>
      <c r="AN82" s="971"/>
      <c r="AO82" s="971"/>
      <c r="AP82" s="971" t="s">
        <v>576</v>
      </c>
      <c r="AQ82" s="971"/>
      <c r="AR82" s="971"/>
      <c r="AS82" s="971"/>
      <c r="AT82" s="971"/>
      <c r="AU82" s="971" t="s">
        <v>576</v>
      </c>
      <c r="AV82" s="971"/>
      <c r="AW82" s="971"/>
      <c r="AX82" s="971"/>
      <c r="AY82" s="971"/>
      <c r="AZ82" s="972"/>
      <c r="BA82" s="972"/>
      <c r="BB82" s="972"/>
      <c r="BC82" s="972"/>
      <c r="BD82" s="973"/>
      <c r="BE82" s="229"/>
      <c r="BF82" s="229"/>
      <c r="BG82" s="229"/>
      <c r="BH82" s="229"/>
      <c r="BI82" s="229"/>
      <c r="BJ82" s="229"/>
      <c r="BK82" s="229"/>
      <c r="BL82" s="229"/>
      <c r="BM82" s="229"/>
      <c r="BN82" s="229"/>
      <c r="BO82" s="229"/>
      <c r="BP82" s="229"/>
      <c r="BQ82" s="226">
        <v>76</v>
      </c>
      <c r="BR82" s="231"/>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18"/>
    </row>
    <row r="83" spans="1:131" ht="26.25" customHeight="1" x14ac:dyDescent="0.15">
      <c r="A83" s="226">
        <v>16</v>
      </c>
      <c r="B83" s="974" t="s">
        <v>567</v>
      </c>
      <c r="C83" s="975"/>
      <c r="D83" s="975"/>
      <c r="E83" s="975"/>
      <c r="F83" s="975"/>
      <c r="G83" s="975"/>
      <c r="H83" s="975"/>
      <c r="I83" s="975"/>
      <c r="J83" s="975"/>
      <c r="K83" s="975"/>
      <c r="L83" s="975"/>
      <c r="M83" s="975"/>
      <c r="N83" s="975"/>
      <c r="O83" s="975"/>
      <c r="P83" s="976"/>
      <c r="Q83" s="977">
        <v>247</v>
      </c>
      <c r="R83" s="971"/>
      <c r="S83" s="971"/>
      <c r="T83" s="971"/>
      <c r="U83" s="971"/>
      <c r="V83" s="971">
        <v>243</v>
      </c>
      <c r="W83" s="971"/>
      <c r="X83" s="971"/>
      <c r="Y83" s="971"/>
      <c r="Z83" s="971"/>
      <c r="AA83" s="971">
        <v>4</v>
      </c>
      <c r="AB83" s="971"/>
      <c r="AC83" s="971"/>
      <c r="AD83" s="971"/>
      <c r="AE83" s="971"/>
      <c r="AF83" s="971">
        <v>4</v>
      </c>
      <c r="AG83" s="971"/>
      <c r="AH83" s="971"/>
      <c r="AI83" s="971"/>
      <c r="AJ83" s="971"/>
      <c r="AK83" s="971">
        <v>12</v>
      </c>
      <c r="AL83" s="971"/>
      <c r="AM83" s="971"/>
      <c r="AN83" s="971"/>
      <c r="AO83" s="971"/>
      <c r="AP83" s="971" t="s">
        <v>576</v>
      </c>
      <c r="AQ83" s="971"/>
      <c r="AR83" s="971"/>
      <c r="AS83" s="971"/>
      <c r="AT83" s="971"/>
      <c r="AU83" s="971" t="s">
        <v>576</v>
      </c>
      <c r="AV83" s="971"/>
      <c r="AW83" s="971"/>
      <c r="AX83" s="971"/>
      <c r="AY83" s="971"/>
      <c r="AZ83" s="972"/>
      <c r="BA83" s="972"/>
      <c r="BB83" s="972"/>
      <c r="BC83" s="972"/>
      <c r="BD83" s="973"/>
      <c r="BE83" s="229"/>
      <c r="BF83" s="229"/>
      <c r="BG83" s="229"/>
      <c r="BH83" s="229"/>
      <c r="BI83" s="229"/>
      <c r="BJ83" s="229"/>
      <c r="BK83" s="229"/>
      <c r="BL83" s="229"/>
      <c r="BM83" s="229"/>
      <c r="BN83" s="229"/>
      <c r="BO83" s="229"/>
      <c r="BP83" s="229"/>
      <c r="BQ83" s="226">
        <v>77</v>
      </c>
      <c r="BR83" s="231"/>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18"/>
    </row>
    <row r="84" spans="1:131" ht="26.25" customHeight="1" x14ac:dyDescent="0.15">
      <c r="A84" s="226">
        <v>17</v>
      </c>
      <c r="B84" s="974" t="s">
        <v>568</v>
      </c>
      <c r="C84" s="975"/>
      <c r="D84" s="975"/>
      <c r="E84" s="975"/>
      <c r="F84" s="975"/>
      <c r="G84" s="975"/>
      <c r="H84" s="975"/>
      <c r="I84" s="975"/>
      <c r="J84" s="975"/>
      <c r="K84" s="975"/>
      <c r="L84" s="975"/>
      <c r="M84" s="975"/>
      <c r="N84" s="975"/>
      <c r="O84" s="975"/>
      <c r="P84" s="976"/>
      <c r="Q84" s="977">
        <v>261956</v>
      </c>
      <c r="R84" s="971"/>
      <c r="S84" s="971"/>
      <c r="T84" s="971"/>
      <c r="U84" s="971"/>
      <c r="V84" s="971">
        <v>256155</v>
      </c>
      <c r="W84" s="971"/>
      <c r="X84" s="971"/>
      <c r="Y84" s="971"/>
      <c r="Z84" s="971"/>
      <c r="AA84" s="971">
        <v>5801</v>
      </c>
      <c r="AB84" s="971"/>
      <c r="AC84" s="971"/>
      <c r="AD84" s="971"/>
      <c r="AE84" s="971"/>
      <c r="AF84" s="971">
        <v>5801</v>
      </c>
      <c r="AG84" s="971"/>
      <c r="AH84" s="971"/>
      <c r="AI84" s="971"/>
      <c r="AJ84" s="971"/>
      <c r="AK84" s="971" t="s">
        <v>576</v>
      </c>
      <c r="AL84" s="971"/>
      <c r="AM84" s="971"/>
      <c r="AN84" s="971"/>
      <c r="AO84" s="971"/>
      <c r="AP84" s="971" t="s">
        <v>576</v>
      </c>
      <c r="AQ84" s="971"/>
      <c r="AR84" s="971"/>
      <c r="AS84" s="971"/>
      <c r="AT84" s="971"/>
      <c r="AU84" s="971" t="s">
        <v>576</v>
      </c>
      <c r="AV84" s="971"/>
      <c r="AW84" s="971"/>
      <c r="AX84" s="971"/>
      <c r="AY84" s="971"/>
      <c r="AZ84" s="972"/>
      <c r="BA84" s="972"/>
      <c r="BB84" s="972"/>
      <c r="BC84" s="972"/>
      <c r="BD84" s="973"/>
      <c r="BE84" s="229"/>
      <c r="BF84" s="229"/>
      <c r="BG84" s="229"/>
      <c r="BH84" s="229"/>
      <c r="BI84" s="229"/>
      <c r="BJ84" s="229"/>
      <c r="BK84" s="229"/>
      <c r="BL84" s="229"/>
      <c r="BM84" s="229"/>
      <c r="BN84" s="229"/>
      <c r="BO84" s="229"/>
      <c r="BP84" s="229"/>
      <c r="BQ84" s="226">
        <v>78</v>
      </c>
      <c r="BR84" s="231"/>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18"/>
    </row>
    <row r="85" spans="1:131" ht="26.25" customHeight="1" x14ac:dyDescent="0.15">
      <c r="A85" s="226">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29"/>
      <c r="BF85" s="229"/>
      <c r="BG85" s="229"/>
      <c r="BH85" s="229"/>
      <c r="BI85" s="229"/>
      <c r="BJ85" s="229"/>
      <c r="BK85" s="229"/>
      <c r="BL85" s="229"/>
      <c r="BM85" s="229"/>
      <c r="BN85" s="229"/>
      <c r="BO85" s="229"/>
      <c r="BP85" s="229"/>
      <c r="BQ85" s="226">
        <v>79</v>
      </c>
      <c r="BR85" s="231"/>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18"/>
    </row>
    <row r="86" spans="1:131" ht="26.25" customHeight="1" x14ac:dyDescent="0.15">
      <c r="A86" s="226">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29"/>
      <c r="BF86" s="229"/>
      <c r="BG86" s="229"/>
      <c r="BH86" s="229"/>
      <c r="BI86" s="229"/>
      <c r="BJ86" s="229"/>
      <c r="BK86" s="229"/>
      <c r="BL86" s="229"/>
      <c r="BM86" s="229"/>
      <c r="BN86" s="229"/>
      <c r="BO86" s="229"/>
      <c r="BP86" s="229"/>
      <c r="BQ86" s="226">
        <v>80</v>
      </c>
      <c r="BR86" s="231"/>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18"/>
    </row>
    <row r="87" spans="1:131" ht="26.25" customHeight="1" x14ac:dyDescent="0.15">
      <c r="A87" s="232">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29"/>
      <c r="BF87" s="229"/>
      <c r="BG87" s="229"/>
      <c r="BH87" s="229"/>
      <c r="BI87" s="229"/>
      <c r="BJ87" s="229"/>
      <c r="BK87" s="229"/>
      <c r="BL87" s="229"/>
      <c r="BM87" s="229"/>
      <c r="BN87" s="229"/>
      <c r="BO87" s="229"/>
      <c r="BP87" s="229"/>
      <c r="BQ87" s="226">
        <v>81</v>
      </c>
      <c r="BR87" s="231"/>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18"/>
    </row>
    <row r="88" spans="1:131" ht="26.25" customHeight="1" thickBot="1" x14ac:dyDescent="0.2">
      <c r="A88" s="228" t="s">
        <v>377</v>
      </c>
      <c r="B88" s="937" t="s">
        <v>402</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v>7029</v>
      </c>
      <c r="AG88" s="959"/>
      <c r="AH88" s="959"/>
      <c r="AI88" s="959"/>
      <c r="AJ88" s="959"/>
      <c r="AK88" s="963"/>
      <c r="AL88" s="963"/>
      <c r="AM88" s="963"/>
      <c r="AN88" s="963"/>
      <c r="AO88" s="963"/>
      <c r="AP88" s="959">
        <v>1323</v>
      </c>
      <c r="AQ88" s="959"/>
      <c r="AR88" s="959"/>
      <c r="AS88" s="959"/>
      <c r="AT88" s="959"/>
      <c r="AU88" s="959">
        <v>446</v>
      </c>
      <c r="AV88" s="959"/>
      <c r="AW88" s="959"/>
      <c r="AX88" s="959"/>
      <c r="AY88" s="959"/>
      <c r="AZ88" s="960"/>
      <c r="BA88" s="960"/>
      <c r="BB88" s="960"/>
      <c r="BC88" s="960"/>
      <c r="BD88" s="961"/>
      <c r="BE88" s="229"/>
      <c r="BF88" s="229"/>
      <c r="BG88" s="229"/>
      <c r="BH88" s="229"/>
      <c r="BI88" s="229"/>
      <c r="BJ88" s="229"/>
      <c r="BK88" s="229"/>
      <c r="BL88" s="229"/>
      <c r="BM88" s="229"/>
      <c r="BN88" s="229"/>
      <c r="BO88" s="229"/>
      <c r="BP88" s="229"/>
      <c r="BQ88" s="226">
        <v>82</v>
      </c>
      <c r="BR88" s="231"/>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18"/>
    </row>
    <row r="89" spans="1:131" ht="26.25" hidden="1" customHeight="1" x14ac:dyDescent="0.15">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18"/>
    </row>
    <row r="90" spans="1:131" ht="26.25" hidden="1" customHeight="1" x14ac:dyDescent="0.15">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18"/>
    </row>
    <row r="91" spans="1:131" ht="26.25" hidden="1" customHeight="1" x14ac:dyDescent="0.15">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18"/>
    </row>
    <row r="92" spans="1:131" ht="26.25" hidden="1" customHeight="1" x14ac:dyDescent="0.15">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18"/>
    </row>
    <row r="93" spans="1:131" ht="26.25" hidden="1" customHeight="1" x14ac:dyDescent="0.15">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18"/>
    </row>
    <row r="94" spans="1:131" ht="26.25" hidden="1" customHeight="1" x14ac:dyDescent="0.15">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18"/>
    </row>
    <row r="95" spans="1:131" ht="26.25" hidden="1" customHeight="1" x14ac:dyDescent="0.15">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18"/>
    </row>
    <row r="96" spans="1:131" ht="26.25" hidden="1" customHeight="1" x14ac:dyDescent="0.15">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18"/>
    </row>
    <row r="97" spans="1:131" ht="26.25" hidden="1" customHeight="1" x14ac:dyDescent="0.15">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18"/>
    </row>
    <row r="98" spans="1:131" ht="26.25" hidden="1" customHeight="1" x14ac:dyDescent="0.15">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18"/>
    </row>
    <row r="99" spans="1:131" ht="26.25" hidden="1" customHeight="1" x14ac:dyDescent="0.15">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18"/>
    </row>
    <row r="100" spans="1:131" ht="26.25" hidden="1" customHeight="1" x14ac:dyDescent="0.15">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18"/>
    </row>
    <row r="101" spans="1:131" ht="26.25" hidden="1" customHeight="1" x14ac:dyDescent="0.15">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18"/>
    </row>
    <row r="102" spans="1:131" ht="26.25" customHeight="1" thickBot="1" x14ac:dyDescent="0.2">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377</v>
      </c>
      <c r="BR102" s="937" t="s">
        <v>403</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v>330</v>
      </c>
      <c r="CS102" s="953"/>
      <c r="CT102" s="953"/>
      <c r="CU102" s="953"/>
      <c r="CV102" s="954"/>
      <c r="CW102" s="952" t="s">
        <v>592</v>
      </c>
      <c r="CX102" s="953"/>
      <c r="CY102" s="953"/>
      <c r="CZ102" s="953"/>
      <c r="DA102" s="954"/>
      <c r="DB102" s="952">
        <v>243</v>
      </c>
      <c r="DC102" s="953"/>
      <c r="DD102" s="953"/>
      <c r="DE102" s="953"/>
      <c r="DF102" s="954"/>
      <c r="DG102" s="952" t="s">
        <v>593</v>
      </c>
      <c r="DH102" s="953"/>
      <c r="DI102" s="953"/>
      <c r="DJ102" s="953"/>
      <c r="DK102" s="954"/>
      <c r="DL102" s="952" t="s">
        <v>593</v>
      </c>
      <c r="DM102" s="953"/>
      <c r="DN102" s="953"/>
      <c r="DO102" s="953"/>
      <c r="DP102" s="954"/>
      <c r="DQ102" s="952" t="s">
        <v>594</v>
      </c>
      <c r="DR102" s="953"/>
      <c r="DS102" s="953"/>
      <c r="DT102" s="953"/>
      <c r="DU102" s="954"/>
      <c r="DV102" s="937"/>
      <c r="DW102" s="938"/>
      <c r="DX102" s="938"/>
      <c r="DY102" s="938"/>
      <c r="DZ102" s="939"/>
      <c r="EA102" s="218"/>
    </row>
    <row r="103" spans="1:131" ht="26.25" customHeight="1" x14ac:dyDescent="0.15">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40" t="s">
        <v>404</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18"/>
    </row>
    <row r="104" spans="1:131" ht="26.25" customHeight="1" x14ac:dyDescent="0.15">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41" t="s">
        <v>405</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18"/>
    </row>
    <row r="105" spans="1:131" ht="11.25" customHeight="1" x14ac:dyDescent="0.15">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15">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
      <c r="A107" s="237" t="s">
        <v>406</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407</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15">
      <c r="A108" s="942" t="s">
        <v>408</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409</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18" customFormat="1" ht="26.25" customHeight="1" x14ac:dyDescent="0.15">
      <c r="A109" s="895" t="s">
        <v>410</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411</v>
      </c>
      <c r="AB109" s="896"/>
      <c r="AC109" s="896"/>
      <c r="AD109" s="896"/>
      <c r="AE109" s="897"/>
      <c r="AF109" s="898" t="s">
        <v>412</v>
      </c>
      <c r="AG109" s="896"/>
      <c r="AH109" s="896"/>
      <c r="AI109" s="896"/>
      <c r="AJ109" s="897"/>
      <c r="AK109" s="898" t="s">
        <v>294</v>
      </c>
      <c r="AL109" s="896"/>
      <c r="AM109" s="896"/>
      <c r="AN109" s="896"/>
      <c r="AO109" s="897"/>
      <c r="AP109" s="898" t="s">
        <v>413</v>
      </c>
      <c r="AQ109" s="896"/>
      <c r="AR109" s="896"/>
      <c r="AS109" s="896"/>
      <c r="AT109" s="929"/>
      <c r="AU109" s="895" t="s">
        <v>410</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411</v>
      </c>
      <c r="BR109" s="896"/>
      <c r="BS109" s="896"/>
      <c r="BT109" s="896"/>
      <c r="BU109" s="897"/>
      <c r="BV109" s="898" t="s">
        <v>412</v>
      </c>
      <c r="BW109" s="896"/>
      <c r="BX109" s="896"/>
      <c r="BY109" s="896"/>
      <c r="BZ109" s="897"/>
      <c r="CA109" s="898" t="s">
        <v>294</v>
      </c>
      <c r="CB109" s="896"/>
      <c r="CC109" s="896"/>
      <c r="CD109" s="896"/>
      <c r="CE109" s="897"/>
      <c r="CF109" s="936" t="s">
        <v>413</v>
      </c>
      <c r="CG109" s="936"/>
      <c r="CH109" s="936"/>
      <c r="CI109" s="936"/>
      <c r="CJ109" s="936"/>
      <c r="CK109" s="898" t="s">
        <v>414</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411</v>
      </c>
      <c r="DH109" s="896"/>
      <c r="DI109" s="896"/>
      <c r="DJ109" s="896"/>
      <c r="DK109" s="897"/>
      <c r="DL109" s="898" t="s">
        <v>412</v>
      </c>
      <c r="DM109" s="896"/>
      <c r="DN109" s="896"/>
      <c r="DO109" s="896"/>
      <c r="DP109" s="897"/>
      <c r="DQ109" s="898" t="s">
        <v>294</v>
      </c>
      <c r="DR109" s="896"/>
      <c r="DS109" s="896"/>
      <c r="DT109" s="896"/>
      <c r="DU109" s="897"/>
      <c r="DV109" s="898" t="s">
        <v>413</v>
      </c>
      <c r="DW109" s="896"/>
      <c r="DX109" s="896"/>
      <c r="DY109" s="896"/>
      <c r="DZ109" s="929"/>
    </row>
    <row r="110" spans="1:131" s="218" customFormat="1" ht="26.25" customHeight="1" x14ac:dyDescent="0.15">
      <c r="A110" s="807" t="s">
        <v>415</v>
      </c>
      <c r="B110" s="808"/>
      <c r="C110" s="808"/>
      <c r="D110" s="808"/>
      <c r="E110" s="808"/>
      <c r="F110" s="808"/>
      <c r="G110" s="808"/>
      <c r="H110" s="808"/>
      <c r="I110" s="808"/>
      <c r="J110" s="808"/>
      <c r="K110" s="808"/>
      <c r="L110" s="808"/>
      <c r="M110" s="808"/>
      <c r="N110" s="808"/>
      <c r="O110" s="808"/>
      <c r="P110" s="808"/>
      <c r="Q110" s="808"/>
      <c r="R110" s="808"/>
      <c r="S110" s="808"/>
      <c r="T110" s="808"/>
      <c r="U110" s="808"/>
      <c r="V110" s="808"/>
      <c r="W110" s="808"/>
      <c r="X110" s="808"/>
      <c r="Y110" s="808"/>
      <c r="Z110" s="809"/>
      <c r="AA110" s="888">
        <v>5704151</v>
      </c>
      <c r="AB110" s="889"/>
      <c r="AC110" s="889"/>
      <c r="AD110" s="889"/>
      <c r="AE110" s="890"/>
      <c r="AF110" s="891">
        <v>5737331</v>
      </c>
      <c r="AG110" s="889"/>
      <c r="AH110" s="889"/>
      <c r="AI110" s="889"/>
      <c r="AJ110" s="890"/>
      <c r="AK110" s="891">
        <v>5672449</v>
      </c>
      <c r="AL110" s="889"/>
      <c r="AM110" s="889"/>
      <c r="AN110" s="889"/>
      <c r="AO110" s="890"/>
      <c r="AP110" s="892">
        <v>21.5</v>
      </c>
      <c r="AQ110" s="893"/>
      <c r="AR110" s="893"/>
      <c r="AS110" s="893"/>
      <c r="AT110" s="894"/>
      <c r="AU110" s="930" t="s">
        <v>69</v>
      </c>
      <c r="AV110" s="931"/>
      <c r="AW110" s="931"/>
      <c r="AX110" s="931"/>
      <c r="AY110" s="931"/>
      <c r="AZ110" s="860" t="s">
        <v>416</v>
      </c>
      <c r="BA110" s="808"/>
      <c r="BB110" s="808"/>
      <c r="BC110" s="808"/>
      <c r="BD110" s="808"/>
      <c r="BE110" s="808"/>
      <c r="BF110" s="808"/>
      <c r="BG110" s="808"/>
      <c r="BH110" s="808"/>
      <c r="BI110" s="808"/>
      <c r="BJ110" s="808"/>
      <c r="BK110" s="808"/>
      <c r="BL110" s="808"/>
      <c r="BM110" s="808"/>
      <c r="BN110" s="808"/>
      <c r="BO110" s="808"/>
      <c r="BP110" s="809"/>
      <c r="BQ110" s="861">
        <v>60417418</v>
      </c>
      <c r="BR110" s="842"/>
      <c r="BS110" s="842"/>
      <c r="BT110" s="842"/>
      <c r="BU110" s="842"/>
      <c r="BV110" s="842">
        <v>57140951</v>
      </c>
      <c r="BW110" s="842"/>
      <c r="BX110" s="842"/>
      <c r="BY110" s="842"/>
      <c r="BZ110" s="842"/>
      <c r="CA110" s="842">
        <v>54459985</v>
      </c>
      <c r="CB110" s="842"/>
      <c r="CC110" s="842"/>
      <c r="CD110" s="842"/>
      <c r="CE110" s="842"/>
      <c r="CF110" s="866">
        <v>206.8</v>
      </c>
      <c r="CG110" s="867"/>
      <c r="CH110" s="867"/>
      <c r="CI110" s="867"/>
      <c r="CJ110" s="867"/>
      <c r="CK110" s="926" t="s">
        <v>417</v>
      </c>
      <c r="CL110" s="819"/>
      <c r="CM110" s="860" t="s">
        <v>418</v>
      </c>
      <c r="CN110" s="808"/>
      <c r="CO110" s="808"/>
      <c r="CP110" s="808"/>
      <c r="CQ110" s="808"/>
      <c r="CR110" s="808"/>
      <c r="CS110" s="808"/>
      <c r="CT110" s="808"/>
      <c r="CU110" s="808"/>
      <c r="CV110" s="808"/>
      <c r="CW110" s="808"/>
      <c r="CX110" s="808"/>
      <c r="CY110" s="808"/>
      <c r="CZ110" s="808"/>
      <c r="DA110" s="808"/>
      <c r="DB110" s="808"/>
      <c r="DC110" s="808"/>
      <c r="DD110" s="808"/>
      <c r="DE110" s="808"/>
      <c r="DF110" s="809"/>
      <c r="DG110" s="861" t="s">
        <v>122</v>
      </c>
      <c r="DH110" s="842"/>
      <c r="DI110" s="842"/>
      <c r="DJ110" s="842"/>
      <c r="DK110" s="842"/>
      <c r="DL110" s="842" t="s">
        <v>122</v>
      </c>
      <c r="DM110" s="842"/>
      <c r="DN110" s="842"/>
      <c r="DO110" s="842"/>
      <c r="DP110" s="842"/>
      <c r="DQ110" s="842" t="s">
        <v>122</v>
      </c>
      <c r="DR110" s="842"/>
      <c r="DS110" s="842"/>
      <c r="DT110" s="842"/>
      <c r="DU110" s="842"/>
      <c r="DV110" s="843" t="s">
        <v>122</v>
      </c>
      <c r="DW110" s="843"/>
      <c r="DX110" s="843"/>
      <c r="DY110" s="843"/>
      <c r="DZ110" s="844"/>
    </row>
    <row r="111" spans="1:131" s="218" customFormat="1" ht="26.25" customHeight="1" x14ac:dyDescent="0.15">
      <c r="A111" s="774" t="s">
        <v>419</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122</v>
      </c>
      <c r="AB111" s="919"/>
      <c r="AC111" s="919"/>
      <c r="AD111" s="919"/>
      <c r="AE111" s="920"/>
      <c r="AF111" s="921" t="s">
        <v>122</v>
      </c>
      <c r="AG111" s="919"/>
      <c r="AH111" s="919"/>
      <c r="AI111" s="919"/>
      <c r="AJ111" s="920"/>
      <c r="AK111" s="921" t="s">
        <v>122</v>
      </c>
      <c r="AL111" s="919"/>
      <c r="AM111" s="919"/>
      <c r="AN111" s="919"/>
      <c r="AO111" s="920"/>
      <c r="AP111" s="922" t="s">
        <v>122</v>
      </c>
      <c r="AQ111" s="923"/>
      <c r="AR111" s="923"/>
      <c r="AS111" s="923"/>
      <c r="AT111" s="924"/>
      <c r="AU111" s="932"/>
      <c r="AV111" s="933"/>
      <c r="AW111" s="933"/>
      <c r="AX111" s="933"/>
      <c r="AY111" s="933"/>
      <c r="AZ111" s="815" t="s">
        <v>420</v>
      </c>
      <c r="BA111" s="752"/>
      <c r="BB111" s="752"/>
      <c r="BC111" s="752"/>
      <c r="BD111" s="752"/>
      <c r="BE111" s="752"/>
      <c r="BF111" s="752"/>
      <c r="BG111" s="752"/>
      <c r="BH111" s="752"/>
      <c r="BI111" s="752"/>
      <c r="BJ111" s="752"/>
      <c r="BK111" s="752"/>
      <c r="BL111" s="752"/>
      <c r="BM111" s="752"/>
      <c r="BN111" s="752"/>
      <c r="BO111" s="752"/>
      <c r="BP111" s="753"/>
      <c r="BQ111" s="816" t="s">
        <v>122</v>
      </c>
      <c r="BR111" s="817"/>
      <c r="BS111" s="817"/>
      <c r="BT111" s="817"/>
      <c r="BU111" s="817"/>
      <c r="BV111" s="817" t="s">
        <v>122</v>
      </c>
      <c r="BW111" s="817"/>
      <c r="BX111" s="817"/>
      <c r="BY111" s="817"/>
      <c r="BZ111" s="817"/>
      <c r="CA111" s="817" t="s">
        <v>122</v>
      </c>
      <c r="CB111" s="817"/>
      <c r="CC111" s="817"/>
      <c r="CD111" s="817"/>
      <c r="CE111" s="817"/>
      <c r="CF111" s="875" t="s">
        <v>122</v>
      </c>
      <c r="CG111" s="876"/>
      <c r="CH111" s="876"/>
      <c r="CI111" s="876"/>
      <c r="CJ111" s="876"/>
      <c r="CK111" s="927"/>
      <c r="CL111" s="821"/>
      <c r="CM111" s="815" t="s">
        <v>421</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816" t="s">
        <v>122</v>
      </c>
      <c r="DH111" s="817"/>
      <c r="DI111" s="817"/>
      <c r="DJ111" s="817"/>
      <c r="DK111" s="817"/>
      <c r="DL111" s="817" t="s">
        <v>122</v>
      </c>
      <c r="DM111" s="817"/>
      <c r="DN111" s="817"/>
      <c r="DO111" s="817"/>
      <c r="DP111" s="817"/>
      <c r="DQ111" s="817" t="s">
        <v>122</v>
      </c>
      <c r="DR111" s="817"/>
      <c r="DS111" s="817"/>
      <c r="DT111" s="817"/>
      <c r="DU111" s="817"/>
      <c r="DV111" s="794" t="s">
        <v>122</v>
      </c>
      <c r="DW111" s="794"/>
      <c r="DX111" s="794"/>
      <c r="DY111" s="794"/>
      <c r="DZ111" s="795"/>
    </row>
    <row r="112" spans="1:131" s="218" customFormat="1" ht="26.25" customHeight="1" x14ac:dyDescent="0.15">
      <c r="A112" s="912" t="s">
        <v>422</v>
      </c>
      <c r="B112" s="913"/>
      <c r="C112" s="752" t="s">
        <v>423</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t="s">
        <v>122</v>
      </c>
      <c r="AB112" s="780"/>
      <c r="AC112" s="780"/>
      <c r="AD112" s="780"/>
      <c r="AE112" s="781"/>
      <c r="AF112" s="782" t="s">
        <v>122</v>
      </c>
      <c r="AG112" s="780"/>
      <c r="AH112" s="780"/>
      <c r="AI112" s="780"/>
      <c r="AJ112" s="781"/>
      <c r="AK112" s="782" t="s">
        <v>122</v>
      </c>
      <c r="AL112" s="780"/>
      <c r="AM112" s="780"/>
      <c r="AN112" s="780"/>
      <c r="AO112" s="781"/>
      <c r="AP112" s="824" t="s">
        <v>122</v>
      </c>
      <c r="AQ112" s="825"/>
      <c r="AR112" s="825"/>
      <c r="AS112" s="825"/>
      <c r="AT112" s="826"/>
      <c r="AU112" s="932"/>
      <c r="AV112" s="933"/>
      <c r="AW112" s="933"/>
      <c r="AX112" s="933"/>
      <c r="AY112" s="933"/>
      <c r="AZ112" s="815" t="s">
        <v>424</v>
      </c>
      <c r="BA112" s="752"/>
      <c r="BB112" s="752"/>
      <c r="BC112" s="752"/>
      <c r="BD112" s="752"/>
      <c r="BE112" s="752"/>
      <c r="BF112" s="752"/>
      <c r="BG112" s="752"/>
      <c r="BH112" s="752"/>
      <c r="BI112" s="752"/>
      <c r="BJ112" s="752"/>
      <c r="BK112" s="752"/>
      <c r="BL112" s="752"/>
      <c r="BM112" s="752"/>
      <c r="BN112" s="752"/>
      <c r="BO112" s="752"/>
      <c r="BP112" s="753"/>
      <c r="BQ112" s="816">
        <v>30555837</v>
      </c>
      <c r="BR112" s="817"/>
      <c r="BS112" s="817"/>
      <c r="BT112" s="817"/>
      <c r="BU112" s="817"/>
      <c r="BV112" s="817">
        <v>30803543</v>
      </c>
      <c r="BW112" s="817"/>
      <c r="BX112" s="817"/>
      <c r="BY112" s="817"/>
      <c r="BZ112" s="817"/>
      <c r="CA112" s="817">
        <v>32689817</v>
      </c>
      <c r="CB112" s="817"/>
      <c r="CC112" s="817"/>
      <c r="CD112" s="817"/>
      <c r="CE112" s="817"/>
      <c r="CF112" s="875">
        <v>124.1</v>
      </c>
      <c r="CG112" s="876"/>
      <c r="CH112" s="876"/>
      <c r="CI112" s="876"/>
      <c r="CJ112" s="876"/>
      <c r="CK112" s="927"/>
      <c r="CL112" s="821"/>
      <c r="CM112" s="815" t="s">
        <v>425</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816" t="s">
        <v>122</v>
      </c>
      <c r="DH112" s="817"/>
      <c r="DI112" s="817"/>
      <c r="DJ112" s="817"/>
      <c r="DK112" s="817"/>
      <c r="DL112" s="817" t="s">
        <v>122</v>
      </c>
      <c r="DM112" s="817"/>
      <c r="DN112" s="817"/>
      <c r="DO112" s="817"/>
      <c r="DP112" s="817"/>
      <c r="DQ112" s="817" t="s">
        <v>122</v>
      </c>
      <c r="DR112" s="817"/>
      <c r="DS112" s="817"/>
      <c r="DT112" s="817"/>
      <c r="DU112" s="817"/>
      <c r="DV112" s="794" t="s">
        <v>122</v>
      </c>
      <c r="DW112" s="794"/>
      <c r="DX112" s="794"/>
      <c r="DY112" s="794"/>
      <c r="DZ112" s="795"/>
    </row>
    <row r="113" spans="1:130" s="218" customFormat="1" ht="26.25" customHeight="1" x14ac:dyDescent="0.15">
      <c r="A113" s="914"/>
      <c r="B113" s="915"/>
      <c r="C113" s="752" t="s">
        <v>426</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v>1908285</v>
      </c>
      <c r="AB113" s="919"/>
      <c r="AC113" s="919"/>
      <c r="AD113" s="919"/>
      <c r="AE113" s="920"/>
      <c r="AF113" s="921">
        <v>2041198</v>
      </c>
      <c r="AG113" s="919"/>
      <c r="AH113" s="919"/>
      <c r="AI113" s="919"/>
      <c r="AJ113" s="920"/>
      <c r="AK113" s="921">
        <v>1937135</v>
      </c>
      <c r="AL113" s="919"/>
      <c r="AM113" s="919"/>
      <c r="AN113" s="919"/>
      <c r="AO113" s="920"/>
      <c r="AP113" s="922">
        <v>7.4</v>
      </c>
      <c r="AQ113" s="923"/>
      <c r="AR113" s="923"/>
      <c r="AS113" s="923"/>
      <c r="AT113" s="924"/>
      <c r="AU113" s="932"/>
      <c r="AV113" s="933"/>
      <c r="AW113" s="933"/>
      <c r="AX113" s="933"/>
      <c r="AY113" s="933"/>
      <c r="AZ113" s="815" t="s">
        <v>427</v>
      </c>
      <c r="BA113" s="752"/>
      <c r="BB113" s="752"/>
      <c r="BC113" s="752"/>
      <c r="BD113" s="752"/>
      <c r="BE113" s="752"/>
      <c r="BF113" s="752"/>
      <c r="BG113" s="752"/>
      <c r="BH113" s="752"/>
      <c r="BI113" s="752"/>
      <c r="BJ113" s="752"/>
      <c r="BK113" s="752"/>
      <c r="BL113" s="752"/>
      <c r="BM113" s="752"/>
      <c r="BN113" s="752"/>
      <c r="BO113" s="752"/>
      <c r="BP113" s="753"/>
      <c r="BQ113" s="816">
        <v>471787</v>
      </c>
      <c r="BR113" s="817"/>
      <c r="BS113" s="817"/>
      <c r="BT113" s="817"/>
      <c r="BU113" s="817"/>
      <c r="BV113" s="817">
        <v>364793</v>
      </c>
      <c r="BW113" s="817"/>
      <c r="BX113" s="817"/>
      <c r="BY113" s="817"/>
      <c r="BZ113" s="817"/>
      <c r="CA113" s="817">
        <v>446024</v>
      </c>
      <c r="CB113" s="817"/>
      <c r="CC113" s="817"/>
      <c r="CD113" s="817"/>
      <c r="CE113" s="817"/>
      <c r="CF113" s="875">
        <v>1.7</v>
      </c>
      <c r="CG113" s="876"/>
      <c r="CH113" s="876"/>
      <c r="CI113" s="876"/>
      <c r="CJ113" s="876"/>
      <c r="CK113" s="927"/>
      <c r="CL113" s="821"/>
      <c r="CM113" s="815" t="s">
        <v>428</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122</v>
      </c>
      <c r="DH113" s="780"/>
      <c r="DI113" s="780"/>
      <c r="DJ113" s="780"/>
      <c r="DK113" s="781"/>
      <c r="DL113" s="782" t="s">
        <v>122</v>
      </c>
      <c r="DM113" s="780"/>
      <c r="DN113" s="780"/>
      <c r="DO113" s="780"/>
      <c r="DP113" s="781"/>
      <c r="DQ113" s="782" t="s">
        <v>122</v>
      </c>
      <c r="DR113" s="780"/>
      <c r="DS113" s="780"/>
      <c r="DT113" s="780"/>
      <c r="DU113" s="781"/>
      <c r="DV113" s="824" t="s">
        <v>122</v>
      </c>
      <c r="DW113" s="825"/>
      <c r="DX113" s="825"/>
      <c r="DY113" s="825"/>
      <c r="DZ113" s="826"/>
    </row>
    <row r="114" spans="1:130" s="218" customFormat="1" ht="26.25" customHeight="1" x14ac:dyDescent="0.15">
      <c r="A114" s="914"/>
      <c r="B114" s="915"/>
      <c r="C114" s="752" t="s">
        <v>429</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v>116660</v>
      </c>
      <c r="AB114" s="780"/>
      <c r="AC114" s="780"/>
      <c r="AD114" s="780"/>
      <c r="AE114" s="781"/>
      <c r="AF114" s="782">
        <v>116753</v>
      </c>
      <c r="AG114" s="780"/>
      <c r="AH114" s="780"/>
      <c r="AI114" s="780"/>
      <c r="AJ114" s="781"/>
      <c r="AK114" s="782">
        <v>112734</v>
      </c>
      <c r="AL114" s="780"/>
      <c r="AM114" s="780"/>
      <c r="AN114" s="780"/>
      <c r="AO114" s="781"/>
      <c r="AP114" s="824">
        <v>0.4</v>
      </c>
      <c r="AQ114" s="825"/>
      <c r="AR114" s="825"/>
      <c r="AS114" s="825"/>
      <c r="AT114" s="826"/>
      <c r="AU114" s="932"/>
      <c r="AV114" s="933"/>
      <c r="AW114" s="933"/>
      <c r="AX114" s="933"/>
      <c r="AY114" s="933"/>
      <c r="AZ114" s="815" t="s">
        <v>430</v>
      </c>
      <c r="BA114" s="752"/>
      <c r="BB114" s="752"/>
      <c r="BC114" s="752"/>
      <c r="BD114" s="752"/>
      <c r="BE114" s="752"/>
      <c r="BF114" s="752"/>
      <c r="BG114" s="752"/>
      <c r="BH114" s="752"/>
      <c r="BI114" s="752"/>
      <c r="BJ114" s="752"/>
      <c r="BK114" s="752"/>
      <c r="BL114" s="752"/>
      <c r="BM114" s="752"/>
      <c r="BN114" s="752"/>
      <c r="BO114" s="752"/>
      <c r="BP114" s="753"/>
      <c r="BQ114" s="816">
        <v>6857146</v>
      </c>
      <c r="BR114" s="817"/>
      <c r="BS114" s="817"/>
      <c r="BT114" s="817"/>
      <c r="BU114" s="817"/>
      <c r="BV114" s="817">
        <v>7118726</v>
      </c>
      <c r="BW114" s="817"/>
      <c r="BX114" s="817"/>
      <c r="BY114" s="817"/>
      <c r="BZ114" s="817"/>
      <c r="CA114" s="817">
        <v>7294842</v>
      </c>
      <c r="CB114" s="817"/>
      <c r="CC114" s="817"/>
      <c r="CD114" s="817"/>
      <c r="CE114" s="817"/>
      <c r="CF114" s="875">
        <v>27.7</v>
      </c>
      <c r="CG114" s="876"/>
      <c r="CH114" s="876"/>
      <c r="CI114" s="876"/>
      <c r="CJ114" s="876"/>
      <c r="CK114" s="927"/>
      <c r="CL114" s="821"/>
      <c r="CM114" s="815" t="s">
        <v>431</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122</v>
      </c>
      <c r="DH114" s="780"/>
      <c r="DI114" s="780"/>
      <c r="DJ114" s="780"/>
      <c r="DK114" s="781"/>
      <c r="DL114" s="782" t="s">
        <v>122</v>
      </c>
      <c r="DM114" s="780"/>
      <c r="DN114" s="780"/>
      <c r="DO114" s="780"/>
      <c r="DP114" s="781"/>
      <c r="DQ114" s="782" t="s">
        <v>122</v>
      </c>
      <c r="DR114" s="780"/>
      <c r="DS114" s="780"/>
      <c r="DT114" s="780"/>
      <c r="DU114" s="781"/>
      <c r="DV114" s="824" t="s">
        <v>122</v>
      </c>
      <c r="DW114" s="825"/>
      <c r="DX114" s="825"/>
      <c r="DY114" s="825"/>
      <c r="DZ114" s="826"/>
    </row>
    <row r="115" spans="1:130" s="218" customFormat="1" ht="26.25" customHeight="1" x14ac:dyDescent="0.15">
      <c r="A115" s="914"/>
      <c r="B115" s="915"/>
      <c r="C115" s="752" t="s">
        <v>432</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t="s">
        <v>122</v>
      </c>
      <c r="AB115" s="919"/>
      <c r="AC115" s="919"/>
      <c r="AD115" s="919"/>
      <c r="AE115" s="920"/>
      <c r="AF115" s="921" t="s">
        <v>122</v>
      </c>
      <c r="AG115" s="919"/>
      <c r="AH115" s="919"/>
      <c r="AI115" s="919"/>
      <c r="AJ115" s="920"/>
      <c r="AK115" s="921" t="s">
        <v>122</v>
      </c>
      <c r="AL115" s="919"/>
      <c r="AM115" s="919"/>
      <c r="AN115" s="919"/>
      <c r="AO115" s="920"/>
      <c r="AP115" s="922" t="s">
        <v>122</v>
      </c>
      <c r="AQ115" s="923"/>
      <c r="AR115" s="923"/>
      <c r="AS115" s="923"/>
      <c r="AT115" s="924"/>
      <c r="AU115" s="932"/>
      <c r="AV115" s="933"/>
      <c r="AW115" s="933"/>
      <c r="AX115" s="933"/>
      <c r="AY115" s="933"/>
      <c r="AZ115" s="815" t="s">
        <v>433</v>
      </c>
      <c r="BA115" s="752"/>
      <c r="BB115" s="752"/>
      <c r="BC115" s="752"/>
      <c r="BD115" s="752"/>
      <c r="BE115" s="752"/>
      <c r="BF115" s="752"/>
      <c r="BG115" s="752"/>
      <c r="BH115" s="752"/>
      <c r="BI115" s="752"/>
      <c r="BJ115" s="752"/>
      <c r="BK115" s="752"/>
      <c r="BL115" s="752"/>
      <c r="BM115" s="752"/>
      <c r="BN115" s="752"/>
      <c r="BO115" s="752"/>
      <c r="BP115" s="753"/>
      <c r="BQ115" s="816" t="s">
        <v>122</v>
      </c>
      <c r="BR115" s="817"/>
      <c r="BS115" s="817"/>
      <c r="BT115" s="817"/>
      <c r="BU115" s="817"/>
      <c r="BV115" s="817" t="s">
        <v>122</v>
      </c>
      <c r="BW115" s="817"/>
      <c r="BX115" s="817"/>
      <c r="BY115" s="817"/>
      <c r="BZ115" s="817"/>
      <c r="CA115" s="817" t="s">
        <v>122</v>
      </c>
      <c r="CB115" s="817"/>
      <c r="CC115" s="817"/>
      <c r="CD115" s="817"/>
      <c r="CE115" s="817"/>
      <c r="CF115" s="875" t="s">
        <v>122</v>
      </c>
      <c r="CG115" s="876"/>
      <c r="CH115" s="876"/>
      <c r="CI115" s="876"/>
      <c r="CJ115" s="876"/>
      <c r="CK115" s="927"/>
      <c r="CL115" s="821"/>
      <c r="CM115" s="815" t="s">
        <v>434</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t="s">
        <v>122</v>
      </c>
      <c r="DH115" s="780"/>
      <c r="DI115" s="780"/>
      <c r="DJ115" s="780"/>
      <c r="DK115" s="781"/>
      <c r="DL115" s="782" t="s">
        <v>122</v>
      </c>
      <c r="DM115" s="780"/>
      <c r="DN115" s="780"/>
      <c r="DO115" s="780"/>
      <c r="DP115" s="781"/>
      <c r="DQ115" s="782" t="s">
        <v>122</v>
      </c>
      <c r="DR115" s="780"/>
      <c r="DS115" s="780"/>
      <c r="DT115" s="780"/>
      <c r="DU115" s="781"/>
      <c r="DV115" s="824" t="s">
        <v>122</v>
      </c>
      <c r="DW115" s="825"/>
      <c r="DX115" s="825"/>
      <c r="DY115" s="825"/>
      <c r="DZ115" s="826"/>
    </row>
    <row r="116" spans="1:130" s="218" customFormat="1" ht="26.25" customHeight="1" x14ac:dyDescent="0.15">
      <c r="A116" s="916"/>
      <c r="B116" s="917"/>
      <c r="C116" s="839" t="s">
        <v>435</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t="s">
        <v>122</v>
      </c>
      <c r="AB116" s="780"/>
      <c r="AC116" s="780"/>
      <c r="AD116" s="780"/>
      <c r="AE116" s="781"/>
      <c r="AF116" s="782" t="s">
        <v>122</v>
      </c>
      <c r="AG116" s="780"/>
      <c r="AH116" s="780"/>
      <c r="AI116" s="780"/>
      <c r="AJ116" s="781"/>
      <c r="AK116" s="782" t="s">
        <v>122</v>
      </c>
      <c r="AL116" s="780"/>
      <c r="AM116" s="780"/>
      <c r="AN116" s="780"/>
      <c r="AO116" s="781"/>
      <c r="AP116" s="824" t="s">
        <v>122</v>
      </c>
      <c r="AQ116" s="825"/>
      <c r="AR116" s="825"/>
      <c r="AS116" s="825"/>
      <c r="AT116" s="826"/>
      <c r="AU116" s="932"/>
      <c r="AV116" s="933"/>
      <c r="AW116" s="933"/>
      <c r="AX116" s="933"/>
      <c r="AY116" s="933"/>
      <c r="AZ116" s="909" t="s">
        <v>436</v>
      </c>
      <c r="BA116" s="910"/>
      <c r="BB116" s="910"/>
      <c r="BC116" s="910"/>
      <c r="BD116" s="910"/>
      <c r="BE116" s="910"/>
      <c r="BF116" s="910"/>
      <c r="BG116" s="910"/>
      <c r="BH116" s="910"/>
      <c r="BI116" s="910"/>
      <c r="BJ116" s="910"/>
      <c r="BK116" s="910"/>
      <c r="BL116" s="910"/>
      <c r="BM116" s="910"/>
      <c r="BN116" s="910"/>
      <c r="BO116" s="910"/>
      <c r="BP116" s="911"/>
      <c r="BQ116" s="816" t="s">
        <v>122</v>
      </c>
      <c r="BR116" s="817"/>
      <c r="BS116" s="817"/>
      <c r="BT116" s="817"/>
      <c r="BU116" s="817"/>
      <c r="BV116" s="817" t="s">
        <v>122</v>
      </c>
      <c r="BW116" s="817"/>
      <c r="BX116" s="817"/>
      <c r="BY116" s="817"/>
      <c r="BZ116" s="817"/>
      <c r="CA116" s="817" t="s">
        <v>122</v>
      </c>
      <c r="CB116" s="817"/>
      <c r="CC116" s="817"/>
      <c r="CD116" s="817"/>
      <c r="CE116" s="817"/>
      <c r="CF116" s="875" t="s">
        <v>122</v>
      </c>
      <c r="CG116" s="876"/>
      <c r="CH116" s="876"/>
      <c r="CI116" s="876"/>
      <c r="CJ116" s="876"/>
      <c r="CK116" s="927"/>
      <c r="CL116" s="821"/>
      <c r="CM116" s="815" t="s">
        <v>437</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t="s">
        <v>122</v>
      </c>
      <c r="DH116" s="780"/>
      <c r="DI116" s="780"/>
      <c r="DJ116" s="780"/>
      <c r="DK116" s="781"/>
      <c r="DL116" s="782" t="s">
        <v>122</v>
      </c>
      <c r="DM116" s="780"/>
      <c r="DN116" s="780"/>
      <c r="DO116" s="780"/>
      <c r="DP116" s="781"/>
      <c r="DQ116" s="782" t="s">
        <v>122</v>
      </c>
      <c r="DR116" s="780"/>
      <c r="DS116" s="780"/>
      <c r="DT116" s="780"/>
      <c r="DU116" s="781"/>
      <c r="DV116" s="824" t="s">
        <v>122</v>
      </c>
      <c r="DW116" s="825"/>
      <c r="DX116" s="825"/>
      <c r="DY116" s="825"/>
      <c r="DZ116" s="826"/>
    </row>
    <row r="117" spans="1:130" s="218" customFormat="1" ht="26.25" customHeight="1" x14ac:dyDescent="0.15">
      <c r="A117" s="895" t="s">
        <v>177</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438</v>
      </c>
      <c r="Z117" s="897"/>
      <c r="AA117" s="902">
        <v>7729096</v>
      </c>
      <c r="AB117" s="903"/>
      <c r="AC117" s="903"/>
      <c r="AD117" s="903"/>
      <c r="AE117" s="904"/>
      <c r="AF117" s="905">
        <v>7895282</v>
      </c>
      <c r="AG117" s="903"/>
      <c r="AH117" s="903"/>
      <c r="AI117" s="903"/>
      <c r="AJ117" s="904"/>
      <c r="AK117" s="905">
        <v>7722318</v>
      </c>
      <c r="AL117" s="903"/>
      <c r="AM117" s="903"/>
      <c r="AN117" s="903"/>
      <c r="AO117" s="904"/>
      <c r="AP117" s="906"/>
      <c r="AQ117" s="907"/>
      <c r="AR117" s="907"/>
      <c r="AS117" s="907"/>
      <c r="AT117" s="908"/>
      <c r="AU117" s="932"/>
      <c r="AV117" s="933"/>
      <c r="AW117" s="933"/>
      <c r="AX117" s="933"/>
      <c r="AY117" s="933"/>
      <c r="AZ117" s="863" t="s">
        <v>439</v>
      </c>
      <c r="BA117" s="864"/>
      <c r="BB117" s="864"/>
      <c r="BC117" s="864"/>
      <c r="BD117" s="864"/>
      <c r="BE117" s="864"/>
      <c r="BF117" s="864"/>
      <c r="BG117" s="864"/>
      <c r="BH117" s="864"/>
      <c r="BI117" s="864"/>
      <c r="BJ117" s="864"/>
      <c r="BK117" s="864"/>
      <c r="BL117" s="864"/>
      <c r="BM117" s="864"/>
      <c r="BN117" s="864"/>
      <c r="BO117" s="864"/>
      <c r="BP117" s="865"/>
      <c r="BQ117" s="816" t="s">
        <v>122</v>
      </c>
      <c r="BR117" s="817"/>
      <c r="BS117" s="817"/>
      <c r="BT117" s="817"/>
      <c r="BU117" s="817"/>
      <c r="BV117" s="817" t="s">
        <v>122</v>
      </c>
      <c r="BW117" s="817"/>
      <c r="BX117" s="817"/>
      <c r="BY117" s="817"/>
      <c r="BZ117" s="817"/>
      <c r="CA117" s="817" t="s">
        <v>122</v>
      </c>
      <c r="CB117" s="817"/>
      <c r="CC117" s="817"/>
      <c r="CD117" s="817"/>
      <c r="CE117" s="817"/>
      <c r="CF117" s="875" t="s">
        <v>122</v>
      </c>
      <c r="CG117" s="876"/>
      <c r="CH117" s="876"/>
      <c r="CI117" s="876"/>
      <c r="CJ117" s="876"/>
      <c r="CK117" s="927"/>
      <c r="CL117" s="821"/>
      <c r="CM117" s="815" t="s">
        <v>440</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122</v>
      </c>
      <c r="DH117" s="780"/>
      <c r="DI117" s="780"/>
      <c r="DJ117" s="780"/>
      <c r="DK117" s="781"/>
      <c r="DL117" s="782" t="s">
        <v>122</v>
      </c>
      <c r="DM117" s="780"/>
      <c r="DN117" s="780"/>
      <c r="DO117" s="780"/>
      <c r="DP117" s="781"/>
      <c r="DQ117" s="782" t="s">
        <v>122</v>
      </c>
      <c r="DR117" s="780"/>
      <c r="DS117" s="780"/>
      <c r="DT117" s="780"/>
      <c r="DU117" s="781"/>
      <c r="DV117" s="824" t="s">
        <v>122</v>
      </c>
      <c r="DW117" s="825"/>
      <c r="DX117" s="825"/>
      <c r="DY117" s="825"/>
      <c r="DZ117" s="826"/>
    </row>
    <row r="118" spans="1:130" s="218" customFormat="1" ht="26.25" customHeight="1" x14ac:dyDescent="0.15">
      <c r="A118" s="895" t="s">
        <v>414</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411</v>
      </c>
      <c r="AB118" s="896"/>
      <c r="AC118" s="896"/>
      <c r="AD118" s="896"/>
      <c r="AE118" s="897"/>
      <c r="AF118" s="898" t="s">
        <v>412</v>
      </c>
      <c r="AG118" s="896"/>
      <c r="AH118" s="896"/>
      <c r="AI118" s="896"/>
      <c r="AJ118" s="897"/>
      <c r="AK118" s="898" t="s">
        <v>294</v>
      </c>
      <c r="AL118" s="896"/>
      <c r="AM118" s="896"/>
      <c r="AN118" s="896"/>
      <c r="AO118" s="897"/>
      <c r="AP118" s="899" t="s">
        <v>413</v>
      </c>
      <c r="AQ118" s="900"/>
      <c r="AR118" s="900"/>
      <c r="AS118" s="900"/>
      <c r="AT118" s="901"/>
      <c r="AU118" s="932"/>
      <c r="AV118" s="933"/>
      <c r="AW118" s="933"/>
      <c r="AX118" s="933"/>
      <c r="AY118" s="933"/>
      <c r="AZ118" s="838" t="s">
        <v>441</v>
      </c>
      <c r="BA118" s="839"/>
      <c r="BB118" s="839"/>
      <c r="BC118" s="839"/>
      <c r="BD118" s="839"/>
      <c r="BE118" s="839"/>
      <c r="BF118" s="839"/>
      <c r="BG118" s="839"/>
      <c r="BH118" s="839"/>
      <c r="BI118" s="839"/>
      <c r="BJ118" s="839"/>
      <c r="BK118" s="839"/>
      <c r="BL118" s="839"/>
      <c r="BM118" s="839"/>
      <c r="BN118" s="839"/>
      <c r="BO118" s="839"/>
      <c r="BP118" s="840"/>
      <c r="BQ118" s="879" t="s">
        <v>122</v>
      </c>
      <c r="BR118" s="845"/>
      <c r="BS118" s="845"/>
      <c r="BT118" s="845"/>
      <c r="BU118" s="845"/>
      <c r="BV118" s="845" t="s">
        <v>122</v>
      </c>
      <c r="BW118" s="845"/>
      <c r="BX118" s="845"/>
      <c r="BY118" s="845"/>
      <c r="BZ118" s="845"/>
      <c r="CA118" s="845" t="s">
        <v>122</v>
      </c>
      <c r="CB118" s="845"/>
      <c r="CC118" s="845"/>
      <c r="CD118" s="845"/>
      <c r="CE118" s="845"/>
      <c r="CF118" s="875" t="s">
        <v>122</v>
      </c>
      <c r="CG118" s="876"/>
      <c r="CH118" s="876"/>
      <c r="CI118" s="876"/>
      <c r="CJ118" s="876"/>
      <c r="CK118" s="927"/>
      <c r="CL118" s="821"/>
      <c r="CM118" s="815" t="s">
        <v>442</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122</v>
      </c>
      <c r="DH118" s="780"/>
      <c r="DI118" s="780"/>
      <c r="DJ118" s="780"/>
      <c r="DK118" s="781"/>
      <c r="DL118" s="782" t="s">
        <v>122</v>
      </c>
      <c r="DM118" s="780"/>
      <c r="DN118" s="780"/>
      <c r="DO118" s="780"/>
      <c r="DP118" s="781"/>
      <c r="DQ118" s="782" t="s">
        <v>122</v>
      </c>
      <c r="DR118" s="780"/>
      <c r="DS118" s="780"/>
      <c r="DT118" s="780"/>
      <c r="DU118" s="781"/>
      <c r="DV118" s="824" t="s">
        <v>122</v>
      </c>
      <c r="DW118" s="825"/>
      <c r="DX118" s="825"/>
      <c r="DY118" s="825"/>
      <c r="DZ118" s="826"/>
    </row>
    <row r="119" spans="1:130" s="218" customFormat="1" ht="26.25" customHeight="1" x14ac:dyDescent="0.15">
      <c r="A119" s="818" t="s">
        <v>417</v>
      </c>
      <c r="B119" s="819"/>
      <c r="C119" s="860" t="s">
        <v>418</v>
      </c>
      <c r="D119" s="808"/>
      <c r="E119" s="808"/>
      <c r="F119" s="808"/>
      <c r="G119" s="808"/>
      <c r="H119" s="808"/>
      <c r="I119" s="808"/>
      <c r="J119" s="808"/>
      <c r="K119" s="808"/>
      <c r="L119" s="808"/>
      <c r="M119" s="808"/>
      <c r="N119" s="808"/>
      <c r="O119" s="808"/>
      <c r="P119" s="808"/>
      <c r="Q119" s="808"/>
      <c r="R119" s="808"/>
      <c r="S119" s="808"/>
      <c r="T119" s="808"/>
      <c r="U119" s="808"/>
      <c r="V119" s="808"/>
      <c r="W119" s="808"/>
      <c r="X119" s="808"/>
      <c r="Y119" s="808"/>
      <c r="Z119" s="809"/>
      <c r="AA119" s="888" t="s">
        <v>122</v>
      </c>
      <c r="AB119" s="889"/>
      <c r="AC119" s="889"/>
      <c r="AD119" s="889"/>
      <c r="AE119" s="890"/>
      <c r="AF119" s="891" t="s">
        <v>122</v>
      </c>
      <c r="AG119" s="889"/>
      <c r="AH119" s="889"/>
      <c r="AI119" s="889"/>
      <c r="AJ119" s="890"/>
      <c r="AK119" s="891" t="s">
        <v>122</v>
      </c>
      <c r="AL119" s="889"/>
      <c r="AM119" s="889"/>
      <c r="AN119" s="889"/>
      <c r="AO119" s="890"/>
      <c r="AP119" s="892" t="s">
        <v>122</v>
      </c>
      <c r="AQ119" s="893"/>
      <c r="AR119" s="893"/>
      <c r="AS119" s="893"/>
      <c r="AT119" s="894"/>
      <c r="AU119" s="934"/>
      <c r="AV119" s="935"/>
      <c r="AW119" s="935"/>
      <c r="AX119" s="935"/>
      <c r="AY119" s="935"/>
      <c r="AZ119" s="239" t="s">
        <v>177</v>
      </c>
      <c r="BA119" s="239"/>
      <c r="BB119" s="239"/>
      <c r="BC119" s="239"/>
      <c r="BD119" s="239"/>
      <c r="BE119" s="239"/>
      <c r="BF119" s="239"/>
      <c r="BG119" s="239"/>
      <c r="BH119" s="239"/>
      <c r="BI119" s="239"/>
      <c r="BJ119" s="239"/>
      <c r="BK119" s="239"/>
      <c r="BL119" s="239"/>
      <c r="BM119" s="239"/>
      <c r="BN119" s="239"/>
      <c r="BO119" s="877" t="s">
        <v>443</v>
      </c>
      <c r="BP119" s="878"/>
      <c r="BQ119" s="879">
        <v>98302188</v>
      </c>
      <c r="BR119" s="845"/>
      <c r="BS119" s="845"/>
      <c r="BT119" s="845"/>
      <c r="BU119" s="845"/>
      <c r="BV119" s="845">
        <v>95428013</v>
      </c>
      <c r="BW119" s="845"/>
      <c r="BX119" s="845"/>
      <c r="BY119" s="845"/>
      <c r="BZ119" s="845"/>
      <c r="CA119" s="845">
        <v>94890668</v>
      </c>
      <c r="CB119" s="845"/>
      <c r="CC119" s="845"/>
      <c r="CD119" s="845"/>
      <c r="CE119" s="845"/>
      <c r="CF119" s="748"/>
      <c r="CG119" s="749"/>
      <c r="CH119" s="749"/>
      <c r="CI119" s="749"/>
      <c r="CJ119" s="834"/>
      <c r="CK119" s="928"/>
      <c r="CL119" s="823"/>
      <c r="CM119" s="838" t="s">
        <v>444</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t="s">
        <v>122</v>
      </c>
      <c r="DH119" s="764"/>
      <c r="DI119" s="764"/>
      <c r="DJ119" s="764"/>
      <c r="DK119" s="765"/>
      <c r="DL119" s="766" t="s">
        <v>122</v>
      </c>
      <c r="DM119" s="764"/>
      <c r="DN119" s="764"/>
      <c r="DO119" s="764"/>
      <c r="DP119" s="765"/>
      <c r="DQ119" s="766" t="s">
        <v>122</v>
      </c>
      <c r="DR119" s="764"/>
      <c r="DS119" s="764"/>
      <c r="DT119" s="764"/>
      <c r="DU119" s="765"/>
      <c r="DV119" s="848" t="s">
        <v>122</v>
      </c>
      <c r="DW119" s="849"/>
      <c r="DX119" s="849"/>
      <c r="DY119" s="849"/>
      <c r="DZ119" s="850"/>
    </row>
    <row r="120" spans="1:130" s="218" customFormat="1" ht="26.25" customHeight="1" x14ac:dyDescent="0.15">
      <c r="A120" s="820"/>
      <c r="B120" s="821"/>
      <c r="C120" s="815" t="s">
        <v>421</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t="s">
        <v>122</v>
      </c>
      <c r="AB120" s="780"/>
      <c r="AC120" s="780"/>
      <c r="AD120" s="780"/>
      <c r="AE120" s="781"/>
      <c r="AF120" s="782" t="s">
        <v>122</v>
      </c>
      <c r="AG120" s="780"/>
      <c r="AH120" s="780"/>
      <c r="AI120" s="780"/>
      <c r="AJ120" s="781"/>
      <c r="AK120" s="782" t="s">
        <v>122</v>
      </c>
      <c r="AL120" s="780"/>
      <c r="AM120" s="780"/>
      <c r="AN120" s="780"/>
      <c r="AO120" s="781"/>
      <c r="AP120" s="824" t="s">
        <v>122</v>
      </c>
      <c r="AQ120" s="825"/>
      <c r="AR120" s="825"/>
      <c r="AS120" s="825"/>
      <c r="AT120" s="826"/>
      <c r="AU120" s="880" t="s">
        <v>445</v>
      </c>
      <c r="AV120" s="881"/>
      <c r="AW120" s="881"/>
      <c r="AX120" s="881"/>
      <c r="AY120" s="882"/>
      <c r="AZ120" s="860" t="s">
        <v>446</v>
      </c>
      <c r="BA120" s="808"/>
      <c r="BB120" s="808"/>
      <c r="BC120" s="808"/>
      <c r="BD120" s="808"/>
      <c r="BE120" s="808"/>
      <c r="BF120" s="808"/>
      <c r="BG120" s="808"/>
      <c r="BH120" s="808"/>
      <c r="BI120" s="808"/>
      <c r="BJ120" s="808"/>
      <c r="BK120" s="808"/>
      <c r="BL120" s="808"/>
      <c r="BM120" s="808"/>
      <c r="BN120" s="808"/>
      <c r="BO120" s="808"/>
      <c r="BP120" s="809"/>
      <c r="BQ120" s="861">
        <v>18945697</v>
      </c>
      <c r="BR120" s="842"/>
      <c r="BS120" s="842"/>
      <c r="BT120" s="842"/>
      <c r="BU120" s="842"/>
      <c r="BV120" s="842">
        <v>18204041</v>
      </c>
      <c r="BW120" s="842"/>
      <c r="BX120" s="842"/>
      <c r="BY120" s="842"/>
      <c r="BZ120" s="842"/>
      <c r="CA120" s="842">
        <v>17166884</v>
      </c>
      <c r="CB120" s="842"/>
      <c r="CC120" s="842"/>
      <c r="CD120" s="842"/>
      <c r="CE120" s="842"/>
      <c r="CF120" s="866">
        <v>65.2</v>
      </c>
      <c r="CG120" s="867"/>
      <c r="CH120" s="867"/>
      <c r="CI120" s="867"/>
      <c r="CJ120" s="867"/>
      <c r="CK120" s="868" t="s">
        <v>447</v>
      </c>
      <c r="CL120" s="852"/>
      <c r="CM120" s="852"/>
      <c r="CN120" s="852"/>
      <c r="CO120" s="853"/>
      <c r="CP120" s="872" t="s">
        <v>396</v>
      </c>
      <c r="CQ120" s="873"/>
      <c r="CR120" s="873"/>
      <c r="CS120" s="873"/>
      <c r="CT120" s="873"/>
      <c r="CU120" s="873"/>
      <c r="CV120" s="873"/>
      <c r="CW120" s="873"/>
      <c r="CX120" s="873"/>
      <c r="CY120" s="873"/>
      <c r="CZ120" s="873"/>
      <c r="DA120" s="873"/>
      <c r="DB120" s="873"/>
      <c r="DC120" s="873"/>
      <c r="DD120" s="873"/>
      <c r="DE120" s="873"/>
      <c r="DF120" s="874"/>
      <c r="DG120" s="861">
        <v>23761542</v>
      </c>
      <c r="DH120" s="842"/>
      <c r="DI120" s="842"/>
      <c r="DJ120" s="842"/>
      <c r="DK120" s="842"/>
      <c r="DL120" s="842">
        <v>24661102</v>
      </c>
      <c r="DM120" s="842"/>
      <c r="DN120" s="842"/>
      <c r="DO120" s="842"/>
      <c r="DP120" s="842"/>
      <c r="DQ120" s="842">
        <v>27006480</v>
      </c>
      <c r="DR120" s="842"/>
      <c r="DS120" s="842"/>
      <c r="DT120" s="842"/>
      <c r="DU120" s="842"/>
      <c r="DV120" s="843">
        <v>102.5</v>
      </c>
      <c r="DW120" s="843"/>
      <c r="DX120" s="843"/>
      <c r="DY120" s="843"/>
      <c r="DZ120" s="844"/>
    </row>
    <row r="121" spans="1:130" s="218" customFormat="1" ht="26.25" customHeight="1" x14ac:dyDescent="0.15">
      <c r="A121" s="820"/>
      <c r="B121" s="821"/>
      <c r="C121" s="863" t="s">
        <v>448</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t="s">
        <v>122</v>
      </c>
      <c r="AB121" s="780"/>
      <c r="AC121" s="780"/>
      <c r="AD121" s="780"/>
      <c r="AE121" s="781"/>
      <c r="AF121" s="782" t="s">
        <v>122</v>
      </c>
      <c r="AG121" s="780"/>
      <c r="AH121" s="780"/>
      <c r="AI121" s="780"/>
      <c r="AJ121" s="781"/>
      <c r="AK121" s="782" t="s">
        <v>122</v>
      </c>
      <c r="AL121" s="780"/>
      <c r="AM121" s="780"/>
      <c r="AN121" s="780"/>
      <c r="AO121" s="781"/>
      <c r="AP121" s="824" t="s">
        <v>122</v>
      </c>
      <c r="AQ121" s="825"/>
      <c r="AR121" s="825"/>
      <c r="AS121" s="825"/>
      <c r="AT121" s="826"/>
      <c r="AU121" s="883"/>
      <c r="AV121" s="884"/>
      <c r="AW121" s="884"/>
      <c r="AX121" s="884"/>
      <c r="AY121" s="885"/>
      <c r="AZ121" s="815" t="s">
        <v>449</v>
      </c>
      <c r="BA121" s="752"/>
      <c r="BB121" s="752"/>
      <c r="BC121" s="752"/>
      <c r="BD121" s="752"/>
      <c r="BE121" s="752"/>
      <c r="BF121" s="752"/>
      <c r="BG121" s="752"/>
      <c r="BH121" s="752"/>
      <c r="BI121" s="752"/>
      <c r="BJ121" s="752"/>
      <c r="BK121" s="752"/>
      <c r="BL121" s="752"/>
      <c r="BM121" s="752"/>
      <c r="BN121" s="752"/>
      <c r="BO121" s="752"/>
      <c r="BP121" s="753"/>
      <c r="BQ121" s="816">
        <v>21687790</v>
      </c>
      <c r="BR121" s="817"/>
      <c r="BS121" s="817"/>
      <c r="BT121" s="817"/>
      <c r="BU121" s="817"/>
      <c r="BV121" s="817">
        <v>22409117</v>
      </c>
      <c r="BW121" s="817"/>
      <c r="BX121" s="817"/>
      <c r="BY121" s="817"/>
      <c r="BZ121" s="817"/>
      <c r="CA121" s="817">
        <v>22553152</v>
      </c>
      <c r="CB121" s="817"/>
      <c r="CC121" s="817"/>
      <c r="CD121" s="817"/>
      <c r="CE121" s="817"/>
      <c r="CF121" s="875">
        <v>85.6</v>
      </c>
      <c r="CG121" s="876"/>
      <c r="CH121" s="876"/>
      <c r="CI121" s="876"/>
      <c r="CJ121" s="876"/>
      <c r="CK121" s="869"/>
      <c r="CL121" s="855"/>
      <c r="CM121" s="855"/>
      <c r="CN121" s="855"/>
      <c r="CO121" s="856"/>
      <c r="CP121" s="835" t="s">
        <v>393</v>
      </c>
      <c r="CQ121" s="836"/>
      <c r="CR121" s="836"/>
      <c r="CS121" s="836"/>
      <c r="CT121" s="836"/>
      <c r="CU121" s="836"/>
      <c r="CV121" s="836"/>
      <c r="CW121" s="836"/>
      <c r="CX121" s="836"/>
      <c r="CY121" s="836"/>
      <c r="CZ121" s="836"/>
      <c r="DA121" s="836"/>
      <c r="DB121" s="836"/>
      <c r="DC121" s="836"/>
      <c r="DD121" s="836"/>
      <c r="DE121" s="836"/>
      <c r="DF121" s="837"/>
      <c r="DG121" s="816">
        <v>6314027</v>
      </c>
      <c r="DH121" s="817"/>
      <c r="DI121" s="817"/>
      <c r="DJ121" s="817"/>
      <c r="DK121" s="817"/>
      <c r="DL121" s="817">
        <v>5661080</v>
      </c>
      <c r="DM121" s="817"/>
      <c r="DN121" s="817"/>
      <c r="DO121" s="817"/>
      <c r="DP121" s="817"/>
      <c r="DQ121" s="817">
        <v>5192482</v>
      </c>
      <c r="DR121" s="817"/>
      <c r="DS121" s="817"/>
      <c r="DT121" s="817"/>
      <c r="DU121" s="817"/>
      <c r="DV121" s="794">
        <v>19.7</v>
      </c>
      <c r="DW121" s="794"/>
      <c r="DX121" s="794"/>
      <c r="DY121" s="794"/>
      <c r="DZ121" s="795"/>
    </row>
    <row r="122" spans="1:130" s="218" customFormat="1" ht="26.25" customHeight="1" x14ac:dyDescent="0.15">
      <c r="A122" s="820"/>
      <c r="B122" s="821"/>
      <c r="C122" s="815" t="s">
        <v>431</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122</v>
      </c>
      <c r="AB122" s="780"/>
      <c r="AC122" s="780"/>
      <c r="AD122" s="780"/>
      <c r="AE122" s="781"/>
      <c r="AF122" s="782" t="s">
        <v>122</v>
      </c>
      <c r="AG122" s="780"/>
      <c r="AH122" s="780"/>
      <c r="AI122" s="780"/>
      <c r="AJ122" s="781"/>
      <c r="AK122" s="782" t="s">
        <v>122</v>
      </c>
      <c r="AL122" s="780"/>
      <c r="AM122" s="780"/>
      <c r="AN122" s="780"/>
      <c r="AO122" s="781"/>
      <c r="AP122" s="824" t="s">
        <v>122</v>
      </c>
      <c r="AQ122" s="825"/>
      <c r="AR122" s="825"/>
      <c r="AS122" s="825"/>
      <c r="AT122" s="826"/>
      <c r="AU122" s="883"/>
      <c r="AV122" s="884"/>
      <c r="AW122" s="884"/>
      <c r="AX122" s="884"/>
      <c r="AY122" s="885"/>
      <c r="AZ122" s="838" t="s">
        <v>450</v>
      </c>
      <c r="BA122" s="839"/>
      <c r="BB122" s="839"/>
      <c r="BC122" s="839"/>
      <c r="BD122" s="839"/>
      <c r="BE122" s="839"/>
      <c r="BF122" s="839"/>
      <c r="BG122" s="839"/>
      <c r="BH122" s="839"/>
      <c r="BI122" s="839"/>
      <c r="BJ122" s="839"/>
      <c r="BK122" s="839"/>
      <c r="BL122" s="839"/>
      <c r="BM122" s="839"/>
      <c r="BN122" s="839"/>
      <c r="BO122" s="839"/>
      <c r="BP122" s="840"/>
      <c r="BQ122" s="879">
        <v>62022824</v>
      </c>
      <c r="BR122" s="845"/>
      <c r="BS122" s="845"/>
      <c r="BT122" s="845"/>
      <c r="BU122" s="845"/>
      <c r="BV122" s="845">
        <v>59261411</v>
      </c>
      <c r="BW122" s="845"/>
      <c r="BX122" s="845"/>
      <c r="BY122" s="845"/>
      <c r="BZ122" s="845"/>
      <c r="CA122" s="845">
        <v>56890158</v>
      </c>
      <c r="CB122" s="845"/>
      <c r="CC122" s="845"/>
      <c r="CD122" s="845"/>
      <c r="CE122" s="845"/>
      <c r="CF122" s="846">
        <v>216</v>
      </c>
      <c r="CG122" s="847"/>
      <c r="CH122" s="847"/>
      <c r="CI122" s="847"/>
      <c r="CJ122" s="847"/>
      <c r="CK122" s="869"/>
      <c r="CL122" s="855"/>
      <c r="CM122" s="855"/>
      <c r="CN122" s="855"/>
      <c r="CO122" s="856"/>
      <c r="CP122" s="835" t="s">
        <v>395</v>
      </c>
      <c r="CQ122" s="836"/>
      <c r="CR122" s="836"/>
      <c r="CS122" s="836"/>
      <c r="CT122" s="836"/>
      <c r="CU122" s="836"/>
      <c r="CV122" s="836"/>
      <c r="CW122" s="836"/>
      <c r="CX122" s="836"/>
      <c r="CY122" s="836"/>
      <c r="CZ122" s="836"/>
      <c r="DA122" s="836"/>
      <c r="DB122" s="836"/>
      <c r="DC122" s="836"/>
      <c r="DD122" s="836"/>
      <c r="DE122" s="836"/>
      <c r="DF122" s="837"/>
      <c r="DG122" s="816">
        <v>480268</v>
      </c>
      <c r="DH122" s="817"/>
      <c r="DI122" s="817"/>
      <c r="DJ122" s="817"/>
      <c r="DK122" s="817"/>
      <c r="DL122" s="817">
        <v>481361</v>
      </c>
      <c r="DM122" s="817"/>
      <c r="DN122" s="817"/>
      <c r="DO122" s="817"/>
      <c r="DP122" s="817"/>
      <c r="DQ122" s="817">
        <v>490855</v>
      </c>
      <c r="DR122" s="817"/>
      <c r="DS122" s="817"/>
      <c r="DT122" s="817"/>
      <c r="DU122" s="817"/>
      <c r="DV122" s="794">
        <v>1.9</v>
      </c>
      <c r="DW122" s="794"/>
      <c r="DX122" s="794"/>
      <c r="DY122" s="794"/>
      <c r="DZ122" s="795"/>
    </row>
    <row r="123" spans="1:130" s="218" customFormat="1" ht="26.25" customHeight="1" x14ac:dyDescent="0.15">
      <c r="A123" s="820"/>
      <c r="B123" s="821"/>
      <c r="C123" s="815" t="s">
        <v>437</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t="s">
        <v>122</v>
      </c>
      <c r="AB123" s="780"/>
      <c r="AC123" s="780"/>
      <c r="AD123" s="780"/>
      <c r="AE123" s="781"/>
      <c r="AF123" s="782" t="s">
        <v>122</v>
      </c>
      <c r="AG123" s="780"/>
      <c r="AH123" s="780"/>
      <c r="AI123" s="780"/>
      <c r="AJ123" s="781"/>
      <c r="AK123" s="782" t="s">
        <v>122</v>
      </c>
      <c r="AL123" s="780"/>
      <c r="AM123" s="780"/>
      <c r="AN123" s="780"/>
      <c r="AO123" s="781"/>
      <c r="AP123" s="824" t="s">
        <v>122</v>
      </c>
      <c r="AQ123" s="825"/>
      <c r="AR123" s="825"/>
      <c r="AS123" s="825"/>
      <c r="AT123" s="826"/>
      <c r="AU123" s="886"/>
      <c r="AV123" s="887"/>
      <c r="AW123" s="887"/>
      <c r="AX123" s="887"/>
      <c r="AY123" s="887"/>
      <c r="AZ123" s="239" t="s">
        <v>177</v>
      </c>
      <c r="BA123" s="239"/>
      <c r="BB123" s="239"/>
      <c r="BC123" s="239"/>
      <c r="BD123" s="239"/>
      <c r="BE123" s="239"/>
      <c r="BF123" s="239"/>
      <c r="BG123" s="239"/>
      <c r="BH123" s="239"/>
      <c r="BI123" s="239"/>
      <c r="BJ123" s="239"/>
      <c r="BK123" s="239"/>
      <c r="BL123" s="239"/>
      <c r="BM123" s="239"/>
      <c r="BN123" s="239"/>
      <c r="BO123" s="877" t="s">
        <v>451</v>
      </c>
      <c r="BP123" s="878"/>
      <c r="BQ123" s="832">
        <v>102656311</v>
      </c>
      <c r="BR123" s="833"/>
      <c r="BS123" s="833"/>
      <c r="BT123" s="833"/>
      <c r="BU123" s="833"/>
      <c r="BV123" s="833">
        <v>99874569</v>
      </c>
      <c r="BW123" s="833"/>
      <c r="BX123" s="833"/>
      <c r="BY123" s="833"/>
      <c r="BZ123" s="833"/>
      <c r="CA123" s="833">
        <v>96610194</v>
      </c>
      <c r="CB123" s="833"/>
      <c r="CC123" s="833"/>
      <c r="CD123" s="833"/>
      <c r="CE123" s="833"/>
      <c r="CF123" s="748"/>
      <c r="CG123" s="749"/>
      <c r="CH123" s="749"/>
      <c r="CI123" s="749"/>
      <c r="CJ123" s="834"/>
      <c r="CK123" s="869"/>
      <c r="CL123" s="855"/>
      <c r="CM123" s="855"/>
      <c r="CN123" s="855"/>
      <c r="CO123" s="856"/>
      <c r="CP123" s="835" t="s">
        <v>452</v>
      </c>
      <c r="CQ123" s="836"/>
      <c r="CR123" s="836"/>
      <c r="CS123" s="836"/>
      <c r="CT123" s="836"/>
      <c r="CU123" s="836"/>
      <c r="CV123" s="836"/>
      <c r="CW123" s="836"/>
      <c r="CX123" s="836"/>
      <c r="CY123" s="836"/>
      <c r="CZ123" s="836"/>
      <c r="DA123" s="836"/>
      <c r="DB123" s="836"/>
      <c r="DC123" s="836"/>
      <c r="DD123" s="836"/>
      <c r="DE123" s="836"/>
      <c r="DF123" s="837"/>
      <c r="DG123" s="779" t="s">
        <v>122</v>
      </c>
      <c r="DH123" s="780"/>
      <c r="DI123" s="780"/>
      <c r="DJ123" s="780"/>
      <c r="DK123" s="781"/>
      <c r="DL123" s="782" t="s">
        <v>122</v>
      </c>
      <c r="DM123" s="780"/>
      <c r="DN123" s="780"/>
      <c r="DO123" s="780"/>
      <c r="DP123" s="781"/>
      <c r="DQ123" s="782" t="s">
        <v>122</v>
      </c>
      <c r="DR123" s="780"/>
      <c r="DS123" s="780"/>
      <c r="DT123" s="780"/>
      <c r="DU123" s="781"/>
      <c r="DV123" s="824" t="s">
        <v>122</v>
      </c>
      <c r="DW123" s="825"/>
      <c r="DX123" s="825"/>
      <c r="DY123" s="825"/>
      <c r="DZ123" s="826"/>
    </row>
    <row r="124" spans="1:130" s="218" customFormat="1" ht="26.25" customHeight="1" thickBot="1" x14ac:dyDescent="0.2">
      <c r="A124" s="820"/>
      <c r="B124" s="821"/>
      <c r="C124" s="815" t="s">
        <v>440</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122</v>
      </c>
      <c r="AB124" s="780"/>
      <c r="AC124" s="780"/>
      <c r="AD124" s="780"/>
      <c r="AE124" s="781"/>
      <c r="AF124" s="782" t="s">
        <v>122</v>
      </c>
      <c r="AG124" s="780"/>
      <c r="AH124" s="780"/>
      <c r="AI124" s="780"/>
      <c r="AJ124" s="781"/>
      <c r="AK124" s="782" t="s">
        <v>122</v>
      </c>
      <c r="AL124" s="780"/>
      <c r="AM124" s="780"/>
      <c r="AN124" s="780"/>
      <c r="AO124" s="781"/>
      <c r="AP124" s="824" t="s">
        <v>122</v>
      </c>
      <c r="AQ124" s="825"/>
      <c r="AR124" s="825"/>
      <c r="AS124" s="825"/>
      <c r="AT124" s="826"/>
      <c r="AU124" s="827" t="s">
        <v>453</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t="s">
        <v>122</v>
      </c>
      <c r="BR124" s="831"/>
      <c r="BS124" s="831"/>
      <c r="BT124" s="831"/>
      <c r="BU124" s="831"/>
      <c r="BV124" s="831" t="s">
        <v>122</v>
      </c>
      <c r="BW124" s="831"/>
      <c r="BX124" s="831"/>
      <c r="BY124" s="831"/>
      <c r="BZ124" s="831"/>
      <c r="CA124" s="831" t="s">
        <v>122</v>
      </c>
      <c r="CB124" s="831"/>
      <c r="CC124" s="831"/>
      <c r="CD124" s="831"/>
      <c r="CE124" s="831"/>
      <c r="CF124" s="726"/>
      <c r="CG124" s="727"/>
      <c r="CH124" s="727"/>
      <c r="CI124" s="727"/>
      <c r="CJ124" s="862"/>
      <c r="CK124" s="870"/>
      <c r="CL124" s="870"/>
      <c r="CM124" s="870"/>
      <c r="CN124" s="870"/>
      <c r="CO124" s="871"/>
      <c r="CP124" s="835" t="s">
        <v>454</v>
      </c>
      <c r="CQ124" s="836"/>
      <c r="CR124" s="836"/>
      <c r="CS124" s="836"/>
      <c r="CT124" s="836"/>
      <c r="CU124" s="836"/>
      <c r="CV124" s="836"/>
      <c r="CW124" s="836"/>
      <c r="CX124" s="836"/>
      <c r="CY124" s="836"/>
      <c r="CZ124" s="836"/>
      <c r="DA124" s="836"/>
      <c r="DB124" s="836"/>
      <c r="DC124" s="836"/>
      <c r="DD124" s="836"/>
      <c r="DE124" s="836"/>
      <c r="DF124" s="837"/>
      <c r="DG124" s="763" t="s">
        <v>122</v>
      </c>
      <c r="DH124" s="764"/>
      <c r="DI124" s="764"/>
      <c r="DJ124" s="764"/>
      <c r="DK124" s="765"/>
      <c r="DL124" s="766" t="s">
        <v>122</v>
      </c>
      <c r="DM124" s="764"/>
      <c r="DN124" s="764"/>
      <c r="DO124" s="764"/>
      <c r="DP124" s="765"/>
      <c r="DQ124" s="766" t="s">
        <v>122</v>
      </c>
      <c r="DR124" s="764"/>
      <c r="DS124" s="764"/>
      <c r="DT124" s="764"/>
      <c r="DU124" s="765"/>
      <c r="DV124" s="848" t="s">
        <v>122</v>
      </c>
      <c r="DW124" s="849"/>
      <c r="DX124" s="849"/>
      <c r="DY124" s="849"/>
      <c r="DZ124" s="850"/>
    </row>
    <row r="125" spans="1:130" s="218" customFormat="1" ht="26.25" customHeight="1" x14ac:dyDescent="0.15">
      <c r="A125" s="820"/>
      <c r="B125" s="821"/>
      <c r="C125" s="815" t="s">
        <v>442</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122</v>
      </c>
      <c r="AB125" s="780"/>
      <c r="AC125" s="780"/>
      <c r="AD125" s="780"/>
      <c r="AE125" s="781"/>
      <c r="AF125" s="782" t="s">
        <v>122</v>
      </c>
      <c r="AG125" s="780"/>
      <c r="AH125" s="780"/>
      <c r="AI125" s="780"/>
      <c r="AJ125" s="781"/>
      <c r="AK125" s="782" t="s">
        <v>122</v>
      </c>
      <c r="AL125" s="780"/>
      <c r="AM125" s="780"/>
      <c r="AN125" s="780"/>
      <c r="AO125" s="781"/>
      <c r="AP125" s="824" t="s">
        <v>122</v>
      </c>
      <c r="AQ125" s="825"/>
      <c r="AR125" s="825"/>
      <c r="AS125" s="825"/>
      <c r="AT125" s="826"/>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851" t="s">
        <v>455</v>
      </c>
      <c r="CL125" s="852"/>
      <c r="CM125" s="852"/>
      <c r="CN125" s="852"/>
      <c r="CO125" s="853"/>
      <c r="CP125" s="860" t="s">
        <v>456</v>
      </c>
      <c r="CQ125" s="808"/>
      <c r="CR125" s="808"/>
      <c r="CS125" s="808"/>
      <c r="CT125" s="808"/>
      <c r="CU125" s="808"/>
      <c r="CV125" s="808"/>
      <c r="CW125" s="808"/>
      <c r="CX125" s="808"/>
      <c r="CY125" s="808"/>
      <c r="CZ125" s="808"/>
      <c r="DA125" s="808"/>
      <c r="DB125" s="808"/>
      <c r="DC125" s="808"/>
      <c r="DD125" s="808"/>
      <c r="DE125" s="808"/>
      <c r="DF125" s="809"/>
      <c r="DG125" s="861" t="s">
        <v>122</v>
      </c>
      <c r="DH125" s="842"/>
      <c r="DI125" s="842"/>
      <c r="DJ125" s="842"/>
      <c r="DK125" s="842"/>
      <c r="DL125" s="842" t="s">
        <v>122</v>
      </c>
      <c r="DM125" s="842"/>
      <c r="DN125" s="842"/>
      <c r="DO125" s="842"/>
      <c r="DP125" s="842"/>
      <c r="DQ125" s="842" t="s">
        <v>122</v>
      </c>
      <c r="DR125" s="842"/>
      <c r="DS125" s="842"/>
      <c r="DT125" s="842"/>
      <c r="DU125" s="842"/>
      <c r="DV125" s="843" t="s">
        <v>122</v>
      </c>
      <c r="DW125" s="843"/>
      <c r="DX125" s="843"/>
      <c r="DY125" s="843"/>
      <c r="DZ125" s="844"/>
    </row>
    <row r="126" spans="1:130" s="218" customFormat="1" ht="26.25" customHeight="1" thickBot="1" x14ac:dyDescent="0.2">
      <c r="A126" s="820"/>
      <c r="B126" s="821"/>
      <c r="C126" s="815" t="s">
        <v>444</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t="s">
        <v>122</v>
      </c>
      <c r="AB126" s="780"/>
      <c r="AC126" s="780"/>
      <c r="AD126" s="780"/>
      <c r="AE126" s="781"/>
      <c r="AF126" s="782" t="s">
        <v>122</v>
      </c>
      <c r="AG126" s="780"/>
      <c r="AH126" s="780"/>
      <c r="AI126" s="780"/>
      <c r="AJ126" s="781"/>
      <c r="AK126" s="782" t="s">
        <v>122</v>
      </c>
      <c r="AL126" s="780"/>
      <c r="AM126" s="780"/>
      <c r="AN126" s="780"/>
      <c r="AO126" s="781"/>
      <c r="AP126" s="824" t="s">
        <v>122</v>
      </c>
      <c r="AQ126" s="825"/>
      <c r="AR126" s="825"/>
      <c r="AS126" s="825"/>
      <c r="AT126" s="826"/>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854"/>
      <c r="CL126" s="855"/>
      <c r="CM126" s="855"/>
      <c r="CN126" s="855"/>
      <c r="CO126" s="856"/>
      <c r="CP126" s="815" t="s">
        <v>457</v>
      </c>
      <c r="CQ126" s="752"/>
      <c r="CR126" s="752"/>
      <c r="CS126" s="752"/>
      <c r="CT126" s="752"/>
      <c r="CU126" s="752"/>
      <c r="CV126" s="752"/>
      <c r="CW126" s="752"/>
      <c r="CX126" s="752"/>
      <c r="CY126" s="752"/>
      <c r="CZ126" s="752"/>
      <c r="DA126" s="752"/>
      <c r="DB126" s="752"/>
      <c r="DC126" s="752"/>
      <c r="DD126" s="752"/>
      <c r="DE126" s="752"/>
      <c r="DF126" s="753"/>
      <c r="DG126" s="816" t="s">
        <v>122</v>
      </c>
      <c r="DH126" s="817"/>
      <c r="DI126" s="817"/>
      <c r="DJ126" s="817"/>
      <c r="DK126" s="817"/>
      <c r="DL126" s="817" t="s">
        <v>122</v>
      </c>
      <c r="DM126" s="817"/>
      <c r="DN126" s="817"/>
      <c r="DO126" s="817"/>
      <c r="DP126" s="817"/>
      <c r="DQ126" s="817" t="s">
        <v>122</v>
      </c>
      <c r="DR126" s="817"/>
      <c r="DS126" s="817"/>
      <c r="DT126" s="817"/>
      <c r="DU126" s="817"/>
      <c r="DV126" s="794" t="s">
        <v>122</v>
      </c>
      <c r="DW126" s="794"/>
      <c r="DX126" s="794"/>
      <c r="DY126" s="794"/>
      <c r="DZ126" s="795"/>
    </row>
    <row r="127" spans="1:130" s="218" customFormat="1" ht="26.25" customHeight="1" x14ac:dyDescent="0.15">
      <c r="A127" s="822"/>
      <c r="B127" s="823"/>
      <c r="C127" s="838" t="s">
        <v>458</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t="s">
        <v>122</v>
      </c>
      <c r="AB127" s="780"/>
      <c r="AC127" s="780"/>
      <c r="AD127" s="780"/>
      <c r="AE127" s="781"/>
      <c r="AF127" s="782" t="s">
        <v>122</v>
      </c>
      <c r="AG127" s="780"/>
      <c r="AH127" s="780"/>
      <c r="AI127" s="780"/>
      <c r="AJ127" s="781"/>
      <c r="AK127" s="782" t="s">
        <v>122</v>
      </c>
      <c r="AL127" s="780"/>
      <c r="AM127" s="780"/>
      <c r="AN127" s="780"/>
      <c r="AO127" s="781"/>
      <c r="AP127" s="824" t="s">
        <v>122</v>
      </c>
      <c r="AQ127" s="825"/>
      <c r="AR127" s="825"/>
      <c r="AS127" s="825"/>
      <c r="AT127" s="826"/>
      <c r="AU127" s="220"/>
      <c r="AV127" s="220"/>
      <c r="AW127" s="220"/>
      <c r="AX127" s="841" t="s">
        <v>459</v>
      </c>
      <c r="AY127" s="812"/>
      <c r="AZ127" s="812"/>
      <c r="BA127" s="812"/>
      <c r="BB127" s="812"/>
      <c r="BC127" s="812"/>
      <c r="BD127" s="812"/>
      <c r="BE127" s="813"/>
      <c r="BF127" s="811" t="s">
        <v>460</v>
      </c>
      <c r="BG127" s="812"/>
      <c r="BH127" s="812"/>
      <c r="BI127" s="812"/>
      <c r="BJ127" s="812"/>
      <c r="BK127" s="812"/>
      <c r="BL127" s="813"/>
      <c r="BM127" s="811" t="s">
        <v>461</v>
      </c>
      <c r="BN127" s="812"/>
      <c r="BO127" s="812"/>
      <c r="BP127" s="812"/>
      <c r="BQ127" s="812"/>
      <c r="BR127" s="812"/>
      <c r="BS127" s="813"/>
      <c r="BT127" s="811" t="s">
        <v>462</v>
      </c>
      <c r="BU127" s="812"/>
      <c r="BV127" s="812"/>
      <c r="BW127" s="812"/>
      <c r="BX127" s="812"/>
      <c r="BY127" s="812"/>
      <c r="BZ127" s="814"/>
      <c r="CA127" s="220"/>
      <c r="CB127" s="220"/>
      <c r="CC127" s="220"/>
      <c r="CD127" s="243"/>
      <c r="CE127" s="243"/>
      <c r="CF127" s="243"/>
      <c r="CG127" s="220"/>
      <c r="CH127" s="220"/>
      <c r="CI127" s="220"/>
      <c r="CJ127" s="242"/>
      <c r="CK127" s="854"/>
      <c r="CL127" s="855"/>
      <c r="CM127" s="855"/>
      <c r="CN127" s="855"/>
      <c r="CO127" s="856"/>
      <c r="CP127" s="815" t="s">
        <v>463</v>
      </c>
      <c r="CQ127" s="752"/>
      <c r="CR127" s="752"/>
      <c r="CS127" s="752"/>
      <c r="CT127" s="752"/>
      <c r="CU127" s="752"/>
      <c r="CV127" s="752"/>
      <c r="CW127" s="752"/>
      <c r="CX127" s="752"/>
      <c r="CY127" s="752"/>
      <c r="CZ127" s="752"/>
      <c r="DA127" s="752"/>
      <c r="DB127" s="752"/>
      <c r="DC127" s="752"/>
      <c r="DD127" s="752"/>
      <c r="DE127" s="752"/>
      <c r="DF127" s="753"/>
      <c r="DG127" s="816" t="s">
        <v>122</v>
      </c>
      <c r="DH127" s="817"/>
      <c r="DI127" s="817"/>
      <c r="DJ127" s="817"/>
      <c r="DK127" s="817"/>
      <c r="DL127" s="817" t="s">
        <v>122</v>
      </c>
      <c r="DM127" s="817"/>
      <c r="DN127" s="817"/>
      <c r="DO127" s="817"/>
      <c r="DP127" s="817"/>
      <c r="DQ127" s="817" t="s">
        <v>122</v>
      </c>
      <c r="DR127" s="817"/>
      <c r="DS127" s="817"/>
      <c r="DT127" s="817"/>
      <c r="DU127" s="817"/>
      <c r="DV127" s="794" t="s">
        <v>122</v>
      </c>
      <c r="DW127" s="794"/>
      <c r="DX127" s="794"/>
      <c r="DY127" s="794"/>
      <c r="DZ127" s="795"/>
    </row>
    <row r="128" spans="1:130" s="218" customFormat="1" ht="26.25" customHeight="1" thickBot="1" x14ac:dyDescent="0.2">
      <c r="A128" s="796" t="s">
        <v>464</v>
      </c>
      <c r="B128" s="797"/>
      <c r="C128" s="797"/>
      <c r="D128" s="797"/>
      <c r="E128" s="797"/>
      <c r="F128" s="797"/>
      <c r="G128" s="797"/>
      <c r="H128" s="797"/>
      <c r="I128" s="797"/>
      <c r="J128" s="797"/>
      <c r="K128" s="797"/>
      <c r="L128" s="797"/>
      <c r="M128" s="797"/>
      <c r="N128" s="797"/>
      <c r="O128" s="797"/>
      <c r="P128" s="797"/>
      <c r="Q128" s="797"/>
      <c r="R128" s="797"/>
      <c r="S128" s="797"/>
      <c r="T128" s="797"/>
      <c r="U128" s="797"/>
      <c r="V128" s="797"/>
      <c r="W128" s="798" t="s">
        <v>465</v>
      </c>
      <c r="X128" s="798"/>
      <c r="Y128" s="798"/>
      <c r="Z128" s="799"/>
      <c r="AA128" s="800">
        <v>1000402</v>
      </c>
      <c r="AB128" s="801"/>
      <c r="AC128" s="801"/>
      <c r="AD128" s="801"/>
      <c r="AE128" s="802"/>
      <c r="AF128" s="803">
        <v>997400</v>
      </c>
      <c r="AG128" s="801"/>
      <c r="AH128" s="801"/>
      <c r="AI128" s="801"/>
      <c r="AJ128" s="802"/>
      <c r="AK128" s="803">
        <v>1177757</v>
      </c>
      <c r="AL128" s="801"/>
      <c r="AM128" s="801"/>
      <c r="AN128" s="801"/>
      <c r="AO128" s="802"/>
      <c r="AP128" s="804"/>
      <c r="AQ128" s="805"/>
      <c r="AR128" s="805"/>
      <c r="AS128" s="805"/>
      <c r="AT128" s="806"/>
      <c r="AU128" s="220"/>
      <c r="AV128" s="220"/>
      <c r="AW128" s="220"/>
      <c r="AX128" s="807" t="s">
        <v>466</v>
      </c>
      <c r="AY128" s="808"/>
      <c r="AZ128" s="808"/>
      <c r="BA128" s="808"/>
      <c r="BB128" s="808"/>
      <c r="BC128" s="808"/>
      <c r="BD128" s="808"/>
      <c r="BE128" s="809"/>
      <c r="BF128" s="786" t="s">
        <v>122</v>
      </c>
      <c r="BG128" s="787"/>
      <c r="BH128" s="787"/>
      <c r="BI128" s="787"/>
      <c r="BJ128" s="787"/>
      <c r="BK128" s="787"/>
      <c r="BL128" s="810"/>
      <c r="BM128" s="786">
        <v>11.74</v>
      </c>
      <c r="BN128" s="787"/>
      <c r="BO128" s="787"/>
      <c r="BP128" s="787"/>
      <c r="BQ128" s="787"/>
      <c r="BR128" s="787"/>
      <c r="BS128" s="810"/>
      <c r="BT128" s="786">
        <v>20</v>
      </c>
      <c r="BU128" s="787"/>
      <c r="BV128" s="787"/>
      <c r="BW128" s="787"/>
      <c r="BX128" s="787"/>
      <c r="BY128" s="787"/>
      <c r="BZ128" s="788"/>
      <c r="CA128" s="243"/>
      <c r="CB128" s="243"/>
      <c r="CC128" s="243"/>
      <c r="CD128" s="243"/>
      <c r="CE128" s="243"/>
      <c r="CF128" s="243"/>
      <c r="CG128" s="220"/>
      <c r="CH128" s="220"/>
      <c r="CI128" s="220"/>
      <c r="CJ128" s="242"/>
      <c r="CK128" s="857"/>
      <c r="CL128" s="858"/>
      <c r="CM128" s="858"/>
      <c r="CN128" s="858"/>
      <c r="CO128" s="859"/>
      <c r="CP128" s="789" t="s">
        <v>467</v>
      </c>
      <c r="CQ128" s="730"/>
      <c r="CR128" s="730"/>
      <c r="CS128" s="730"/>
      <c r="CT128" s="730"/>
      <c r="CU128" s="730"/>
      <c r="CV128" s="730"/>
      <c r="CW128" s="730"/>
      <c r="CX128" s="730"/>
      <c r="CY128" s="730"/>
      <c r="CZ128" s="730"/>
      <c r="DA128" s="730"/>
      <c r="DB128" s="730"/>
      <c r="DC128" s="730"/>
      <c r="DD128" s="730"/>
      <c r="DE128" s="730"/>
      <c r="DF128" s="731"/>
      <c r="DG128" s="790" t="s">
        <v>122</v>
      </c>
      <c r="DH128" s="791"/>
      <c r="DI128" s="791"/>
      <c r="DJ128" s="791"/>
      <c r="DK128" s="791"/>
      <c r="DL128" s="791" t="s">
        <v>122</v>
      </c>
      <c r="DM128" s="791"/>
      <c r="DN128" s="791"/>
      <c r="DO128" s="791"/>
      <c r="DP128" s="791"/>
      <c r="DQ128" s="791" t="s">
        <v>122</v>
      </c>
      <c r="DR128" s="791"/>
      <c r="DS128" s="791"/>
      <c r="DT128" s="791"/>
      <c r="DU128" s="791"/>
      <c r="DV128" s="792" t="s">
        <v>122</v>
      </c>
      <c r="DW128" s="792"/>
      <c r="DX128" s="792"/>
      <c r="DY128" s="792"/>
      <c r="DZ128" s="793"/>
    </row>
    <row r="129" spans="1:131" s="218" customFormat="1" ht="26.25" customHeight="1" x14ac:dyDescent="0.15">
      <c r="A129" s="774" t="s">
        <v>102</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468</v>
      </c>
      <c r="X129" s="777"/>
      <c r="Y129" s="777"/>
      <c r="Z129" s="778"/>
      <c r="AA129" s="779">
        <v>30686666</v>
      </c>
      <c r="AB129" s="780"/>
      <c r="AC129" s="780"/>
      <c r="AD129" s="780"/>
      <c r="AE129" s="781"/>
      <c r="AF129" s="782">
        <v>31213487</v>
      </c>
      <c r="AG129" s="780"/>
      <c r="AH129" s="780"/>
      <c r="AI129" s="780"/>
      <c r="AJ129" s="781"/>
      <c r="AK129" s="782">
        <v>31447643</v>
      </c>
      <c r="AL129" s="780"/>
      <c r="AM129" s="780"/>
      <c r="AN129" s="780"/>
      <c r="AO129" s="781"/>
      <c r="AP129" s="783"/>
      <c r="AQ129" s="784"/>
      <c r="AR129" s="784"/>
      <c r="AS129" s="784"/>
      <c r="AT129" s="785"/>
      <c r="AU129" s="221"/>
      <c r="AV129" s="221"/>
      <c r="AW129" s="221"/>
      <c r="AX129" s="751" t="s">
        <v>469</v>
      </c>
      <c r="AY129" s="752"/>
      <c r="AZ129" s="752"/>
      <c r="BA129" s="752"/>
      <c r="BB129" s="752"/>
      <c r="BC129" s="752"/>
      <c r="BD129" s="752"/>
      <c r="BE129" s="753"/>
      <c r="BF129" s="770" t="s">
        <v>122</v>
      </c>
      <c r="BG129" s="771"/>
      <c r="BH129" s="771"/>
      <c r="BI129" s="771"/>
      <c r="BJ129" s="771"/>
      <c r="BK129" s="771"/>
      <c r="BL129" s="772"/>
      <c r="BM129" s="770">
        <v>16.739999999999998</v>
      </c>
      <c r="BN129" s="771"/>
      <c r="BO129" s="771"/>
      <c r="BP129" s="771"/>
      <c r="BQ129" s="771"/>
      <c r="BR129" s="771"/>
      <c r="BS129" s="772"/>
      <c r="BT129" s="770">
        <v>30</v>
      </c>
      <c r="BU129" s="771"/>
      <c r="BV129" s="771"/>
      <c r="BW129" s="771"/>
      <c r="BX129" s="771"/>
      <c r="BY129" s="771"/>
      <c r="BZ129" s="773"/>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15">
      <c r="A130" s="774" t="s">
        <v>470</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471</v>
      </c>
      <c r="X130" s="777"/>
      <c r="Y130" s="777"/>
      <c r="Z130" s="778"/>
      <c r="AA130" s="779">
        <v>5311810</v>
      </c>
      <c r="AB130" s="780"/>
      <c r="AC130" s="780"/>
      <c r="AD130" s="780"/>
      <c r="AE130" s="781"/>
      <c r="AF130" s="782">
        <v>5208980</v>
      </c>
      <c r="AG130" s="780"/>
      <c r="AH130" s="780"/>
      <c r="AI130" s="780"/>
      <c r="AJ130" s="781"/>
      <c r="AK130" s="782">
        <v>5112701</v>
      </c>
      <c r="AL130" s="780"/>
      <c r="AM130" s="780"/>
      <c r="AN130" s="780"/>
      <c r="AO130" s="781"/>
      <c r="AP130" s="783"/>
      <c r="AQ130" s="784"/>
      <c r="AR130" s="784"/>
      <c r="AS130" s="784"/>
      <c r="AT130" s="785"/>
      <c r="AU130" s="221"/>
      <c r="AV130" s="221"/>
      <c r="AW130" s="221"/>
      <c r="AX130" s="751" t="s">
        <v>472</v>
      </c>
      <c r="AY130" s="752"/>
      <c r="AZ130" s="752"/>
      <c r="BA130" s="752"/>
      <c r="BB130" s="752"/>
      <c r="BC130" s="752"/>
      <c r="BD130" s="752"/>
      <c r="BE130" s="753"/>
      <c r="BF130" s="754">
        <v>5.8</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473</v>
      </c>
      <c r="X131" s="761"/>
      <c r="Y131" s="761"/>
      <c r="Z131" s="762"/>
      <c r="AA131" s="763">
        <v>25374856</v>
      </c>
      <c r="AB131" s="764"/>
      <c r="AC131" s="764"/>
      <c r="AD131" s="764"/>
      <c r="AE131" s="765"/>
      <c r="AF131" s="766">
        <v>26004507</v>
      </c>
      <c r="AG131" s="764"/>
      <c r="AH131" s="764"/>
      <c r="AI131" s="764"/>
      <c r="AJ131" s="765"/>
      <c r="AK131" s="766">
        <v>26334942</v>
      </c>
      <c r="AL131" s="764"/>
      <c r="AM131" s="764"/>
      <c r="AN131" s="764"/>
      <c r="AO131" s="765"/>
      <c r="AP131" s="767"/>
      <c r="AQ131" s="768"/>
      <c r="AR131" s="768"/>
      <c r="AS131" s="768"/>
      <c r="AT131" s="769"/>
      <c r="AU131" s="221"/>
      <c r="AV131" s="221"/>
      <c r="AW131" s="221"/>
      <c r="AX131" s="729" t="s">
        <v>474</v>
      </c>
      <c r="AY131" s="730"/>
      <c r="AZ131" s="730"/>
      <c r="BA131" s="730"/>
      <c r="BB131" s="730"/>
      <c r="BC131" s="730"/>
      <c r="BD131" s="730"/>
      <c r="BE131" s="731"/>
      <c r="BF131" s="732" t="s">
        <v>122</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15">
      <c r="A132" s="738" t="s">
        <v>475</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476</v>
      </c>
      <c r="W132" s="742"/>
      <c r="X132" s="742"/>
      <c r="Y132" s="742"/>
      <c r="Z132" s="743"/>
      <c r="AA132" s="744">
        <v>5.5838125999999999</v>
      </c>
      <c r="AB132" s="745"/>
      <c r="AC132" s="745"/>
      <c r="AD132" s="745"/>
      <c r="AE132" s="746"/>
      <c r="AF132" s="747">
        <v>6.4946507340000004</v>
      </c>
      <c r="AG132" s="745"/>
      <c r="AH132" s="745"/>
      <c r="AI132" s="745"/>
      <c r="AJ132" s="746"/>
      <c r="AK132" s="747">
        <v>5.4371108919999998</v>
      </c>
      <c r="AL132" s="745"/>
      <c r="AM132" s="745"/>
      <c r="AN132" s="745"/>
      <c r="AO132" s="746"/>
      <c r="AP132" s="748"/>
      <c r="AQ132" s="749"/>
      <c r="AR132" s="749"/>
      <c r="AS132" s="749"/>
      <c r="AT132" s="75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477</v>
      </c>
      <c r="W133" s="721"/>
      <c r="X133" s="721"/>
      <c r="Y133" s="721"/>
      <c r="Z133" s="722"/>
      <c r="AA133" s="723">
        <v>4.8</v>
      </c>
      <c r="AB133" s="724"/>
      <c r="AC133" s="724"/>
      <c r="AD133" s="724"/>
      <c r="AE133" s="725"/>
      <c r="AF133" s="723">
        <v>5.4</v>
      </c>
      <c r="AG133" s="724"/>
      <c r="AH133" s="724"/>
      <c r="AI133" s="724"/>
      <c r="AJ133" s="725"/>
      <c r="AK133" s="723">
        <v>5.8</v>
      </c>
      <c r="AL133" s="724"/>
      <c r="AM133" s="724"/>
      <c r="AN133" s="724"/>
      <c r="AO133" s="725"/>
      <c r="AP133" s="726"/>
      <c r="AQ133" s="727"/>
      <c r="AR133" s="727"/>
      <c r="AS133" s="727"/>
      <c r="AT133" s="728"/>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15">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25" hidden="1" x14ac:dyDescent="0.15">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HNheYEIZ1CcHtk9Glkc+NJ+48r/06d1309j8qzMU0Grf4i9jVwrcmgMPwBYz4uQeMEeIwlvs1pkpdU1IOZ0Vrw==" saltValue="wIVXmMD4+x91aZKucQMxrg=="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election activeCell="DF74" sqref="DF74"/>
    </sheetView>
  </sheetViews>
  <sheetFormatPr defaultColWidth="0" defaultRowHeight="13.5" customHeight="1" zeroHeight="1" x14ac:dyDescent="0.15"/>
  <cols>
    <col min="1" max="120" width="2.75" style="248" customWidth="1"/>
    <col min="121" max="121" width="0" style="247" hidden="1" customWidth="1"/>
    <col min="122" max="16384" width="9" style="247" hidden="1"/>
  </cols>
  <sheetData>
    <row r="1" spans="1:120"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7"/>
    </row>
    <row r="17" spans="119:120" x14ac:dyDescent="0.15">
      <c r="DP17" s="247"/>
    </row>
    <row r="18" spans="119:120" x14ac:dyDescent="0.15"/>
    <row r="19" spans="119:120" x14ac:dyDescent="0.15"/>
    <row r="20" spans="119:120" x14ac:dyDescent="0.15">
      <c r="DO20" s="247"/>
      <c r="DP20" s="247"/>
    </row>
    <row r="21" spans="119:120" x14ac:dyDescent="0.15">
      <c r="DP21" s="247"/>
    </row>
    <row r="22" spans="119:120" x14ac:dyDescent="0.15"/>
    <row r="23" spans="119:120" x14ac:dyDescent="0.15">
      <c r="DO23" s="247"/>
      <c r="DP23" s="247"/>
    </row>
    <row r="24" spans="119:120" x14ac:dyDescent="0.15">
      <c r="DP24" s="247"/>
    </row>
    <row r="25" spans="119:120" x14ac:dyDescent="0.15">
      <c r="DP25" s="247"/>
    </row>
    <row r="26" spans="119:120" x14ac:dyDescent="0.15">
      <c r="DO26" s="247"/>
      <c r="DP26" s="247"/>
    </row>
    <row r="27" spans="119:120" x14ac:dyDescent="0.15"/>
    <row r="28" spans="119:120" x14ac:dyDescent="0.15">
      <c r="DO28" s="247"/>
      <c r="DP28" s="247"/>
    </row>
    <row r="29" spans="119:120" x14ac:dyDescent="0.15">
      <c r="DP29" s="247"/>
    </row>
    <row r="30" spans="119:120" x14ac:dyDescent="0.15"/>
    <row r="31" spans="119:120" x14ac:dyDescent="0.15">
      <c r="DO31" s="247"/>
      <c r="DP31" s="247"/>
    </row>
    <row r="32" spans="119:120" x14ac:dyDescent="0.15"/>
    <row r="33" spans="98:120" x14ac:dyDescent="0.15">
      <c r="DO33" s="247"/>
      <c r="DP33" s="247"/>
    </row>
    <row r="34" spans="98:120" x14ac:dyDescent="0.15">
      <c r="DM34" s="247"/>
    </row>
    <row r="35" spans="98:120" x14ac:dyDescent="0.15">
      <c r="CT35" s="247"/>
      <c r="CU35" s="247"/>
      <c r="CV35" s="247"/>
      <c r="CY35" s="247"/>
      <c r="CZ35" s="247"/>
      <c r="DA35" s="247"/>
      <c r="DD35" s="247"/>
      <c r="DE35" s="247"/>
      <c r="DF35" s="247"/>
      <c r="DI35" s="247"/>
      <c r="DJ35" s="247"/>
      <c r="DK35" s="247"/>
      <c r="DM35" s="247"/>
      <c r="DN35" s="247"/>
      <c r="DO35" s="247"/>
      <c r="DP35" s="247"/>
    </row>
    <row r="36" spans="98:120" x14ac:dyDescent="0.15"/>
    <row r="37" spans="98:120" x14ac:dyDescent="0.15">
      <c r="CW37" s="247"/>
      <c r="DB37" s="247"/>
      <c r="DG37" s="247"/>
      <c r="DL37" s="247"/>
      <c r="DP37" s="247"/>
    </row>
    <row r="38" spans="98:120" x14ac:dyDescent="0.15">
      <c r="CT38" s="247"/>
      <c r="CU38" s="247"/>
      <c r="CV38" s="247"/>
      <c r="CW38" s="247"/>
      <c r="CY38" s="247"/>
      <c r="CZ38" s="247"/>
      <c r="DA38" s="247"/>
      <c r="DB38" s="247"/>
      <c r="DD38" s="247"/>
      <c r="DE38" s="247"/>
      <c r="DF38" s="247"/>
      <c r="DG38" s="247"/>
      <c r="DI38" s="247"/>
      <c r="DJ38" s="247"/>
      <c r="DK38" s="247"/>
      <c r="DL38" s="247"/>
      <c r="DN38" s="247"/>
      <c r="DO38" s="247"/>
      <c r="DP38" s="247"/>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7"/>
      <c r="DO49" s="247"/>
      <c r="DP49" s="247"/>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7"/>
      <c r="CS63" s="247"/>
      <c r="CX63" s="247"/>
      <c r="DC63" s="247"/>
      <c r="DH63" s="247"/>
    </row>
    <row r="64" spans="22:120" x14ac:dyDescent="0.15">
      <c r="V64" s="247"/>
    </row>
    <row r="65" spans="15:120" x14ac:dyDescent="0.15">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x14ac:dyDescent="0.15">
      <c r="Q66" s="247"/>
      <c r="S66" s="247"/>
      <c r="U66" s="247"/>
      <c r="DM66" s="247"/>
    </row>
    <row r="67" spans="15:120" x14ac:dyDescent="0.15">
      <c r="O67" s="247"/>
      <c r="P67" s="247"/>
      <c r="R67" s="247"/>
      <c r="T67" s="247"/>
      <c r="Y67" s="247"/>
      <c r="CT67" s="247"/>
      <c r="CV67" s="247"/>
      <c r="CW67" s="247"/>
      <c r="CY67" s="247"/>
      <c r="DA67" s="247"/>
      <c r="DB67" s="247"/>
      <c r="DD67" s="247"/>
      <c r="DF67" s="247"/>
      <c r="DG67" s="247"/>
      <c r="DI67" s="247"/>
      <c r="DK67" s="247"/>
      <c r="DL67" s="247"/>
      <c r="DN67" s="247"/>
      <c r="DO67" s="247"/>
      <c r="DP67" s="247"/>
    </row>
    <row r="68" spans="15:120" x14ac:dyDescent="0.15"/>
    <row r="69" spans="15:120" x14ac:dyDescent="0.15"/>
    <row r="70" spans="15:120" x14ac:dyDescent="0.15"/>
    <row r="71" spans="15:120" x14ac:dyDescent="0.15"/>
    <row r="72" spans="15:120" x14ac:dyDescent="0.15">
      <c r="DP72" s="247"/>
    </row>
    <row r="73" spans="15:120" x14ac:dyDescent="0.15">
      <c r="DP73" s="247"/>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7"/>
      <c r="CX96" s="247"/>
      <c r="DC96" s="247"/>
      <c r="DH96" s="247"/>
    </row>
    <row r="97" spans="24:120" x14ac:dyDescent="0.15">
      <c r="CS97" s="247"/>
      <c r="CX97" s="247"/>
      <c r="DC97" s="247"/>
      <c r="DH97" s="247"/>
      <c r="DP97" s="248" t="s">
        <v>478</v>
      </c>
    </row>
    <row r="98" spans="24:120" hidden="1" x14ac:dyDescent="0.15">
      <c r="CS98" s="247"/>
      <c r="CX98" s="247"/>
      <c r="DC98" s="247"/>
      <c r="DH98" s="247"/>
    </row>
    <row r="99" spans="24:120" hidden="1" x14ac:dyDescent="0.15">
      <c r="CS99" s="247"/>
      <c r="CX99" s="247"/>
      <c r="DC99" s="247"/>
      <c r="DH99" s="247"/>
    </row>
    <row r="101" spans="24:120" ht="12" hidden="1" customHeight="1" x14ac:dyDescent="0.15">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15">
      <c r="CU102" s="247"/>
      <c r="CZ102" s="247"/>
      <c r="DE102" s="247"/>
      <c r="DJ102" s="247"/>
      <c r="DM102" s="247"/>
    </row>
    <row r="103" spans="24:120" hidden="1" x14ac:dyDescent="0.15">
      <c r="CT103" s="247"/>
      <c r="CV103" s="247"/>
      <c r="CW103" s="247"/>
      <c r="CY103" s="247"/>
      <c r="DA103" s="247"/>
      <c r="DB103" s="247"/>
      <c r="DD103" s="247"/>
      <c r="DF103" s="247"/>
      <c r="DG103" s="247"/>
      <c r="DI103" s="247"/>
      <c r="DK103" s="247"/>
      <c r="DL103" s="247"/>
      <c r="DM103" s="247"/>
      <c r="DN103" s="247"/>
      <c r="DO103" s="247"/>
      <c r="DP103" s="247"/>
    </row>
    <row r="104" spans="24:120" hidden="1" x14ac:dyDescent="0.15">
      <c r="CV104" s="247"/>
      <c r="CW104" s="247"/>
      <c r="DA104" s="247"/>
      <c r="DB104" s="247"/>
      <c r="DF104" s="247"/>
      <c r="DG104" s="247"/>
      <c r="DK104" s="247"/>
      <c r="DL104" s="247"/>
      <c r="DN104" s="247"/>
      <c r="DO104" s="247"/>
      <c r="DP104" s="247"/>
    </row>
    <row r="105" spans="24:120" ht="12.75" hidden="1" customHeight="1" x14ac:dyDescent="0.15"/>
  </sheetData>
  <sheetProtection algorithmName="SHA-512" hashValue="iE0urXyTFpl7bMzkVZFWCwQGSXgBH/z3sBYjQW9t6tU8qYDibi8U+tldAgTIztJ+3FsWk7Ie4E8nWirIIKa72g==" saltValue="czYQu5dt8iCM/w0X/KrMh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election activeCell="AH14" sqref="AH14:AL14"/>
    </sheetView>
  </sheetViews>
  <sheetFormatPr defaultColWidth="0" defaultRowHeight="13.5" customHeight="1" zeroHeight="1" x14ac:dyDescent="0.15"/>
  <cols>
    <col min="1" max="116" width="2.625" style="248" customWidth="1"/>
    <col min="117" max="16384" width="9" style="247" hidden="1"/>
  </cols>
  <sheetData>
    <row r="1" spans="2:116"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x14ac:dyDescent="0.15"/>
    <row r="3" spans="2:116" x14ac:dyDescent="0.15"/>
    <row r="4" spans="2:116" x14ac:dyDescent="0.15">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x14ac:dyDescent="0.15">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x14ac:dyDescent="0.15"/>
    <row r="20" spans="9:116" x14ac:dyDescent="0.15"/>
    <row r="21" spans="9:116" x14ac:dyDescent="0.15">
      <c r="DL21" s="247"/>
    </row>
    <row r="22" spans="9:116" x14ac:dyDescent="0.15">
      <c r="DI22" s="247"/>
      <c r="DJ22" s="247"/>
      <c r="DK22" s="247"/>
      <c r="DL22" s="247"/>
    </row>
    <row r="23" spans="9:116" x14ac:dyDescent="0.15">
      <c r="CY23" s="247"/>
      <c r="CZ23" s="247"/>
      <c r="DA23" s="247"/>
      <c r="DB23" s="247"/>
      <c r="DC23" s="247"/>
      <c r="DD23" s="247"/>
      <c r="DE23" s="247"/>
      <c r="DF23" s="247"/>
      <c r="DG23" s="247"/>
      <c r="DH23" s="247"/>
      <c r="DI23" s="247"/>
      <c r="DJ23" s="247"/>
      <c r="DK23" s="247"/>
      <c r="DL23" s="247"/>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7"/>
      <c r="DA35" s="247"/>
      <c r="DB35" s="247"/>
      <c r="DC35" s="247"/>
      <c r="DD35" s="247"/>
      <c r="DE35" s="247"/>
      <c r="DF35" s="247"/>
      <c r="DG35" s="247"/>
      <c r="DH35" s="247"/>
      <c r="DI35" s="247"/>
      <c r="DJ35" s="247"/>
      <c r="DK35" s="247"/>
      <c r="DL35" s="247"/>
    </row>
    <row r="36" spans="15:116" x14ac:dyDescent="0.15"/>
    <row r="37" spans="15:116" x14ac:dyDescent="0.15">
      <c r="DL37" s="247"/>
    </row>
    <row r="38" spans="15:116" x14ac:dyDescent="0.15">
      <c r="DI38" s="247"/>
      <c r="DJ38" s="247"/>
      <c r="DK38" s="247"/>
      <c r="DL38" s="247"/>
    </row>
    <row r="39" spans="15:116" x14ac:dyDescent="0.15"/>
    <row r="40" spans="15:116" x14ac:dyDescent="0.15"/>
    <row r="41" spans="15:116" x14ac:dyDescent="0.15"/>
    <row r="42" spans="15:116" x14ac:dyDescent="0.15"/>
    <row r="43" spans="15:116" x14ac:dyDescent="0.15">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x14ac:dyDescent="0.15">
      <c r="DL44" s="247"/>
    </row>
    <row r="45" spans="15:116" x14ac:dyDescent="0.15"/>
    <row r="46" spans="15:116" x14ac:dyDescent="0.15">
      <c r="DA46" s="247"/>
      <c r="DB46" s="247"/>
      <c r="DC46" s="247"/>
      <c r="DD46" s="247"/>
      <c r="DE46" s="247"/>
      <c r="DF46" s="247"/>
      <c r="DG46" s="247"/>
      <c r="DH46" s="247"/>
      <c r="DI46" s="247"/>
      <c r="DJ46" s="247"/>
      <c r="DK46" s="247"/>
      <c r="DL46" s="247"/>
    </row>
    <row r="47" spans="15:116" x14ac:dyDescent="0.15"/>
    <row r="48" spans="15:116" x14ac:dyDescent="0.15"/>
    <row r="49" spans="104:116" x14ac:dyDescent="0.15"/>
    <row r="50" spans="104:116" x14ac:dyDescent="0.15">
      <c r="CZ50" s="247"/>
      <c r="DA50" s="247"/>
      <c r="DB50" s="247"/>
      <c r="DC50" s="247"/>
      <c r="DD50" s="247"/>
      <c r="DE50" s="247"/>
      <c r="DF50" s="247"/>
      <c r="DG50" s="247"/>
      <c r="DH50" s="247"/>
      <c r="DI50" s="247"/>
      <c r="DJ50" s="247"/>
      <c r="DK50" s="247"/>
      <c r="DL50" s="247"/>
    </row>
    <row r="51" spans="104:116" x14ac:dyDescent="0.15"/>
    <row r="52" spans="104:116" x14ac:dyDescent="0.15"/>
    <row r="53" spans="104:116" x14ac:dyDescent="0.15">
      <c r="DL53" s="247"/>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7"/>
      <c r="DD67" s="247"/>
      <c r="DE67" s="247"/>
      <c r="DF67" s="247"/>
      <c r="DG67" s="247"/>
      <c r="DH67" s="247"/>
      <c r="DI67" s="247"/>
      <c r="DJ67" s="247"/>
      <c r="DK67" s="247"/>
      <c r="DL67" s="247"/>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U1tY6FoN6SOMBPaBCCC/2/nfQ7+P/LzPTKt42GbkVwh6Ezsfd+UeU5oCpfA/Ja63scF+OFrzPITu27gUq1hEyg==" saltValue="Y7T7UXKYJ5B70Mcmo+tUog=="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election activeCell="AK22" sqref="AK22:AN22"/>
    </sheetView>
  </sheetViews>
  <sheetFormatPr defaultColWidth="0" defaultRowHeight="13.5" customHeight="1" zeroHeight="1" x14ac:dyDescent="0.15"/>
  <cols>
    <col min="1" max="36" width="2.5" style="249" customWidth="1"/>
    <col min="37" max="44" width="17" style="249" customWidth="1"/>
    <col min="45" max="45" width="6.125" style="256" customWidth="1"/>
    <col min="46" max="46" width="3" style="254" customWidth="1"/>
    <col min="47" max="47" width="19.125" style="249" hidden="1" customWidth="1"/>
    <col min="48" max="52" width="12.625" style="249" hidden="1" customWidth="1"/>
    <col min="53" max="16384" width="8.625" style="249" hidden="1"/>
  </cols>
  <sheetData>
    <row r="1" spans="1:46" x14ac:dyDescent="0.15">
      <c r="AS1" s="250"/>
      <c r="AT1" s="250"/>
    </row>
    <row r="2" spans="1:46" x14ac:dyDescent="0.15">
      <c r="AS2" s="250"/>
      <c r="AT2" s="250"/>
    </row>
    <row r="3" spans="1:46" x14ac:dyDescent="0.15">
      <c r="AS3" s="250"/>
      <c r="AT3" s="250"/>
    </row>
    <row r="4" spans="1:46" x14ac:dyDescent="0.15">
      <c r="AS4" s="250"/>
      <c r="AT4" s="250"/>
    </row>
    <row r="5" spans="1:46" ht="17.25" x14ac:dyDescent="0.15">
      <c r="A5" s="251" t="s">
        <v>479</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x14ac:dyDescent="0.15">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480</v>
      </c>
      <c r="AL6" s="255"/>
      <c r="AM6" s="255"/>
      <c r="AN6" s="255"/>
      <c r="AO6" s="250"/>
      <c r="AP6" s="250"/>
      <c r="AQ6" s="250"/>
      <c r="AR6" s="250"/>
    </row>
    <row r="7" spans="1:46" ht="13.5" customHeight="1" x14ac:dyDescent="0.15">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8" t="s">
        <v>481</v>
      </c>
      <c r="AP7" s="260"/>
      <c r="AQ7" s="261" t="s">
        <v>482</v>
      </c>
      <c r="AR7" s="262"/>
    </row>
    <row r="8" spans="1:46" x14ac:dyDescent="0.15">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9"/>
      <c r="AP8" s="266" t="s">
        <v>483</v>
      </c>
      <c r="AQ8" s="267" t="s">
        <v>484</v>
      </c>
      <c r="AR8" s="268" t="s">
        <v>485</v>
      </c>
    </row>
    <row r="9" spans="1:46" x14ac:dyDescent="0.15">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30" t="s">
        <v>486</v>
      </c>
      <c r="AL9" s="1131"/>
      <c r="AM9" s="1131"/>
      <c r="AN9" s="1132"/>
      <c r="AO9" s="269">
        <v>10492523</v>
      </c>
      <c r="AP9" s="269">
        <v>88284</v>
      </c>
      <c r="AQ9" s="270">
        <v>68274</v>
      </c>
      <c r="AR9" s="271">
        <v>29.3</v>
      </c>
    </row>
    <row r="10" spans="1:46" ht="13.5" customHeight="1" x14ac:dyDescent="0.15">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30" t="s">
        <v>487</v>
      </c>
      <c r="AL10" s="1131"/>
      <c r="AM10" s="1131"/>
      <c r="AN10" s="1132"/>
      <c r="AO10" s="272">
        <v>105720</v>
      </c>
      <c r="AP10" s="272">
        <v>890</v>
      </c>
      <c r="AQ10" s="273">
        <v>4860</v>
      </c>
      <c r="AR10" s="274">
        <v>-81.7</v>
      </c>
    </row>
    <row r="11" spans="1:46" ht="13.5" customHeight="1" x14ac:dyDescent="0.15">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30" t="s">
        <v>488</v>
      </c>
      <c r="AL11" s="1131"/>
      <c r="AM11" s="1131"/>
      <c r="AN11" s="1132"/>
      <c r="AO11" s="272" t="s">
        <v>489</v>
      </c>
      <c r="AP11" s="272" t="s">
        <v>489</v>
      </c>
      <c r="AQ11" s="273">
        <v>567</v>
      </c>
      <c r="AR11" s="274" t="s">
        <v>489</v>
      </c>
    </row>
    <row r="12" spans="1:46" ht="13.5" customHeight="1" x14ac:dyDescent="0.15">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30" t="s">
        <v>490</v>
      </c>
      <c r="AL12" s="1131"/>
      <c r="AM12" s="1131"/>
      <c r="AN12" s="1132"/>
      <c r="AO12" s="272" t="s">
        <v>489</v>
      </c>
      <c r="AP12" s="272" t="s">
        <v>489</v>
      </c>
      <c r="AQ12" s="273">
        <v>16</v>
      </c>
      <c r="AR12" s="274" t="s">
        <v>489</v>
      </c>
    </row>
    <row r="13" spans="1:46" ht="13.5" customHeight="1" x14ac:dyDescent="0.15">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30" t="s">
        <v>491</v>
      </c>
      <c r="AL13" s="1131"/>
      <c r="AM13" s="1131"/>
      <c r="AN13" s="1132"/>
      <c r="AO13" s="272" t="s">
        <v>489</v>
      </c>
      <c r="AP13" s="272" t="s">
        <v>489</v>
      </c>
      <c r="AQ13" s="273">
        <v>2777</v>
      </c>
      <c r="AR13" s="274" t="s">
        <v>489</v>
      </c>
    </row>
    <row r="14" spans="1:46" ht="13.5" customHeight="1" x14ac:dyDescent="0.15">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30" t="s">
        <v>492</v>
      </c>
      <c r="AL14" s="1131"/>
      <c r="AM14" s="1131"/>
      <c r="AN14" s="1132"/>
      <c r="AO14" s="272">
        <v>39229</v>
      </c>
      <c r="AP14" s="272">
        <v>330</v>
      </c>
      <c r="AQ14" s="273">
        <v>1330</v>
      </c>
      <c r="AR14" s="274">
        <v>-75.2</v>
      </c>
    </row>
    <row r="15" spans="1:46" ht="13.5" customHeight="1" x14ac:dyDescent="0.15">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33" t="s">
        <v>493</v>
      </c>
      <c r="AL15" s="1134"/>
      <c r="AM15" s="1134"/>
      <c r="AN15" s="1135"/>
      <c r="AO15" s="272">
        <v>-568769</v>
      </c>
      <c r="AP15" s="272">
        <v>-4786</v>
      </c>
      <c r="AQ15" s="273">
        <v>-3833</v>
      </c>
      <c r="AR15" s="274">
        <v>24.9</v>
      </c>
    </row>
    <row r="16" spans="1:46" x14ac:dyDescent="0.15">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33" t="s">
        <v>177</v>
      </c>
      <c r="AL16" s="1134"/>
      <c r="AM16" s="1134"/>
      <c r="AN16" s="1135"/>
      <c r="AO16" s="272">
        <v>10068703</v>
      </c>
      <c r="AP16" s="272">
        <v>84718</v>
      </c>
      <c r="AQ16" s="273">
        <v>73991</v>
      </c>
      <c r="AR16" s="274">
        <v>14.5</v>
      </c>
    </row>
    <row r="17" spans="1:46" x14ac:dyDescent="0.15">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x14ac:dyDescent="0.15">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x14ac:dyDescent="0.15">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494</v>
      </c>
      <c r="AL19" s="250"/>
      <c r="AM19" s="250"/>
      <c r="AN19" s="250"/>
      <c r="AO19" s="250"/>
      <c r="AP19" s="250"/>
      <c r="AQ19" s="250"/>
      <c r="AR19" s="250"/>
    </row>
    <row r="20" spans="1:46" x14ac:dyDescent="0.15">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495</v>
      </c>
      <c r="AP20" s="281" t="s">
        <v>496</v>
      </c>
      <c r="AQ20" s="282" t="s">
        <v>497</v>
      </c>
      <c r="AR20" s="283"/>
    </row>
    <row r="21" spans="1:46" s="289" customFormat="1" x14ac:dyDescent="0.15">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36" t="s">
        <v>498</v>
      </c>
      <c r="AL21" s="1137"/>
      <c r="AM21" s="1137"/>
      <c r="AN21" s="1138"/>
      <c r="AO21" s="285">
        <v>8.57</v>
      </c>
      <c r="AP21" s="286">
        <v>6.28</v>
      </c>
      <c r="AQ21" s="287">
        <v>2.29</v>
      </c>
      <c r="AR21" s="255"/>
      <c r="AS21" s="288"/>
      <c r="AT21" s="284"/>
    </row>
    <row r="22" spans="1:46" s="289" customFormat="1" x14ac:dyDescent="0.15">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36" t="s">
        <v>499</v>
      </c>
      <c r="AL22" s="1137"/>
      <c r="AM22" s="1137"/>
      <c r="AN22" s="1138"/>
      <c r="AO22" s="290">
        <v>98.3</v>
      </c>
      <c r="AP22" s="291">
        <v>98.7</v>
      </c>
      <c r="AQ22" s="292">
        <v>-0.4</v>
      </c>
      <c r="AR22" s="276"/>
      <c r="AS22" s="288"/>
      <c r="AT22" s="284"/>
    </row>
    <row r="23" spans="1:46" s="289" customFormat="1" x14ac:dyDescent="0.15">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x14ac:dyDescent="0.15">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x14ac:dyDescent="0.15">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x14ac:dyDescent="0.15">
      <c r="A26" s="1129" t="s">
        <v>500</v>
      </c>
      <c r="B26" s="1129"/>
      <c r="C26" s="1129"/>
      <c r="D26" s="1129"/>
      <c r="E26" s="1129"/>
      <c r="F26" s="1129"/>
      <c r="G26" s="1129"/>
      <c r="H26" s="1129"/>
      <c r="I26" s="1129"/>
      <c r="J26" s="1129"/>
      <c r="K26" s="1129"/>
      <c r="L26" s="1129"/>
      <c r="M26" s="1129"/>
      <c r="N26" s="1129"/>
      <c r="O26" s="1129"/>
      <c r="P26" s="1129"/>
      <c r="Q26" s="1129"/>
      <c r="R26" s="1129"/>
      <c r="S26" s="1129"/>
      <c r="T26" s="1129"/>
      <c r="U26" s="1129"/>
      <c r="V26" s="1129"/>
      <c r="W26" s="1129"/>
      <c r="X26" s="1129"/>
      <c r="Y26" s="1129"/>
      <c r="Z26" s="1129"/>
      <c r="AA26" s="1129"/>
      <c r="AB26" s="1129"/>
      <c r="AC26" s="1129"/>
      <c r="AD26" s="1129"/>
      <c r="AE26" s="1129"/>
      <c r="AF26" s="1129"/>
      <c r="AG26" s="1129"/>
      <c r="AH26" s="1129"/>
      <c r="AI26" s="1129"/>
      <c r="AJ26" s="1129"/>
      <c r="AK26" s="1129"/>
      <c r="AL26" s="1129"/>
      <c r="AM26" s="1129"/>
      <c r="AN26" s="1129"/>
      <c r="AO26" s="1129"/>
      <c r="AP26" s="1129"/>
      <c r="AQ26" s="1129"/>
      <c r="AR26" s="1129"/>
      <c r="AS26" s="1129"/>
      <c r="AT26" s="255"/>
    </row>
    <row r="27" spans="1:46" x14ac:dyDescent="0.15">
      <c r="A27" s="297"/>
      <c r="AO27" s="250"/>
      <c r="AP27" s="250"/>
      <c r="AQ27" s="250"/>
      <c r="AR27" s="250"/>
      <c r="AS27" s="250"/>
      <c r="AT27" s="250"/>
    </row>
    <row r="28" spans="1:46" ht="17.25" x14ac:dyDescent="0.15">
      <c r="A28" s="251" t="s">
        <v>501</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x14ac:dyDescent="0.15">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502</v>
      </c>
      <c r="AL29" s="255"/>
      <c r="AM29" s="255"/>
      <c r="AN29" s="255"/>
      <c r="AO29" s="250"/>
      <c r="AP29" s="250"/>
      <c r="AQ29" s="250"/>
      <c r="AR29" s="250"/>
      <c r="AS29" s="299"/>
    </row>
    <row r="30" spans="1:46" ht="13.5" customHeight="1" x14ac:dyDescent="0.15">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8" t="s">
        <v>481</v>
      </c>
      <c r="AP30" s="260"/>
      <c r="AQ30" s="261" t="s">
        <v>482</v>
      </c>
      <c r="AR30" s="262"/>
    </row>
    <row r="31" spans="1:46" x14ac:dyDescent="0.15">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9"/>
      <c r="AP31" s="266" t="s">
        <v>483</v>
      </c>
      <c r="AQ31" s="267" t="s">
        <v>484</v>
      </c>
      <c r="AR31" s="268" t="s">
        <v>485</v>
      </c>
    </row>
    <row r="32" spans="1:46" ht="27" customHeight="1" x14ac:dyDescent="0.15">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20" t="s">
        <v>503</v>
      </c>
      <c r="AL32" s="1121"/>
      <c r="AM32" s="1121"/>
      <c r="AN32" s="1122"/>
      <c r="AO32" s="300">
        <v>5672449</v>
      </c>
      <c r="AP32" s="300">
        <v>47728</v>
      </c>
      <c r="AQ32" s="301">
        <v>32402</v>
      </c>
      <c r="AR32" s="302">
        <v>47.3</v>
      </c>
    </row>
    <row r="33" spans="1:46" ht="13.5" customHeight="1" x14ac:dyDescent="0.15">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20" t="s">
        <v>504</v>
      </c>
      <c r="AL33" s="1121"/>
      <c r="AM33" s="1121"/>
      <c r="AN33" s="1122"/>
      <c r="AO33" s="300" t="s">
        <v>489</v>
      </c>
      <c r="AP33" s="300" t="s">
        <v>489</v>
      </c>
      <c r="AQ33" s="301" t="s">
        <v>489</v>
      </c>
      <c r="AR33" s="302" t="s">
        <v>489</v>
      </c>
    </row>
    <row r="34" spans="1:46" ht="27" customHeight="1" x14ac:dyDescent="0.15">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20" t="s">
        <v>505</v>
      </c>
      <c r="AL34" s="1121"/>
      <c r="AM34" s="1121"/>
      <c r="AN34" s="1122"/>
      <c r="AO34" s="300" t="s">
        <v>489</v>
      </c>
      <c r="AP34" s="300" t="s">
        <v>489</v>
      </c>
      <c r="AQ34" s="301">
        <v>16</v>
      </c>
      <c r="AR34" s="302" t="s">
        <v>489</v>
      </c>
    </row>
    <row r="35" spans="1:46" ht="27" customHeight="1" x14ac:dyDescent="0.15">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20" t="s">
        <v>506</v>
      </c>
      <c r="AL35" s="1121"/>
      <c r="AM35" s="1121"/>
      <c r="AN35" s="1122"/>
      <c r="AO35" s="300">
        <v>1937135</v>
      </c>
      <c r="AP35" s="300">
        <v>16299</v>
      </c>
      <c r="AQ35" s="301">
        <v>5520</v>
      </c>
      <c r="AR35" s="302">
        <v>195.3</v>
      </c>
    </row>
    <row r="36" spans="1:46" ht="27" customHeight="1" x14ac:dyDescent="0.15">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20" t="s">
        <v>507</v>
      </c>
      <c r="AL36" s="1121"/>
      <c r="AM36" s="1121"/>
      <c r="AN36" s="1122"/>
      <c r="AO36" s="300">
        <v>112734</v>
      </c>
      <c r="AP36" s="300">
        <v>949</v>
      </c>
      <c r="AQ36" s="301">
        <v>1296</v>
      </c>
      <c r="AR36" s="302">
        <v>-26.8</v>
      </c>
    </row>
    <row r="37" spans="1:46" ht="13.5" customHeight="1" x14ac:dyDescent="0.15">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20" t="s">
        <v>508</v>
      </c>
      <c r="AL37" s="1121"/>
      <c r="AM37" s="1121"/>
      <c r="AN37" s="1122"/>
      <c r="AO37" s="300" t="s">
        <v>489</v>
      </c>
      <c r="AP37" s="300" t="s">
        <v>489</v>
      </c>
      <c r="AQ37" s="301">
        <v>571</v>
      </c>
      <c r="AR37" s="302" t="s">
        <v>489</v>
      </c>
    </row>
    <row r="38" spans="1:46" ht="27" customHeight="1" x14ac:dyDescent="0.15">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23" t="s">
        <v>509</v>
      </c>
      <c r="AL38" s="1124"/>
      <c r="AM38" s="1124"/>
      <c r="AN38" s="1125"/>
      <c r="AO38" s="303" t="s">
        <v>489</v>
      </c>
      <c r="AP38" s="303" t="s">
        <v>489</v>
      </c>
      <c r="AQ38" s="304">
        <v>0</v>
      </c>
      <c r="AR38" s="292" t="s">
        <v>489</v>
      </c>
      <c r="AS38" s="299"/>
    </row>
    <row r="39" spans="1:46" x14ac:dyDescent="0.15">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23" t="s">
        <v>510</v>
      </c>
      <c r="AL39" s="1124"/>
      <c r="AM39" s="1124"/>
      <c r="AN39" s="1125"/>
      <c r="AO39" s="300">
        <v>-1177757</v>
      </c>
      <c r="AP39" s="300">
        <v>-9910</v>
      </c>
      <c r="AQ39" s="301">
        <v>-6093</v>
      </c>
      <c r="AR39" s="302">
        <v>62.6</v>
      </c>
      <c r="AS39" s="299"/>
    </row>
    <row r="40" spans="1:46" ht="27" customHeight="1" x14ac:dyDescent="0.15">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20" t="s">
        <v>511</v>
      </c>
      <c r="AL40" s="1121"/>
      <c r="AM40" s="1121"/>
      <c r="AN40" s="1122"/>
      <c r="AO40" s="300">
        <v>-5112701</v>
      </c>
      <c r="AP40" s="300">
        <v>-43018</v>
      </c>
      <c r="AQ40" s="301">
        <v>-23816</v>
      </c>
      <c r="AR40" s="302">
        <v>80.599999999999994</v>
      </c>
      <c r="AS40" s="299"/>
    </row>
    <row r="41" spans="1:46" x14ac:dyDescent="0.15">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26" t="s">
        <v>287</v>
      </c>
      <c r="AL41" s="1127"/>
      <c r="AM41" s="1127"/>
      <c r="AN41" s="1128"/>
      <c r="AO41" s="300">
        <v>1431860</v>
      </c>
      <c r="AP41" s="300">
        <v>12048</v>
      </c>
      <c r="AQ41" s="301">
        <v>9896</v>
      </c>
      <c r="AR41" s="302">
        <v>21.7</v>
      </c>
      <c r="AS41" s="299"/>
    </row>
    <row r="42" spans="1:46" x14ac:dyDescent="0.15">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x14ac:dyDescent="0.15">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x14ac:dyDescent="0.15">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x14ac:dyDescent="0.15">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x14ac:dyDescent="0.15">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15">
      <c r="A47" s="309" t="s">
        <v>512</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x14ac:dyDescent="0.15">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513</v>
      </c>
      <c r="AL48" s="310"/>
      <c r="AM48" s="310"/>
      <c r="AN48" s="310"/>
      <c r="AO48" s="310"/>
      <c r="AP48" s="310"/>
      <c r="AQ48" s="311"/>
      <c r="AR48" s="310"/>
    </row>
    <row r="49" spans="1:44" ht="13.5" customHeight="1" x14ac:dyDescent="0.15">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13" t="s">
        <v>481</v>
      </c>
      <c r="AN49" s="1115" t="s">
        <v>514</v>
      </c>
      <c r="AO49" s="1116"/>
      <c r="AP49" s="1116"/>
      <c r="AQ49" s="1116"/>
      <c r="AR49" s="1117"/>
    </row>
    <row r="50" spans="1:44" x14ac:dyDescent="0.15">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14"/>
      <c r="AN50" s="316" t="s">
        <v>515</v>
      </c>
      <c r="AO50" s="317" t="s">
        <v>516</v>
      </c>
      <c r="AP50" s="318" t="s">
        <v>517</v>
      </c>
      <c r="AQ50" s="319" t="s">
        <v>518</v>
      </c>
      <c r="AR50" s="320" t="s">
        <v>519</v>
      </c>
    </row>
    <row r="51" spans="1:44" x14ac:dyDescent="0.15">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520</v>
      </c>
      <c r="AL51" s="313"/>
      <c r="AM51" s="321">
        <v>7481788</v>
      </c>
      <c r="AN51" s="322">
        <v>60130</v>
      </c>
      <c r="AO51" s="323">
        <v>44.6</v>
      </c>
      <c r="AP51" s="324">
        <v>44161</v>
      </c>
      <c r="AQ51" s="325">
        <v>3.1</v>
      </c>
      <c r="AR51" s="326">
        <v>41.5</v>
      </c>
    </row>
    <row r="52" spans="1:44" x14ac:dyDescent="0.15">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521</v>
      </c>
      <c r="AM52" s="329">
        <v>5935294</v>
      </c>
      <c r="AN52" s="330">
        <v>47701</v>
      </c>
      <c r="AO52" s="331">
        <v>68.099999999999994</v>
      </c>
      <c r="AP52" s="332">
        <v>23644</v>
      </c>
      <c r="AQ52" s="333">
        <v>3.1</v>
      </c>
      <c r="AR52" s="334">
        <v>65</v>
      </c>
    </row>
    <row r="53" spans="1:44" x14ac:dyDescent="0.15">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522</v>
      </c>
      <c r="AL53" s="313"/>
      <c r="AM53" s="321">
        <v>4147226</v>
      </c>
      <c r="AN53" s="322">
        <v>33666</v>
      </c>
      <c r="AO53" s="323">
        <v>-44</v>
      </c>
      <c r="AP53" s="324">
        <v>43955</v>
      </c>
      <c r="AQ53" s="325">
        <v>-0.5</v>
      </c>
      <c r="AR53" s="326">
        <v>-43.5</v>
      </c>
    </row>
    <row r="54" spans="1:44" x14ac:dyDescent="0.15">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521</v>
      </c>
      <c r="AM54" s="329">
        <v>2937524</v>
      </c>
      <c r="AN54" s="330">
        <v>23846</v>
      </c>
      <c r="AO54" s="331">
        <v>-50</v>
      </c>
      <c r="AP54" s="332">
        <v>21318</v>
      </c>
      <c r="AQ54" s="333">
        <v>-9.8000000000000007</v>
      </c>
      <c r="AR54" s="334">
        <v>-40.200000000000003</v>
      </c>
    </row>
    <row r="55" spans="1:44" x14ac:dyDescent="0.15">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523</v>
      </c>
      <c r="AL55" s="313"/>
      <c r="AM55" s="321">
        <v>7645554</v>
      </c>
      <c r="AN55" s="322">
        <v>62787</v>
      </c>
      <c r="AO55" s="323">
        <v>86.5</v>
      </c>
      <c r="AP55" s="324">
        <v>41921</v>
      </c>
      <c r="AQ55" s="325">
        <v>-4.5999999999999996</v>
      </c>
      <c r="AR55" s="326">
        <v>91.1</v>
      </c>
    </row>
    <row r="56" spans="1:44" x14ac:dyDescent="0.15">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521</v>
      </c>
      <c r="AM56" s="329">
        <v>5766932</v>
      </c>
      <c r="AN56" s="330">
        <v>47359</v>
      </c>
      <c r="AO56" s="331">
        <v>98.6</v>
      </c>
      <c r="AP56" s="332">
        <v>21655</v>
      </c>
      <c r="AQ56" s="333">
        <v>1.6</v>
      </c>
      <c r="AR56" s="334">
        <v>97</v>
      </c>
    </row>
    <row r="57" spans="1:44" x14ac:dyDescent="0.15">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524</v>
      </c>
      <c r="AL57" s="313"/>
      <c r="AM57" s="321">
        <v>3629001</v>
      </c>
      <c r="AN57" s="322">
        <v>30165</v>
      </c>
      <c r="AO57" s="323">
        <v>-52</v>
      </c>
      <c r="AP57" s="324">
        <v>44585</v>
      </c>
      <c r="AQ57" s="325">
        <v>6.4</v>
      </c>
      <c r="AR57" s="326">
        <v>-58.4</v>
      </c>
    </row>
    <row r="58" spans="1:44" x14ac:dyDescent="0.15">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521</v>
      </c>
      <c r="AM58" s="329">
        <v>1722182</v>
      </c>
      <c r="AN58" s="330">
        <v>14315</v>
      </c>
      <c r="AO58" s="331">
        <v>-69.8</v>
      </c>
      <c r="AP58" s="332">
        <v>23077</v>
      </c>
      <c r="AQ58" s="333">
        <v>6.6</v>
      </c>
      <c r="AR58" s="334">
        <v>-76.400000000000006</v>
      </c>
    </row>
    <row r="59" spans="1:44" x14ac:dyDescent="0.15">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525</v>
      </c>
      <c r="AL59" s="313"/>
      <c r="AM59" s="321">
        <v>4575961</v>
      </c>
      <c r="AN59" s="322">
        <v>38502</v>
      </c>
      <c r="AO59" s="323">
        <v>27.6</v>
      </c>
      <c r="AP59" s="324">
        <v>49779</v>
      </c>
      <c r="AQ59" s="325">
        <v>11.6</v>
      </c>
      <c r="AR59" s="326">
        <v>16</v>
      </c>
    </row>
    <row r="60" spans="1:44" x14ac:dyDescent="0.15">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521</v>
      </c>
      <c r="AM60" s="329">
        <v>2171614</v>
      </c>
      <c r="AN60" s="330">
        <v>18272</v>
      </c>
      <c r="AO60" s="331">
        <v>27.6</v>
      </c>
      <c r="AP60" s="332">
        <v>28921</v>
      </c>
      <c r="AQ60" s="333">
        <v>25.3</v>
      </c>
      <c r="AR60" s="334">
        <v>2.2999999999999998</v>
      </c>
    </row>
    <row r="61" spans="1:44" x14ac:dyDescent="0.15">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526</v>
      </c>
      <c r="AL61" s="335"/>
      <c r="AM61" s="336">
        <v>5495906</v>
      </c>
      <c r="AN61" s="337">
        <v>45050</v>
      </c>
      <c r="AO61" s="338">
        <v>12.5</v>
      </c>
      <c r="AP61" s="339">
        <v>44880</v>
      </c>
      <c r="AQ61" s="340">
        <v>3.2</v>
      </c>
      <c r="AR61" s="326">
        <v>9.3000000000000007</v>
      </c>
    </row>
    <row r="62" spans="1:44" x14ac:dyDescent="0.15">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521</v>
      </c>
      <c r="AM62" s="329">
        <v>3706709</v>
      </c>
      <c r="AN62" s="330">
        <v>30299</v>
      </c>
      <c r="AO62" s="331">
        <v>14.9</v>
      </c>
      <c r="AP62" s="332">
        <v>23723</v>
      </c>
      <c r="AQ62" s="333">
        <v>5.4</v>
      </c>
      <c r="AR62" s="334">
        <v>9.5</v>
      </c>
    </row>
    <row r="63" spans="1:44" x14ac:dyDescent="0.15">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x14ac:dyDescent="0.15">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x14ac:dyDescent="0.15">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x14ac:dyDescent="0.15">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15">
      <c r="AK67" s="250"/>
      <c r="AL67" s="250"/>
      <c r="AM67" s="250"/>
      <c r="AN67" s="250"/>
      <c r="AO67" s="250"/>
      <c r="AP67" s="250"/>
      <c r="AQ67" s="250"/>
      <c r="AR67" s="250"/>
      <c r="AS67" s="250"/>
      <c r="AT67" s="250"/>
    </row>
    <row r="68" spans="1:46" ht="13.5" hidden="1" customHeight="1" x14ac:dyDescent="0.15">
      <c r="AK68" s="250"/>
      <c r="AL68" s="250"/>
      <c r="AM68" s="250"/>
      <c r="AN68" s="250"/>
      <c r="AO68" s="250"/>
      <c r="AP68" s="250"/>
      <c r="AQ68" s="250"/>
      <c r="AR68" s="250"/>
    </row>
    <row r="69" spans="1:46" ht="13.5" hidden="1" customHeight="1" x14ac:dyDescent="0.15">
      <c r="AK69" s="250"/>
      <c r="AL69" s="250"/>
      <c r="AM69" s="250"/>
      <c r="AN69" s="250"/>
      <c r="AO69" s="250"/>
      <c r="AP69" s="250"/>
      <c r="AQ69" s="250"/>
      <c r="AR69" s="250"/>
    </row>
    <row r="70" spans="1:46" hidden="1" x14ac:dyDescent="0.15">
      <c r="AK70" s="250"/>
      <c r="AL70" s="250"/>
      <c r="AM70" s="250"/>
      <c r="AN70" s="250"/>
      <c r="AO70" s="250"/>
      <c r="AP70" s="250"/>
      <c r="AQ70" s="250"/>
      <c r="AR70" s="250"/>
    </row>
    <row r="71" spans="1:46" hidden="1" x14ac:dyDescent="0.15">
      <c r="AK71" s="250"/>
      <c r="AL71" s="250"/>
      <c r="AM71" s="250"/>
      <c r="AN71" s="250"/>
      <c r="AO71" s="250"/>
      <c r="AP71" s="250"/>
      <c r="AQ71" s="250"/>
      <c r="AR71" s="250"/>
    </row>
    <row r="72" spans="1:46" hidden="1" x14ac:dyDescent="0.15">
      <c r="AK72" s="250"/>
      <c r="AL72" s="250"/>
      <c r="AM72" s="250"/>
      <c r="AN72" s="250"/>
      <c r="AO72" s="250"/>
      <c r="AP72" s="250"/>
      <c r="AQ72" s="250"/>
      <c r="AR72" s="250"/>
    </row>
    <row r="73" spans="1:46" hidden="1" x14ac:dyDescent="0.15">
      <c r="AK73" s="250"/>
      <c r="AL73" s="250"/>
      <c r="AM73" s="250"/>
      <c r="AN73" s="250"/>
      <c r="AO73" s="250"/>
      <c r="AP73" s="250"/>
      <c r="AQ73" s="250"/>
      <c r="AR73" s="250"/>
    </row>
  </sheetData>
  <sheetProtection algorithmName="SHA-512" hashValue="WumN3Te86ALyOH4ttE4D9Cyu68Cy9LiEMsHJLKv7F1qLwH5y+nCdySd+viPBaFMwPfIbFrhbn8XAuJ7vCcKEsA==" saltValue="uMHixZqbmUwX2ejn+Qe0Uw=="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election activeCell="AH14" sqref="AH14:AL14"/>
    </sheetView>
  </sheetViews>
  <sheetFormatPr defaultColWidth="0" defaultRowHeight="13.5" customHeight="1" zeroHeight="1" x14ac:dyDescent="0.15"/>
  <cols>
    <col min="1" max="125" width="2.5" style="248" customWidth="1"/>
    <col min="126" max="16384" width="9" style="247" hidden="1"/>
  </cols>
  <sheetData>
    <row r="1" spans="2:125" ht="13.5" customHeight="1"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x14ac:dyDescent="0.15">
      <c r="B2" s="247"/>
      <c r="DG2" s="247"/>
    </row>
    <row r="3" spans="2:125" x14ac:dyDescent="0.15">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x14ac:dyDescent="0.15"/>
    <row r="5" spans="2:125" x14ac:dyDescent="0.15"/>
    <row r="6" spans="2:125" x14ac:dyDescent="0.15"/>
    <row r="7" spans="2:125" x14ac:dyDescent="0.15"/>
    <row r="8" spans="2:125" x14ac:dyDescent="0.15"/>
    <row r="9" spans="2:125" x14ac:dyDescent="0.15">
      <c r="DU9" s="247"/>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7"/>
    </row>
    <row r="18" spans="125:125" x14ac:dyDescent="0.15"/>
    <row r="19" spans="125:125" x14ac:dyDescent="0.15"/>
    <row r="20" spans="125:125" x14ac:dyDescent="0.15">
      <c r="DU20" s="247"/>
    </row>
    <row r="21" spans="125:125" x14ac:dyDescent="0.15">
      <c r="DU21" s="247"/>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7"/>
    </row>
    <row r="29" spans="125:125" x14ac:dyDescent="0.15"/>
    <row r="30" spans="125:125" x14ac:dyDescent="0.15"/>
    <row r="31" spans="125:125" x14ac:dyDescent="0.15"/>
    <row r="32" spans="125:125" x14ac:dyDescent="0.15"/>
    <row r="33" spans="2:125" x14ac:dyDescent="0.15">
      <c r="B33" s="247"/>
      <c r="G33" s="247"/>
      <c r="I33" s="247"/>
    </row>
    <row r="34" spans="2:125" x14ac:dyDescent="0.15">
      <c r="C34" s="247"/>
      <c r="P34" s="247"/>
      <c r="DE34" s="247"/>
      <c r="DH34" s="247"/>
    </row>
    <row r="35" spans="2:125" x14ac:dyDescent="0.15">
      <c r="D35" s="247"/>
      <c r="E35" s="247"/>
      <c r="DG35" s="247"/>
      <c r="DJ35" s="247"/>
      <c r="DP35" s="247"/>
      <c r="DQ35" s="247"/>
      <c r="DR35" s="247"/>
      <c r="DS35" s="247"/>
      <c r="DT35" s="247"/>
      <c r="DU35" s="247"/>
    </row>
    <row r="36" spans="2:125" x14ac:dyDescent="0.15">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x14ac:dyDescent="0.15">
      <c r="DU37" s="247"/>
    </row>
    <row r="38" spans="2:125" x14ac:dyDescent="0.15">
      <c r="DT38" s="247"/>
      <c r="DU38" s="247"/>
    </row>
    <row r="39" spans="2:125" x14ac:dyDescent="0.15"/>
    <row r="40" spans="2:125" x14ac:dyDescent="0.15">
      <c r="DH40" s="247"/>
    </row>
    <row r="41" spans="2:125" x14ac:dyDescent="0.15">
      <c r="DE41" s="247"/>
    </row>
    <row r="42" spans="2:125" x14ac:dyDescent="0.15">
      <c r="DG42" s="247"/>
      <c r="DJ42" s="247"/>
    </row>
    <row r="43" spans="2:125" x14ac:dyDescent="0.15">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x14ac:dyDescent="0.15">
      <c r="DU44" s="247"/>
    </row>
    <row r="45" spans="2:125" x14ac:dyDescent="0.15"/>
    <row r="46" spans="2:125" x14ac:dyDescent="0.15"/>
    <row r="47" spans="2:125" x14ac:dyDescent="0.15"/>
    <row r="48" spans="2:125" x14ac:dyDescent="0.15">
      <c r="DT48" s="247"/>
      <c r="DU48" s="247"/>
    </row>
    <row r="49" spans="120:125" x14ac:dyDescent="0.15">
      <c r="DU49" s="247"/>
    </row>
    <row r="50" spans="120:125" x14ac:dyDescent="0.15">
      <c r="DU50" s="247"/>
    </row>
    <row r="51" spans="120:125" x14ac:dyDescent="0.15">
      <c r="DP51" s="247"/>
      <c r="DQ51" s="247"/>
      <c r="DR51" s="247"/>
      <c r="DS51" s="247"/>
      <c r="DT51" s="247"/>
      <c r="DU51" s="247"/>
    </row>
    <row r="52" spans="120:125" x14ac:dyDescent="0.15"/>
    <row r="53" spans="120:125" x14ac:dyDescent="0.15"/>
    <row r="54" spans="120:125" x14ac:dyDescent="0.15">
      <c r="DU54" s="247"/>
    </row>
    <row r="55" spans="120:125" x14ac:dyDescent="0.15"/>
    <row r="56" spans="120:125" x14ac:dyDescent="0.15"/>
    <row r="57" spans="120:125" x14ac:dyDescent="0.15"/>
    <row r="58" spans="120:125" x14ac:dyDescent="0.15">
      <c r="DU58" s="247"/>
    </row>
    <row r="59" spans="120:125" x14ac:dyDescent="0.15"/>
    <row r="60" spans="120:125" x14ac:dyDescent="0.15"/>
    <row r="61" spans="120:125" x14ac:dyDescent="0.15"/>
    <row r="62" spans="120:125" x14ac:dyDescent="0.15"/>
    <row r="63" spans="120:125" x14ac:dyDescent="0.15">
      <c r="DU63" s="247"/>
    </row>
    <row r="64" spans="120:125" x14ac:dyDescent="0.15">
      <c r="DT64" s="247"/>
      <c r="DU64" s="247"/>
    </row>
    <row r="65" spans="123:125" x14ac:dyDescent="0.15"/>
    <row r="66" spans="123:125" x14ac:dyDescent="0.15"/>
    <row r="67" spans="123:125" x14ac:dyDescent="0.15"/>
    <row r="68" spans="123:125" x14ac:dyDescent="0.15"/>
    <row r="69" spans="123:125" x14ac:dyDescent="0.15">
      <c r="DS69" s="247"/>
      <c r="DT69" s="247"/>
      <c r="DU69" s="247"/>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7"/>
    </row>
    <row r="83" spans="116:125" x14ac:dyDescent="0.15">
      <c r="DM83" s="247"/>
      <c r="DN83" s="247"/>
      <c r="DO83" s="247"/>
      <c r="DP83" s="247"/>
      <c r="DQ83" s="247"/>
      <c r="DR83" s="247"/>
      <c r="DS83" s="247"/>
      <c r="DT83" s="247"/>
      <c r="DU83" s="247"/>
    </row>
    <row r="84" spans="116:125" x14ac:dyDescent="0.15"/>
    <row r="85" spans="116:125" x14ac:dyDescent="0.15"/>
    <row r="86" spans="116:125" x14ac:dyDescent="0.15"/>
    <row r="87" spans="116:125" x14ac:dyDescent="0.15"/>
    <row r="88" spans="116:125" x14ac:dyDescent="0.15">
      <c r="DU88" s="247"/>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7"/>
      <c r="DT94" s="247"/>
      <c r="DU94" s="247"/>
    </row>
    <row r="95" spans="116:125" ht="13.5" customHeight="1" x14ac:dyDescent="0.15">
      <c r="DU95" s="247"/>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7"/>
    </row>
    <row r="102" spans="124:125" ht="13.5" customHeight="1" x14ac:dyDescent="0.15"/>
    <row r="103" spans="124:125" ht="13.5" customHeight="1" x14ac:dyDescent="0.15"/>
    <row r="104" spans="124:125" ht="13.5" customHeight="1" x14ac:dyDescent="0.15">
      <c r="DT104" s="247"/>
      <c r="DU104" s="247"/>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7" t="s">
        <v>478</v>
      </c>
    </row>
    <row r="120" spans="125:125" ht="13.5" hidden="1" customHeight="1" x14ac:dyDescent="0.15"/>
    <row r="121" spans="125:125" ht="13.5" hidden="1" customHeight="1" x14ac:dyDescent="0.15">
      <c r="DU121" s="247"/>
    </row>
  </sheetData>
  <sheetProtection algorithmName="SHA-512" hashValue="wEE4QBJkfmR4jYNonN/jhMV8jaLvURjQT2x6RETDPHFj7s+pVw1F0Shmhdk6mBiUlMofd8qVPwayzFJ3lIZ9Pw==" saltValue="/SN8PRchWuRmUdEbfST9Z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election activeCell="AH14" sqref="AH14:AL14"/>
    </sheetView>
  </sheetViews>
  <sheetFormatPr defaultColWidth="0" defaultRowHeight="13.5" customHeight="1" zeroHeight="1" x14ac:dyDescent="0.15"/>
  <cols>
    <col min="1" max="125" width="2.5" style="248" customWidth="1"/>
    <col min="126" max="142" width="0" style="247" hidden="1" customWidth="1"/>
    <col min="143" max="16384" width="9" style="247" hidden="1"/>
  </cols>
  <sheetData>
    <row r="1" spans="1:125" ht="13.5" customHeight="1"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x14ac:dyDescent="0.15">
      <c r="B2" s="247"/>
      <c r="T2" s="247"/>
    </row>
    <row r="3" spans="1:125" x14ac:dyDescent="0.1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7"/>
      <c r="G33" s="247"/>
      <c r="I33" s="247"/>
    </row>
    <row r="34" spans="2:125" x14ac:dyDescent="0.15">
      <c r="C34" s="247"/>
      <c r="P34" s="247"/>
      <c r="R34" s="247"/>
      <c r="U34" s="247"/>
    </row>
    <row r="35" spans="2:125" x14ac:dyDescent="0.15">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x14ac:dyDescent="0.15">
      <c r="F36" s="247"/>
      <c r="H36" s="247"/>
      <c r="J36" s="247"/>
      <c r="K36" s="247"/>
      <c r="L36" s="247"/>
      <c r="M36" s="247"/>
      <c r="N36" s="247"/>
      <c r="O36" s="247"/>
      <c r="Q36" s="247"/>
      <c r="S36" s="247"/>
      <c r="V36" s="247"/>
    </row>
    <row r="37" spans="2:125" x14ac:dyDescent="0.15"/>
    <row r="38" spans="2:125" x14ac:dyDescent="0.15"/>
    <row r="39" spans="2:125" x14ac:dyDescent="0.15"/>
    <row r="40" spans="2:125" x14ac:dyDescent="0.15">
      <c r="U40" s="247"/>
    </row>
    <row r="41" spans="2:125" x14ac:dyDescent="0.15">
      <c r="R41" s="247"/>
    </row>
    <row r="42" spans="2:125" x14ac:dyDescent="0.15">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x14ac:dyDescent="0.15">
      <c r="Q43" s="247"/>
      <c r="S43" s="247"/>
      <c r="V43" s="247"/>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8" t="s">
        <v>478</v>
      </c>
    </row>
  </sheetData>
  <sheetProtection algorithmName="SHA-512" hashValue="Sp8TArN2QhpxPzTTEUsSp7nSrt/DZR8dV75HhYJOjj8sh9LfvtHi882/NFbXffFGkTtb4zlN+acX7z3hh5V/SA==" saltValue="azlyXCaAfunmQs+nuyLwJ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SheetLayoutView="100" workbookViewId="0">
      <selection activeCell="P45" sqref="P45"/>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528</v>
      </c>
      <c r="G46" s="8" t="s">
        <v>529</v>
      </c>
      <c r="H46" s="8" t="s">
        <v>530</v>
      </c>
      <c r="I46" s="8" t="s">
        <v>531</v>
      </c>
      <c r="J46" s="9" t="s">
        <v>532</v>
      </c>
    </row>
    <row r="47" spans="2:10" ht="57.75" customHeight="1" x14ac:dyDescent="0.15">
      <c r="B47" s="10"/>
      <c r="C47" s="1139" t="s">
        <v>3</v>
      </c>
      <c r="D47" s="1139"/>
      <c r="E47" s="1140"/>
      <c r="F47" s="11">
        <v>33.82</v>
      </c>
      <c r="G47" s="12">
        <v>33.549999999999997</v>
      </c>
      <c r="H47" s="12">
        <v>34.39</v>
      </c>
      <c r="I47" s="12">
        <v>32.090000000000003</v>
      </c>
      <c r="J47" s="13">
        <v>29.6</v>
      </c>
    </row>
    <row r="48" spans="2:10" ht="57.75" customHeight="1" x14ac:dyDescent="0.15">
      <c r="B48" s="14"/>
      <c r="C48" s="1141" t="s">
        <v>4</v>
      </c>
      <c r="D48" s="1141"/>
      <c r="E48" s="1142"/>
      <c r="F48" s="15">
        <v>0.92</v>
      </c>
      <c r="G48" s="16">
        <v>1.65</v>
      </c>
      <c r="H48" s="16">
        <v>0.99</v>
      </c>
      <c r="I48" s="16">
        <v>1.06</v>
      </c>
      <c r="J48" s="17">
        <v>0.98</v>
      </c>
    </row>
    <row r="49" spans="2:10" ht="57.75" customHeight="1" thickBot="1" x14ac:dyDescent="0.2">
      <c r="B49" s="18"/>
      <c r="C49" s="1143" t="s">
        <v>5</v>
      </c>
      <c r="D49" s="1143"/>
      <c r="E49" s="1144"/>
      <c r="F49" s="19" t="s">
        <v>533</v>
      </c>
      <c r="G49" s="20">
        <v>0.8</v>
      </c>
      <c r="H49" s="20" t="s">
        <v>534</v>
      </c>
      <c r="I49" s="20" t="s">
        <v>535</v>
      </c>
      <c r="J49" s="21" t="s">
        <v>536</v>
      </c>
    </row>
    <row r="50" spans="2:10" x14ac:dyDescent="0.15"/>
  </sheetData>
  <sheetProtection algorithmName="SHA-512" hashValue="uOj4HkXj65FyR8UOjrtiXUPHOz7CCbH8GxPD6FmelDz0EB1NLjLAOjsBNwdHZZtWek4C7SI9ZkLhDMhpUYB/+Q==" saltValue="iy1pLOVAWvYz9CopdnxMx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秦 純也</cp:lastModifiedBy>
  <cp:lastPrinted>2026-03-10T05:38:53Z</cp:lastPrinted>
  <dcterms:created xsi:type="dcterms:W3CDTF">2026-02-23T07:17:50Z</dcterms:created>
  <dcterms:modified xsi:type="dcterms:W3CDTF">2026-03-12T00:54:48Z</dcterms:modified>
  <cp:category/>
</cp:coreProperties>
</file>